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13.200\share\障がい福祉課共有\【3-1】在宅福祉係\008地域生活支援事業\利用実績票（様式）\移動支援\"/>
    </mc:Choice>
  </mc:AlternateContent>
  <xr:revisionPtr revIDLastSave="0" documentId="13_ncr:1_{4DCE5D1F-D707-40A6-B85D-17EBE77DCD2A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説明書" sheetId="1" r:id="rId1"/>
    <sheet name="記入例" sheetId="7" r:id="rId2"/>
    <sheet name="単価表" sheetId="6" r:id="rId3"/>
    <sheet name="利用者リスト" sheetId="2" r:id="rId4"/>
    <sheet name="入力シート" sheetId="3" r:id="rId5"/>
    <sheet name="明細書" sheetId="4" r:id="rId6"/>
    <sheet name="請求書" sheetId="5" r:id="rId7"/>
  </sheets>
  <definedNames>
    <definedName name="_xlnm.Print_Area" localSheetId="6">請求書!$A$1:$K$43</definedName>
    <definedName name="_xlnm.Print_Area" localSheetId="3">利用者リスト!$A$1:$G$25</definedName>
    <definedName name="_xlnm.Print_Titles" localSheetId="5">明細書!$7:$8</definedName>
  </definedNames>
  <calcPr calcId="191029"/>
</workbook>
</file>

<file path=xl/calcChain.xml><?xml version="1.0" encoding="utf-8"?>
<calcChain xmlns="http://schemas.openxmlformats.org/spreadsheetml/2006/main">
  <c r="J3" i="5" l="1"/>
  <c r="G21" i="6"/>
  <c r="G20" i="6"/>
  <c r="G19" i="6"/>
  <c r="G18" i="6"/>
  <c r="G17" i="6"/>
  <c r="G16" i="6"/>
  <c r="G15" i="6"/>
  <c r="C18" i="6"/>
  <c r="C17" i="6"/>
  <c r="C16" i="6"/>
  <c r="C15" i="6"/>
  <c r="ABQ4" i="3" l="1"/>
  <c r="ABO4" i="3"/>
  <c r="ABK4" i="3"/>
  <c r="ABH4" i="3"/>
  <c r="ABE4" i="3"/>
  <c r="AAZ4" i="3"/>
  <c r="AAE4" i="3"/>
  <c r="AAC4" i="3"/>
  <c r="ZY4" i="3"/>
  <c r="ZV4" i="3"/>
  <c r="ZS4" i="3"/>
  <c r="ZN4" i="3"/>
  <c r="YS4" i="3"/>
  <c r="YQ4" i="3"/>
  <c r="YM4" i="3"/>
  <c r="YJ4" i="3"/>
  <c r="YG4" i="3"/>
  <c r="YB4" i="3"/>
  <c r="XG4" i="3"/>
  <c r="XE4" i="3"/>
  <c r="XA4" i="3"/>
  <c r="WX4" i="3"/>
  <c r="WU4" i="3"/>
  <c r="WP4" i="3"/>
  <c r="VU4" i="3"/>
  <c r="VS4" i="3"/>
  <c r="VO4" i="3"/>
  <c r="VL4" i="3"/>
  <c r="VI4" i="3"/>
  <c r="VD4" i="3"/>
  <c r="UI4" i="3"/>
  <c r="UG4" i="3"/>
  <c r="UC4" i="3"/>
  <c r="TZ4" i="3"/>
  <c r="TW4" i="3"/>
  <c r="TR4" i="3"/>
  <c r="SW4" i="3"/>
  <c r="SU4" i="3"/>
  <c r="SQ4" i="3"/>
  <c r="SN4" i="3"/>
  <c r="SK4" i="3"/>
  <c r="SF4" i="3"/>
  <c r="RK4" i="3"/>
  <c r="RI4" i="3"/>
  <c r="RE4" i="3"/>
  <c r="RB4" i="3"/>
  <c r="QY4" i="3"/>
  <c r="QT4" i="3"/>
  <c r="PY4" i="3"/>
  <c r="PW4" i="3"/>
  <c r="PS4" i="3"/>
  <c r="PP4" i="3"/>
  <c r="PM4" i="3"/>
  <c r="PH4" i="3"/>
  <c r="OM4" i="3"/>
  <c r="OK4" i="3"/>
  <c r="OG4" i="3"/>
  <c r="OD4" i="3"/>
  <c r="OA4" i="3"/>
  <c r="NV4" i="3"/>
  <c r="NA4" i="3"/>
  <c r="MY4" i="3"/>
  <c r="MU4" i="3"/>
  <c r="MR4" i="3"/>
  <c r="MO4" i="3"/>
  <c r="MJ4" i="3"/>
  <c r="LO4" i="3"/>
  <c r="LM4" i="3"/>
  <c r="LI4" i="3"/>
  <c r="LF4" i="3"/>
  <c r="LC4" i="3"/>
  <c r="KX4" i="3"/>
  <c r="KC4" i="3"/>
  <c r="KA4" i="3"/>
  <c r="JW4" i="3"/>
  <c r="JT4" i="3"/>
  <c r="JQ4" i="3"/>
  <c r="JL4" i="3"/>
  <c r="IQ4" i="3"/>
  <c r="IO4" i="3"/>
  <c r="IK4" i="3"/>
  <c r="IH4" i="3"/>
  <c r="IE4" i="3"/>
  <c r="HZ4" i="3"/>
  <c r="HE4" i="3"/>
  <c r="HC4" i="3"/>
  <c r="GY4" i="3"/>
  <c r="GV4" i="3"/>
  <c r="GS4" i="3"/>
  <c r="GN4" i="3"/>
  <c r="FS4" i="3"/>
  <c r="FQ4" i="3"/>
  <c r="FM4" i="3"/>
  <c r="FJ4" i="3"/>
  <c r="FG4" i="3"/>
  <c r="FB4" i="3"/>
  <c r="CU4" i="3"/>
  <c r="CS4" i="3"/>
  <c r="EE4" i="3"/>
  <c r="EA4" i="3"/>
  <c r="DX4" i="3"/>
  <c r="DU4" i="3"/>
  <c r="DP4" i="3"/>
  <c r="CO4" i="3"/>
  <c r="CL4" i="3"/>
  <c r="CI4" i="3"/>
  <c r="CD4" i="3"/>
  <c r="BG4" i="3"/>
  <c r="BC4" i="3"/>
  <c r="AZ4" i="3"/>
  <c r="AW4" i="3"/>
  <c r="AR4" i="3"/>
  <c r="F4" i="3"/>
  <c r="U4" i="3"/>
  <c r="Q4" i="3"/>
  <c r="N4" i="3"/>
  <c r="K4" i="3"/>
  <c r="I5" i="2" l="1"/>
  <c r="G42" i="5" l="1"/>
  <c r="G40" i="5"/>
  <c r="G38" i="5"/>
  <c r="E35" i="5"/>
  <c r="E34" i="5"/>
  <c r="E33" i="5"/>
  <c r="E32" i="5"/>
  <c r="I10" i="2" l="1"/>
  <c r="ACF59" i="4"/>
  <c r="ABZ59" i="4"/>
  <c r="ABY59" i="4"/>
  <c r="ABQ59" i="4"/>
  <c r="ABB59" i="4"/>
  <c r="ABA59" i="4"/>
  <c r="AAZ59" i="4"/>
  <c r="ABX59" i="3" s="1"/>
  <c r="AAY59" i="4"/>
  <c r="ABF59" i="4" s="1"/>
  <c r="ABG59" i="4" s="1"/>
  <c r="AAW59" i="4"/>
  <c r="ACF58" i="4"/>
  <c r="ABZ58" i="4"/>
  <c r="ABY58" i="4"/>
  <c r="ABQ58" i="4"/>
  <c r="ABB58" i="4"/>
  <c r="ABA58" i="4"/>
  <c r="ABW58" i="3" s="1"/>
  <c r="AAZ58" i="4"/>
  <c r="ABC58" i="4" s="1"/>
  <c r="AAY58" i="4"/>
  <c r="AAW58" i="4"/>
  <c r="ACF57" i="4"/>
  <c r="ABZ57" i="4"/>
  <c r="ABY57" i="4"/>
  <c r="ABQ57" i="4"/>
  <c r="ABB57" i="4"/>
  <c r="ABD57" i="4" s="1"/>
  <c r="ABA57" i="4"/>
  <c r="AAZ57" i="4"/>
  <c r="AAY57" i="4"/>
  <c r="ABF57" i="4" s="1"/>
  <c r="ABG57" i="4" s="1"/>
  <c r="AAW57" i="4"/>
  <c r="ACF56" i="4"/>
  <c r="ABZ56" i="4"/>
  <c r="ABY56" i="4"/>
  <c r="ABQ56" i="4"/>
  <c r="ABB56" i="4"/>
  <c r="ABA56" i="4"/>
  <c r="AAZ56" i="4"/>
  <c r="ABC56" i="4" s="1"/>
  <c r="AAY56" i="4"/>
  <c r="AAW56" i="4"/>
  <c r="ACF55" i="4"/>
  <c r="ABZ55" i="4"/>
  <c r="ABY55" i="4"/>
  <c r="ABQ55" i="4"/>
  <c r="ABB55" i="4"/>
  <c r="ABA55" i="4"/>
  <c r="AAZ55" i="4"/>
  <c r="AAY55" i="4"/>
  <c r="AAW55" i="4"/>
  <c r="ACF54" i="4"/>
  <c r="ABZ54" i="4"/>
  <c r="ABY54" i="4"/>
  <c r="ABQ54" i="4"/>
  <c r="ABB54" i="4"/>
  <c r="ABA54" i="4"/>
  <c r="AAZ54" i="4"/>
  <c r="AAY54" i="4"/>
  <c r="AAW54" i="4"/>
  <c r="ACF53" i="4"/>
  <c r="ABZ53" i="4"/>
  <c r="ABY53" i="4"/>
  <c r="ABQ53" i="4"/>
  <c r="ABB53" i="4"/>
  <c r="ABA53" i="4"/>
  <c r="AAZ53" i="4"/>
  <c r="AAY53" i="4"/>
  <c r="ABF53" i="4" s="1"/>
  <c r="AAW53" i="4"/>
  <c r="ACF52" i="4"/>
  <c r="ABZ52" i="4"/>
  <c r="ABY52" i="4"/>
  <c r="ABQ52" i="4"/>
  <c r="ABB52" i="4"/>
  <c r="ABA52" i="4"/>
  <c r="AAZ52" i="4"/>
  <c r="AAY52" i="4"/>
  <c r="ABX52" i="3" s="1"/>
  <c r="AAW52" i="4"/>
  <c r="ACF51" i="4"/>
  <c r="ABZ51" i="4"/>
  <c r="ABY51" i="4"/>
  <c r="ABQ51" i="4"/>
  <c r="ABB51" i="4"/>
  <c r="ABA51" i="4"/>
  <c r="AAZ51" i="4"/>
  <c r="ABX51" i="3" s="1"/>
  <c r="AAY51" i="4"/>
  <c r="AAW51" i="4"/>
  <c r="ACF50" i="4"/>
  <c r="ABZ50" i="4"/>
  <c r="ABY50" i="4"/>
  <c r="ABQ50" i="4"/>
  <c r="ABB50" i="4"/>
  <c r="ABA50" i="4"/>
  <c r="ABW50" i="3" s="1"/>
  <c r="AAZ50" i="4"/>
  <c r="ABC50" i="4" s="1"/>
  <c r="AAY50" i="4"/>
  <c r="AAW50" i="4"/>
  <c r="ACF49" i="4"/>
  <c r="ABZ49" i="4"/>
  <c r="ABY49" i="4"/>
  <c r="ABQ49" i="4"/>
  <c r="ABF49" i="4"/>
  <c r="ABB49" i="4"/>
  <c r="ABA49" i="4"/>
  <c r="AAZ49" i="4"/>
  <c r="AAY49" i="4"/>
  <c r="AAW49" i="4"/>
  <c r="ACF48" i="4"/>
  <c r="ABZ48" i="4"/>
  <c r="ABY48" i="4"/>
  <c r="ABQ48" i="4"/>
  <c r="ABB48" i="4"/>
  <c r="ABA48" i="4"/>
  <c r="AAZ48" i="4"/>
  <c r="AAY48" i="4"/>
  <c r="AAW48" i="4"/>
  <c r="ACF47" i="4"/>
  <c r="ABZ47" i="4"/>
  <c r="ABY47" i="4"/>
  <c r="ABQ47" i="4"/>
  <c r="ABB47" i="4"/>
  <c r="ABA47" i="4"/>
  <c r="AAZ47" i="4"/>
  <c r="AAY47" i="4"/>
  <c r="AAW47" i="4"/>
  <c r="ACF46" i="4"/>
  <c r="ABZ46" i="4"/>
  <c r="ABY46" i="4"/>
  <c r="ABQ46" i="4"/>
  <c r="ABB46" i="4"/>
  <c r="ABA46" i="4"/>
  <c r="AAZ46" i="4"/>
  <c r="AAY46" i="4"/>
  <c r="AAW46" i="4"/>
  <c r="ACF45" i="4"/>
  <c r="ABZ45" i="4"/>
  <c r="ABY45" i="4"/>
  <c r="ABQ45" i="4"/>
  <c r="ABB45" i="4"/>
  <c r="ABA45" i="4"/>
  <c r="AAZ45" i="4"/>
  <c r="AAY45" i="4"/>
  <c r="ABF45" i="4" s="1"/>
  <c r="ABG45" i="4" s="1"/>
  <c r="AAW45" i="4"/>
  <c r="ACF44" i="4"/>
  <c r="ABZ44" i="4"/>
  <c r="ABY44" i="4"/>
  <c r="ABQ44" i="4"/>
  <c r="ABB44" i="4"/>
  <c r="ABA44" i="4"/>
  <c r="AAZ44" i="4"/>
  <c r="ABX44" i="3" s="1"/>
  <c r="AAY44" i="4"/>
  <c r="ABF44" i="4" s="1"/>
  <c r="ABG44" i="4" s="1"/>
  <c r="AAW44" i="4"/>
  <c r="ACF43" i="4"/>
  <c r="ABZ43" i="4"/>
  <c r="ABY43" i="4"/>
  <c r="ABQ43" i="4"/>
  <c r="ABB43" i="4"/>
  <c r="ABA43" i="4"/>
  <c r="ABW43" i="3" s="1"/>
  <c r="AAZ43" i="4"/>
  <c r="AAY43" i="4"/>
  <c r="AAW43" i="4"/>
  <c r="ACF42" i="4"/>
  <c r="ABZ42" i="4"/>
  <c r="ABY42" i="4"/>
  <c r="ABQ42" i="4"/>
  <c r="ABB42" i="4"/>
  <c r="ABA42" i="4"/>
  <c r="AAZ42" i="4"/>
  <c r="AAY42" i="4"/>
  <c r="AAW42" i="4"/>
  <c r="ACF41" i="4"/>
  <c r="ABZ41" i="4"/>
  <c r="ABY41" i="4"/>
  <c r="ABQ41" i="4"/>
  <c r="ABB41" i="4"/>
  <c r="ABA41" i="4"/>
  <c r="AAZ41" i="4"/>
  <c r="AAY41" i="4"/>
  <c r="AAW41" i="4"/>
  <c r="AAV42" i="4" s="1"/>
  <c r="ACF40" i="4"/>
  <c r="ABZ40" i="4"/>
  <c r="ABY40" i="4"/>
  <c r="ABQ40" i="4"/>
  <c r="ABB40" i="4"/>
  <c r="ABA40" i="4"/>
  <c r="AAZ40" i="4"/>
  <c r="AAY40" i="4"/>
  <c r="ABF40" i="4" s="1"/>
  <c r="AAW40" i="4"/>
  <c r="ACF39" i="4"/>
  <c r="ABZ39" i="4"/>
  <c r="ABY39" i="4"/>
  <c r="ABQ39" i="4"/>
  <c r="ABB39" i="4"/>
  <c r="ABA39" i="4"/>
  <c r="AAZ39" i="4"/>
  <c r="AAY39" i="4"/>
  <c r="AAW39" i="4"/>
  <c r="ACF38" i="4"/>
  <c r="ABZ38" i="4"/>
  <c r="ABY38" i="4"/>
  <c r="ABQ38" i="4"/>
  <c r="ABB38" i="4"/>
  <c r="ABA38" i="4"/>
  <c r="AAZ38" i="4"/>
  <c r="AAY38" i="4"/>
  <c r="AAW38" i="4"/>
  <c r="AAV39" i="4" s="1"/>
  <c r="AAX39" i="4" s="1"/>
  <c r="ACF37" i="4"/>
  <c r="ABZ37" i="4"/>
  <c r="ABY37" i="4"/>
  <c r="ABQ37" i="4"/>
  <c r="ABB37" i="4"/>
  <c r="ABA37" i="4"/>
  <c r="AAZ37" i="4"/>
  <c r="AAY37" i="4"/>
  <c r="ABX37" i="3" s="1"/>
  <c r="AAW37" i="4"/>
  <c r="ACF36" i="4"/>
  <c r="ABZ36" i="4"/>
  <c r="ABY36" i="4"/>
  <c r="ABQ36" i="4"/>
  <c r="ABB36" i="4"/>
  <c r="ABA36" i="4"/>
  <c r="ABW36" i="3" s="1"/>
  <c r="AAZ36" i="4"/>
  <c r="ABX36" i="3" s="1"/>
  <c r="AAY36" i="4"/>
  <c r="ABF36" i="4" s="1"/>
  <c r="ABG36" i="4" s="1"/>
  <c r="AAW36" i="4"/>
  <c r="ACF35" i="4"/>
  <c r="ABZ35" i="4"/>
  <c r="ABY35" i="4"/>
  <c r="ABQ35" i="4"/>
  <c r="ABB35" i="4"/>
  <c r="ABA35" i="4"/>
  <c r="AAZ35" i="4"/>
  <c r="AAY35" i="4"/>
  <c r="ABF35" i="4" s="1"/>
  <c r="ABG35" i="4" s="1"/>
  <c r="AAW35" i="4"/>
  <c r="ACF34" i="4"/>
  <c r="ABZ34" i="4"/>
  <c r="ABY34" i="4"/>
  <c r="ABQ34" i="4"/>
  <c r="ABB34" i="4"/>
  <c r="ABA34" i="4"/>
  <c r="AAZ34" i="4"/>
  <c r="AAY34" i="4"/>
  <c r="ABF34" i="4" s="1"/>
  <c r="AAW34" i="4"/>
  <c r="ACF33" i="4"/>
  <c r="ABZ33" i="4"/>
  <c r="ABY33" i="4"/>
  <c r="ABQ33" i="4"/>
  <c r="ABB33" i="4"/>
  <c r="ABD33" i="4" s="1"/>
  <c r="ABA33" i="4"/>
  <c r="AAZ33" i="4"/>
  <c r="AAY33" i="4"/>
  <c r="ABF33" i="4" s="1"/>
  <c r="AAW33" i="4"/>
  <c r="ACF32" i="4"/>
  <c r="ABZ32" i="4"/>
  <c r="ABY32" i="4"/>
  <c r="ABQ32" i="4"/>
  <c r="ABB32" i="4"/>
  <c r="ABA32" i="4"/>
  <c r="AAZ32" i="4"/>
  <c r="AAY32" i="4"/>
  <c r="ABF32" i="4" s="1"/>
  <c r="AAW32" i="4"/>
  <c r="ACF31" i="4"/>
  <c r="ABZ31" i="4"/>
  <c r="ABY31" i="4"/>
  <c r="ABQ31" i="4"/>
  <c r="ABB31" i="4"/>
  <c r="ABA31" i="4"/>
  <c r="AAZ31" i="4"/>
  <c r="ABV31" i="3" s="1"/>
  <c r="AAY31" i="4"/>
  <c r="AAW31" i="4"/>
  <c r="ACF30" i="4"/>
  <c r="ABZ30" i="4"/>
  <c r="ABY30" i="4"/>
  <c r="ABQ30" i="4"/>
  <c r="ABB30" i="4"/>
  <c r="ABA30" i="4"/>
  <c r="AAZ30" i="4"/>
  <c r="AAY30" i="4"/>
  <c r="ABF30" i="4" s="1"/>
  <c r="ABG30" i="4" s="1"/>
  <c r="AAW30" i="4"/>
  <c r="AAV31" i="4" s="1"/>
  <c r="ACF29" i="4"/>
  <c r="ABZ29" i="4"/>
  <c r="ABY29" i="4"/>
  <c r="ABQ29" i="4"/>
  <c r="ABB29" i="4"/>
  <c r="ABA29" i="4"/>
  <c r="AAZ29" i="4"/>
  <c r="AAY29" i="4"/>
  <c r="ABF29" i="4" s="1"/>
  <c r="ABG29" i="4" s="1"/>
  <c r="AAW29" i="4"/>
  <c r="ACF28" i="4"/>
  <c r="ABZ28" i="4"/>
  <c r="ABY28" i="4"/>
  <c r="ABQ28" i="4"/>
  <c r="ABB28" i="4"/>
  <c r="ABA28" i="4"/>
  <c r="AAZ28" i="4"/>
  <c r="AAY28" i="4"/>
  <c r="ABF28" i="4" s="1"/>
  <c r="ABG28" i="4" s="1"/>
  <c r="AAW28" i="4"/>
  <c r="ACF27" i="4"/>
  <c r="ABZ27" i="4"/>
  <c r="ABY27" i="4"/>
  <c r="ABQ27" i="4"/>
  <c r="ABB27" i="4"/>
  <c r="ABW27" i="3" s="1"/>
  <c r="ABA27" i="4"/>
  <c r="AAZ27" i="4"/>
  <c r="AAY27" i="4"/>
  <c r="ABF27" i="4" s="1"/>
  <c r="AAW27" i="4"/>
  <c r="ACF26" i="4"/>
  <c r="ABZ26" i="4"/>
  <c r="ABY26" i="4"/>
  <c r="ABQ26" i="4"/>
  <c r="ABB26" i="4"/>
  <c r="ABA26" i="4"/>
  <c r="AAZ26" i="4"/>
  <c r="AAY26" i="4"/>
  <c r="AAW26" i="4"/>
  <c r="AAV27" i="4" s="1"/>
  <c r="AAX27" i="4" s="1"/>
  <c r="ACF25" i="4"/>
  <c r="ABZ25" i="4"/>
  <c r="ABY25" i="4"/>
  <c r="ABQ25" i="4"/>
  <c r="ABB25" i="4"/>
  <c r="ABA25" i="4"/>
  <c r="AAZ25" i="4"/>
  <c r="AAY25" i="4"/>
  <c r="ABX25" i="3" s="1"/>
  <c r="AAW25" i="4"/>
  <c r="ACF24" i="4"/>
  <c r="ABZ24" i="4"/>
  <c r="ABY24" i="4"/>
  <c r="ABQ24" i="4"/>
  <c r="ABB24" i="4"/>
  <c r="ABA24" i="4"/>
  <c r="AAZ24" i="4"/>
  <c r="ABX24" i="3" s="1"/>
  <c r="AAY24" i="4"/>
  <c r="AAW24" i="4"/>
  <c r="AAV25" i="4" s="1"/>
  <c r="ACF23" i="4"/>
  <c r="ABZ23" i="4"/>
  <c r="ABY23" i="4"/>
  <c r="ABQ23" i="4"/>
  <c r="ABB23" i="4"/>
  <c r="ABA23" i="4"/>
  <c r="AAZ23" i="4"/>
  <c r="AAY23" i="4"/>
  <c r="ABV23" i="3" s="1"/>
  <c r="AAW23" i="4"/>
  <c r="ACF22" i="4"/>
  <c r="ABZ22" i="4"/>
  <c r="ABY22" i="4"/>
  <c r="ABQ22" i="4"/>
  <c r="ABB22" i="4"/>
  <c r="ABA22" i="4"/>
  <c r="AAZ22" i="4"/>
  <c r="AAY22" i="4"/>
  <c r="AAW22" i="4"/>
  <c r="ACF21" i="4"/>
  <c r="ABZ21" i="4"/>
  <c r="ABY21" i="4"/>
  <c r="ABQ21" i="4"/>
  <c r="ABB21" i="4"/>
  <c r="ABA21" i="4"/>
  <c r="AAZ21" i="4"/>
  <c r="AAY21" i="4"/>
  <c r="AAW21" i="4"/>
  <c r="ACF20" i="4"/>
  <c r="ABZ20" i="4"/>
  <c r="ABY20" i="4"/>
  <c r="ABQ20" i="4"/>
  <c r="ABB20" i="4"/>
  <c r="ABA20" i="4"/>
  <c r="AAZ20" i="4"/>
  <c r="AAY20" i="4"/>
  <c r="AAW20" i="4"/>
  <c r="ACF19" i="4"/>
  <c r="ABZ19" i="4"/>
  <c r="ABY19" i="4"/>
  <c r="ABQ19" i="4"/>
  <c r="ABB19" i="4"/>
  <c r="ABA19" i="4"/>
  <c r="AAZ19" i="4"/>
  <c r="AAY19" i="4"/>
  <c r="ABF19" i="4" s="1"/>
  <c r="ABG19" i="4" s="1"/>
  <c r="AAW19" i="4"/>
  <c r="ACF18" i="4"/>
  <c r="ABZ18" i="4"/>
  <c r="ABY18" i="4"/>
  <c r="ABQ18" i="4"/>
  <c r="ABB18" i="4"/>
  <c r="ABA18" i="4"/>
  <c r="AAZ18" i="4"/>
  <c r="AAY18" i="4"/>
  <c r="AAW18" i="4"/>
  <c r="ACF17" i="4"/>
  <c r="ABZ17" i="4"/>
  <c r="ABY17" i="4"/>
  <c r="ABQ17" i="4"/>
  <c r="ABB17" i="4"/>
  <c r="ABA17" i="4"/>
  <c r="AAZ17" i="4"/>
  <c r="ABV17" i="3" s="1"/>
  <c r="AAY17" i="4"/>
  <c r="ABF17" i="4" s="1"/>
  <c r="AAW17" i="4"/>
  <c r="ACF16" i="4"/>
  <c r="ABZ16" i="4"/>
  <c r="ABY16" i="4"/>
  <c r="ABQ16" i="4"/>
  <c r="ABB16" i="4"/>
  <c r="ABA16" i="4"/>
  <c r="AAZ16" i="4"/>
  <c r="AAY16" i="4"/>
  <c r="ABF16" i="4" s="1"/>
  <c r="AAW16" i="4"/>
  <c r="ACF15" i="4"/>
  <c r="ABZ15" i="4"/>
  <c r="ABY15" i="4"/>
  <c r="ABQ15" i="4"/>
  <c r="ABB15" i="4"/>
  <c r="ABA15" i="4"/>
  <c r="AAZ15" i="4"/>
  <c r="ABW15" i="3" s="1"/>
  <c r="AAY15" i="4"/>
  <c r="AAW15" i="4"/>
  <c r="ACF14" i="4"/>
  <c r="ABZ14" i="4"/>
  <c r="ABY14" i="4"/>
  <c r="ABQ14" i="4"/>
  <c r="ABB14" i="4"/>
  <c r="ABA14" i="4"/>
  <c r="AAZ14" i="4"/>
  <c r="AAY14" i="4"/>
  <c r="AAW14" i="4"/>
  <c r="ACF13" i="4"/>
  <c r="ABZ13" i="4"/>
  <c r="ABY13" i="4"/>
  <c r="ABQ13" i="4"/>
  <c r="ABB13" i="4"/>
  <c r="ABA13" i="4"/>
  <c r="AAZ13" i="4"/>
  <c r="AAY13" i="4"/>
  <c r="ABF13" i="4" s="1"/>
  <c r="AAW13" i="4"/>
  <c r="ACF12" i="4"/>
  <c r="ABZ12" i="4"/>
  <c r="ABY12" i="4"/>
  <c r="ABQ12" i="4"/>
  <c r="ABB12" i="4"/>
  <c r="ABA12" i="4"/>
  <c r="AAZ12" i="4"/>
  <c r="AAY12" i="4"/>
  <c r="AAW12" i="4"/>
  <c r="ACF11" i="4"/>
  <c r="ABZ11" i="4"/>
  <c r="ABY11" i="4"/>
  <c r="ABQ11" i="4"/>
  <c r="ABB11" i="4"/>
  <c r="ABA11" i="4"/>
  <c r="AAZ11" i="4"/>
  <c r="ABW11" i="3" s="1"/>
  <c r="AAY11" i="4"/>
  <c r="ABF11" i="4" s="1"/>
  <c r="AAW11" i="4"/>
  <c r="AAV12" i="4" s="1"/>
  <c r="AAX12" i="4" s="1"/>
  <c r="ACF10" i="4"/>
  <c r="ABZ10" i="4"/>
  <c r="ABY10" i="4"/>
  <c r="ABQ10" i="4"/>
  <c r="ABB10" i="4"/>
  <c r="ABA10" i="4"/>
  <c r="AAZ10" i="4"/>
  <c r="AAY10" i="4"/>
  <c r="ABV10" i="3" s="1"/>
  <c r="AAW10" i="4"/>
  <c r="ACF9" i="4"/>
  <c r="ABZ9" i="4"/>
  <c r="ABY9" i="4"/>
  <c r="ABQ9" i="4"/>
  <c r="ABB9" i="4"/>
  <c r="ABA9" i="4"/>
  <c r="AAZ9" i="4"/>
  <c r="ABV9" i="3" s="1"/>
  <c r="AAY9" i="4"/>
  <c r="AAW9" i="4"/>
  <c r="AAV10" i="4" s="1"/>
  <c r="AAX10" i="4" s="1"/>
  <c r="ACA1" i="4"/>
  <c r="ABQ1" i="4"/>
  <c r="ABJ1" i="4"/>
  <c r="AAT59" i="4"/>
  <c r="AAN59" i="4"/>
  <c r="AAM59" i="4"/>
  <c r="AAE59" i="4"/>
  <c r="ZP59" i="4"/>
  <c r="ZO59" i="4"/>
  <c r="ZN59" i="4"/>
  <c r="ZM59" i="4"/>
  <c r="ZT59" i="4" s="1"/>
  <c r="ZK59" i="4"/>
  <c r="AAT58" i="4"/>
  <c r="AAN58" i="4"/>
  <c r="AAM58" i="4"/>
  <c r="AAE58" i="4"/>
  <c r="ZP58" i="4"/>
  <c r="ZO58" i="4"/>
  <c r="ZN58" i="4"/>
  <c r="ZM58" i="4"/>
  <c r="ZT58" i="4" s="1"/>
  <c r="ZK58" i="4"/>
  <c r="AAT57" i="4"/>
  <c r="AAN57" i="4"/>
  <c r="AAM57" i="4"/>
  <c r="AAE57" i="4"/>
  <c r="ZP57" i="4"/>
  <c r="ZO57" i="4"/>
  <c r="ZN57" i="4"/>
  <c r="ZM57" i="4"/>
  <c r="ZT57" i="4" s="1"/>
  <c r="ZK57" i="4"/>
  <c r="AAT56" i="4"/>
  <c r="AAN56" i="4"/>
  <c r="AAM56" i="4"/>
  <c r="AAE56" i="4"/>
  <c r="ZP56" i="4"/>
  <c r="ZR56" i="4" s="1"/>
  <c r="ZO56" i="4"/>
  <c r="ZN56" i="4"/>
  <c r="ZM56" i="4"/>
  <c r="ZT56" i="4" s="1"/>
  <c r="ZK56" i="4"/>
  <c r="AAT55" i="4"/>
  <c r="AAN55" i="4"/>
  <c r="AAM55" i="4"/>
  <c r="AAE55" i="4"/>
  <c r="ZP55" i="4"/>
  <c r="ZO55" i="4"/>
  <c r="ZN55" i="4"/>
  <c r="ZM55" i="4"/>
  <c r="ZT55" i="4" s="1"/>
  <c r="ZK55" i="4"/>
  <c r="AAT54" i="4"/>
  <c r="AAN54" i="4"/>
  <c r="AAM54" i="4"/>
  <c r="AAE54" i="4"/>
  <c r="ZP54" i="4"/>
  <c r="ZO54" i="4"/>
  <c r="ZN54" i="4"/>
  <c r="ZM54" i="4"/>
  <c r="ZT54" i="4" s="1"/>
  <c r="ZK54" i="4"/>
  <c r="AAT53" i="4"/>
  <c r="AAN53" i="4"/>
  <c r="AAM53" i="4"/>
  <c r="AAE53" i="4"/>
  <c r="ZP53" i="4"/>
  <c r="ZO53" i="4"/>
  <c r="ZN53" i="4"/>
  <c r="ZM53" i="4"/>
  <c r="ZT53" i="4" s="1"/>
  <c r="ZK53" i="4"/>
  <c r="AAT52" i="4"/>
  <c r="AAN52" i="4"/>
  <c r="AAM52" i="4"/>
  <c r="AAE52" i="4"/>
  <c r="ZP52" i="4"/>
  <c r="ZO52" i="4"/>
  <c r="ZN52" i="4"/>
  <c r="ZM52" i="4"/>
  <c r="ZT52" i="4" s="1"/>
  <c r="ZK52" i="4"/>
  <c r="AAT51" i="4"/>
  <c r="AAN51" i="4"/>
  <c r="AAM51" i="4"/>
  <c r="AAE51" i="4"/>
  <c r="ZP51" i="4"/>
  <c r="ZO51" i="4"/>
  <c r="ZN51" i="4"/>
  <c r="ZQ51" i="4" s="1"/>
  <c r="ZM51" i="4"/>
  <c r="ZT51" i="4" s="1"/>
  <c r="ZK51" i="4"/>
  <c r="AAT50" i="4"/>
  <c r="AAN50" i="4"/>
  <c r="AAM50" i="4"/>
  <c r="AAE50" i="4"/>
  <c r="ZP50" i="4"/>
  <c r="ZO50" i="4"/>
  <c r="ZN50" i="4"/>
  <c r="ZM50" i="4"/>
  <c r="ZT50" i="4" s="1"/>
  <c r="ZK50" i="4"/>
  <c r="AAT49" i="4"/>
  <c r="AAN49" i="4"/>
  <c r="AAM49" i="4"/>
  <c r="AAE49" i="4"/>
  <c r="ZP49" i="4"/>
  <c r="ZR49" i="4" s="1"/>
  <c r="ZO49" i="4"/>
  <c r="ZN49" i="4"/>
  <c r="ZM49" i="4"/>
  <c r="ZT49" i="4" s="1"/>
  <c r="ZK49" i="4"/>
  <c r="AAT48" i="4"/>
  <c r="AAN48" i="4"/>
  <c r="AAM48" i="4"/>
  <c r="AAE48" i="4"/>
  <c r="ZP48" i="4"/>
  <c r="ZO48" i="4"/>
  <c r="ZN48" i="4"/>
  <c r="ZM48" i="4"/>
  <c r="ZT48" i="4" s="1"/>
  <c r="ZK48" i="4"/>
  <c r="AAT47" i="4"/>
  <c r="AAN47" i="4"/>
  <c r="AAM47" i="4"/>
  <c r="AAE47" i="4"/>
  <c r="ZP47" i="4"/>
  <c r="ZO47" i="4"/>
  <c r="ZN47" i="4"/>
  <c r="ZM47" i="4"/>
  <c r="ZT47" i="4" s="1"/>
  <c r="ZK47" i="4"/>
  <c r="AAT46" i="4"/>
  <c r="AAN46" i="4"/>
  <c r="AAM46" i="4"/>
  <c r="AAE46" i="4"/>
  <c r="ZP46" i="4"/>
  <c r="ZO46" i="4"/>
  <c r="ZN46" i="4"/>
  <c r="ZM46" i="4"/>
  <c r="ZT46" i="4" s="1"/>
  <c r="ZK46" i="4"/>
  <c r="AAT45" i="4"/>
  <c r="AAN45" i="4"/>
  <c r="AAM45" i="4"/>
  <c r="AAE45" i="4"/>
  <c r="ZP45" i="4"/>
  <c r="ZO45" i="4"/>
  <c r="ZN45" i="4"/>
  <c r="ZM45" i="4"/>
  <c r="ZT45" i="4" s="1"/>
  <c r="ZK45" i="4"/>
  <c r="AAT44" i="4"/>
  <c r="AAN44" i="4"/>
  <c r="AAM44" i="4"/>
  <c r="AAE44" i="4"/>
  <c r="ZP44" i="4"/>
  <c r="ZO44" i="4"/>
  <c r="ZN44" i="4"/>
  <c r="ZM44" i="4"/>
  <c r="ZT44" i="4" s="1"/>
  <c r="ZK44" i="4"/>
  <c r="AAT43" i="4"/>
  <c r="AAN43" i="4"/>
  <c r="AAM43" i="4"/>
  <c r="AAE43" i="4"/>
  <c r="ZP43" i="4"/>
  <c r="ZO43" i="4"/>
  <c r="ZN43" i="4"/>
  <c r="ZM43" i="4"/>
  <c r="ZT43" i="4" s="1"/>
  <c r="ZK43" i="4"/>
  <c r="AAT42" i="4"/>
  <c r="AAN42" i="4"/>
  <c r="AAM42" i="4"/>
  <c r="AAE42" i="4"/>
  <c r="ZP42" i="4"/>
  <c r="ZO42" i="4"/>
  <c r="ZN42" i="4"/>
  <c r="ZM42" i="4"/>
  <c r="ZT42" i="4" s="1"/>
  <c r="ZK42" i="4"/>
  <c r="AAT41" i="4"/>
  <c r="AAN41" i="4"/>
  <c r="AAM41" i="4"/>
  <c r="AAE41" i="4"/>
  <c r="ZP41" i="4"/>
  <c r="ZO41" i="4"/>
  <c r="ZN41" i="4"/>
  <c r="ZM41" i="4"/>
  <c r="ZK41" i="4"/>
  <c r="AAT40" i="4"/>
  <c r="AAN40" i="4"/>
  <c r="AAM40" i="4"/>
  <c r="AAE40" i="4"/>
  <c r="ZP40" i="4"/>
  <c r="ZO40" i="4"/>
  <c r="ZN40" i="4"/>
  <c r="ZM40" i="4"/>
  <c r="ZT40" i="4" s="1"/>
  <c r="ZK40" i="4"/>
  <c r="AAT39" i="4"/>
  <c r="AAN39" i="4"/>
  <c r="AAM39" i="4"/>
  <c r="AAE39" i="4"/>
  <c r="ZP39" i="4"/>
  <c r="ZO39" i="4"/>
  <c r="AAK39" i="3" s="1"/>
  <c r="ZN39" i="4"/>
  <c r="ZM39" i="4"/>
  <c r="ZK39" i="4"/>
  <c r="ZJ40" i="4" s="1"/>
  <c r="AAT38" i="4"/>
  <c r="AAN38" i="4"/>
  <c r="AAM38" i="4"/>
  <c r="AAE38" i="4"/>
  <c r="ZP38" i="4"/>
  <c r="ZO38" i="4"/>
  <c r="ZN38" i="4"/>
  <c r="ZM38" i="4"/>
  <c r="ZT38" i="4" s="1"/>
  <c r="ZK38" i="4"/>
  <c r="AAT37" i="4"/>
  <c r="AAN37" i="4"/>
  <c r="AAM37" i="4"/>
  <c r="AAE37" i="4"/>
  <c r="ZP37" i="4"/>
  <c r="ZO37" i="4"/>
  <c r="ZN37" i="4"/>
  <c r="ZM37" i="4"/>
  <c r="ZT37" i="4" s="1"/>
  <c r="ZK37" i="4"/>
  <c r="AAT36" i="4"/>
  <c r="AAN36" i="4"/>
  <c r="AAM36" i="4"/>
  <c r="AAE36" i="4"/>
  <c r="ZP36" i="4"/>
  <c r="ZO36" i="4"/>
  <c r="ZN36" i="4"/>
  <c r="ZM36" i="4"/>
  <c r="ZT36" i="4" s="1"/>
  <c r="ZK36" i="4"/>
  <c r="AAT35" i="4"/>
  <c r="AAN35" i="4"/>
  <c r="AAM35" i="4"/>
  <c r="AAE35" i="4"/>
  <c r="ZP35" i="4"/>
  <c r="ZO35" i="4"/>
  <c r="ZN35" i="4"/>
  <c r="ZM35" i="4"/>
  <c r="ZT35" i="4" s="1"/>
  <c r="ZK35" i="4"/>
  <c r="AAT34" i="4"/>
  <c r="AAN34" i="4"/>
  <c r="AAM34" i="4"/>
  <c r="AAE34" i="4"/>
  <c r="ZP34" i="4"/>
  <c r="ZO34" i="4"/>
  <c r="ZN34" i="4"/>
  <c r="ZM34" i="4"/>
  <c r="ZT34" i="4" s="1"/>
  <c r="ZK34" i="4"/>
  <c r="AAT33" i="4"/>
  <c r="AAN33" i="4"/>
  <c r="AAM33" i="4"/>
  <c r="AAE33" i="4"/>
  <c r="ZP33" i="4"/>
  <c r="ZO33" i="4"/>
  <c r="ZN33" i="4"/>
  <c r="ZM33" i="4"/>
  <c r="ZT33" i="4" s="1"/>
  <c r="ZK33" i="4"/>
  <c r="AAT32" i="4"/>
  <c r="AAN32" i="4"/>
  <c r="AAM32" i="4"/>
  <c r="AAE32" i="4"/>
  <c r="ZP32" i="4"/>
  <c r="ZO32" i="4"/>
  <c r="ZN32" i="4"/>
  <c r="ZM32" i="4"/>
  <c r="ZT32" i="4" s="1"/>
  <c r="ZK32" i="4"/>
  <c r="AAT31" i="4"/>
  <c r="AAN31" i="4"/>
  <c r="AAM31" i="4"/>
  <c r="AAE31" i="4"/>
  <c r="ZP31" i="4"/>
  <c r="ZO31" i="4"/>
  <c r="ZN31" i="4"/>
  <c r="ZM31" i="4"/>
  <c r="ZK31" i="4"/>
  <c r="ZJ32" i="4" s="1"/>
  <c r="ZL32" i="4" s="1"/>
  <c r="AAT30" i="4"/>
  <c r="AAN30" i="4"/>
  <c r="AAM30" i="4"/>
  <c r="AAE30" i="4"/>
  <c r="ZP30" i="4"/>
  <c r="ZO30" i="4"/>
  <c r="ZN30" i="4"/>
  <c r="ZM30" i="4"/>
  <c r="ZT30" i="4" s="1"/>
  <c r="ZK30" i="4"/>
  <c r="AAT29" i="4"/>
  <c r="AAN29" i="4"/>
  <c r="AAM29" i="4"/>
  <c r="AAE29" i="4"/>
  <c r="ZP29" i="4"/>
  <c r="ZO29" i="4"/>
  <c r="ZN29" i="4"/>
  <c r="ZM29" i="4"/>
  <c r="ZT29" i="4" s="1"/>
  <c r="ZK29" i="4"/>
  <c r="AAT28" i="4"/>
  <c r="AAN28" i="4"/>
  <c r="AAM28" i="4"/>
  <c r="AAE28" i="4"/>
  <c r="ZP28" i="4"/>
  <c r="ZO28" i="4"/>
  <c r="ZN28" i="4"/>
  <c r="ZM28" i="4"/>
  <c r="ZT28" i="4" s="1"/>
  <c r="ZK28" i="4"/>
  <c r="AAT27" i="4"/>
  <c r="AAN27" i="4"/>
  <c r="AAM27" i="4"/>
  <c r="AAE27" i="4"/>
  <c r="ZP27" i="4"/>
  <c r="ZO27" i="4"/>
  <c r="ZN27" i="4"/>
  <c r="ZM27" i="4"/>
  <c r="ZT27" i="4" s="1"/>
  <c r="ZK27" i="4"/>
  <c r="AAT26" i="4"/>
  <c r="AAN26" i="4"/>
  <c r="AAM26" i="4"/>
  <c r="AAE26" i="4"/>
  <c r="ZP26" i="4"/>
  <c r="ZO26" i="4"/>
  <c r="ZN26" i="4"/>
  <c r="ZM26" i="4"/>
  <c r="ZT26" i="4" s="1"/>
  <c r="ZK26" i="4"/>
  <c r="AAT25" i="4"/>
  <c r="AAN25" i="4"/>
  <c r="AAM25" i="4"/>
  <c r="AAE25" i="4"/>
  <c r="ZP25" i="4"/>
  <c r="ZO25" i="4"/>
  <c r="ZN25" i="4"/>
  <c r="ZM25" i="4"/>
  <c r="ZK25" i="4"/>
  <c r="AAT24" i="4"/>
  <c r="AAN24" i="4"/>
  <c r="AAM24" i="4"/>
  <c r="AAE24" i="4"/>
  <c r="ZP24" i="4"/>
  <c r="ZO24" i="4"/>
  <c r="ZN24" i="4"/>
  <c r="ZM24" i="4"/>
  <c r="ZT24" i="4" s="1"/>
  <c r="ZU24" i="4" s="1"/>
  <c r="ZK24" i="4"/>
  <c r="AAT23" i="4"/>
  <c r="AAN23" i="4"/>
  <c r="AAM23" i="4"/>
  <c r="AAE23" i="4"/>
  <c r="ZP23" i="4"/>
  <c r="ZO23" i="4"/>
  <c r="ZN23" i="4"/>
  <c r="ZM23" i="4"/>
  <c r="ZT23" i="4" s="1"/>
  <c r="ZK23" i="4"/>
  <c r="AAT22" i="4"/>
  <c r="AAN22" i="4"/>
  <c r="AAM22" i="4"/>
  <c r="AAE22" i="4"/>
  <c r="ZP22" i="4"/>
  <c r="ZO22" i="4"/>
  <c r="ZN22" i="4"/>
  <c r="ZM22" i="4"/>
  <c r="ZK22" i="4"/>
  <c r="AAT21" i="4"/>
  <c r="AAN21" i="4"/>
  <c r="AAM21" i="4"/>
  <c r="AAE21" i="4"/>
  <c r="ZP21" i="4"/>
  <c r="ZO21" i="4"/>
  <c r="ZN21" i="4"/>
  <c r="ZM21" i="4"/>
  <c r="ZT21" i="4" s="1"/>
  <c r="ZK21" i="4"/>
  <c r="AAT20" i="4"/>
  <c r="AAN20" i="4"/>
  <c r="AAM20" i="4"/>
  <c r="AAE20" i="4"/>
  <c r="ZP20" i="4"/>
  <c r="ZO20" i="4"/>
  <c r="ZN20" i="4"/>
  <c r="ZM20" i="4"/>
  <c r="ZK20" i="4"/>
  <c r="AAT19" i="4"/>
  <c r="AAN19" i="4"/>
  <c r="AAM19" i="4"/>
  <c r="AAE19" i="4"/>
  <c r="ZP19" i="4"/>
  <c r="ZO19" i="4"/>
  <c r="ZN19" i="4"/>
  <c r="ZM19" i="4"/>
  <c r="ZT19" i="4" s="1"/>
  <c r="ZK19" i="4"/>
  <c r="AAT18" i="4"/>
  <c r="AAN18" i="4"/>
  <c r="AAM18" i="4"/>
  <c r="AAE18" i="4"/>
  <c r="ZP18" i="4"/>
  <c r="ZO18" i="4"/>
  <c r="ZN18" i="4"/>
  <c r="ZM18" i="4"/>
  <c r="ZK18" i="4"/>
  <c r="AAT17" i="4"/>
  <c r="AAN17" i="4"/>
  <c r="AAM17" i="4"/>
  <c r="AAE17" i="4"/>
  <c r="ZP17" i="4"/>
  <c r="ZO17" i="4"/>
  <c r="ZN17" i="4"/>
  <c r="ZM17" i="4"/>
  <c r="ZT17" i="4" s="1"/>
  <c r="ZK17" i="4"/>
  <c r="AAT16" i="4"/>
  <c r="AAN16" i="4"/>
  <c r="AAM16" i="4"/>
  <c r="AAE16" i="4"/>
  <c r="ZP16" i="4"/>
  <c r="ZO16" i="4"/>
  <c r="ZN16" i="4"/>
  <c r="ZM16" i="4"/>
  <c r="ZT16" i="4" s="1"/>
  <c r="ZK16" i="4"/>
  <c r="AAT15" i="4"/>
  <c r="AAN15" i="4"/>
  <c r="AAM15" i="4"/>
  <c r="AAE15" i="4"/>
  <c r="ZP15" i="4"/>
  <c r="ZO15" i="4"/>
  <c r="ZN15" i="4"/>
  <c r="ZM15" i="4"/>
  <c r="ZK15" i="4"/>
  <c r="AAT14" i="4"/>
  <c r="AAN14" i="4"/>
  <c r="AAM14" i="4"/>
  <c r="AAE14" i="4"/>
  <c r="ZP14" i="4"/>
  <c r="ZO14" i="4"/>
  <c r="ZN14" i="4"/>
  <c r="ZM14" i="4"/>
  <c r="ZK14" i="4"/>
  <c r="AAT13" i="4"/>
  <c r="AAN13" i="4"/>
  <c r="AAM13" i="4"/>
  <c r="AAE13" i="4"/>
  <c r="ZP13" i="4"/>
  <c r="ZO13" i="4"/>
  <c r="ZN13" i="4"/>
  <c r="ZM13" i="4"/>
  <c r="ZK13" i="4"/>
  <c r="ZJ14" i="4" s="1"/>
  <c r="AAT12" i="4"/>
  <c r="AAN12" i="4"/>
  <c r="AAM12" i="4"/>
  <c r="AAE12" i="4"/>
  <c r="ZP12" i="4"/>
  <c r="ZO12" i="4"/>
  <c r="ZN12" i="4"/>
  <c r="ZM12" i="4"/>
  <c r="ZT12" i="4" s="1"/>
  <c r="ZK12" i="4"/>
  <c r="AAT11" i="4"/>
  <c r="AAN11" i="4"/>
  <c r="AAM11" i="4"/>
  <c r="AAE11" i="4"/>
  <c r="ZP11" i="4"/>
  <c r="ZO11" i="4"/>
  <c r="ZN11" i="4"/>
  <c r="ZM11" i="4"/>
  <c r="ZK11" i="4"/>
  <c r="AAT10" i="4"/>
  <c r="AAN10" i="4"/>
  <c r="AAM10" i="4"/>
  <c r="AAE10" i="4"/>
  <c r="ZP10" i="4"/>
  <c r="ZO10" i="4"/>
  <c r="ZN10" i="4"/>
  <c r="ZM10" i="4"/>
  <c r="ZK10" i="4"/>
  <c r="AAT9" i="4"/>
  <c r="AAN9" i="4"/>
  <c r="AAM9" i="4"/>
  <c r="AAE9" i="4"/>
  <c r="ZP9" i="4"/>
  <c r="ZO9" i="4"/>
  <c r="ZN9" i="4"/>
  <c r="ZM9" i="4"/>
  <c r="ZT9" i="4" s="1"/>
  <c r="ZU9" i="4" s="1"/>
  <c r="ZK9" i="4"/>
  <c r="ZJ10" i="4" s="1"/>
  <c r="ZL10" i="4" s="1"/>
  <c r="AAO1" i="4"/>
  <c r="AAE1" i="4"/>
  <c r="ZX1" i="4"/>
  <c r="ZH59" i="4"/>
  <c r="ZB59" i="4"/>
  <c r="ZA59" i="4"/>
  <c r="YS59" i="4"/>
  <c r="YD59" i="4"/>
  <c r="YC59" i="4"/>
  <c r="YB59" i="4"/>
  <c r="YA59" i="4"/>
  <c r="XY59" i="4"/>
  <c r="ZH58" i="4"/>
  <c r="ZB58" i="4"/>
  <c r="ZA58" i="4"/>
  <c r="YS58" i="4"/>
  <c r="YD58" i="4"/>
  <c r="YC58" i="4"/>
  <c r="YB58" i="4"/>
  <c r="YA58" i="4"/>
  <c r="XY58" i="4"/>
  <c r="ZH57" i="4"/>
  <c r="ZB57" i="4"/>
  <c r="ZA57" i="4"/>
  <c r="YS57" i="4"/>
  <c r="YD57" i="4"/>
  <c r="YC57" i="4"/>
  <c r="YB57" i="4"/>
  <c r="YA57" i="4"/>
  <c r="XY57" i="4"/>
  <c r="ZH56" i="4"/>
  <c r="ZB56" i="4"/>
  <c r="ZA56" i="4"/>
  <c r="YS56" i="4"/>
  <c r="YD56" i="4"/>
  <c r="YC56" i="4"/>
  <c r="YB56" i="4"/>
  <c r="YA56" i="4"/>
  <c r="XY56" i="4"/>
  <c r="ZH55" i="4"/>
  <c r="ZB55" i="4"/>
  <c r="ZA55" i="4"/>
  <c r="YS55" i="4"/>
  <c r="YD55" i="4"/>
  <c r="YC55" i="4"/>
  <c r="YB55" i="4"/>
  <c r="YA55" i="4"/>
  <c r="XY55" i="4"/>
  <c r="XX56" i="4" s="1"/>
  <c r="XZ56" i="4" s="1"/>
  <c r="ZH54" i="4"/>
  <c r="ZB54" i="4"/>
  <c r="ZA54" i="4"/>
  <c r="YS54" i="4"/>
  <c r="YD54" i="4"/>
  <c r="YC54" i="4"/>
  <c r="YB54" i="4"/>
  <c r="YA54" i="4"/>
  <c r="YZ54" i="3" s="1"/>
  <c r="XY54" i="4"/>
  <c r="ZH53" i="4"/>
  <c r="ZB53" i="4"/>
  <c r="ZA53" i="4"/>
  <c r="YS53" i="4"/>
  <c r="YD53" i="4"/>
  <c r="YC53" i="4"/>
  <c r="YB53" i="4"/>
  <c r="YA53" i="4"/>
  <c r="XY53" i="4"/>
  <c r="ZH52" i="4"/>
  <c r="ZB52" i="4"/>
  <c r="ZA52" i="4"/>
  <c r="YS52" i="4"/>
  <c r="YD52" i="4"/>
  <c r="YC52" i="4"/>
  <c r="YY52" i="3" s="1"/>
  <c r="YB52" i="4"/>
  <c r="YE52" i="4" s="1"/>
  <c r="YA52" i="4"/>
  <c r="XY52" i="4"/>
  <c r="ZH51" i="4"/>
  <c r="ZB51" i="4"/>
  <c r="ZA51" i="4"/>
  <c r="YS51" i="4"/>
  <c r="YD51" i="4"/>
  <c r="YY51" i="3" s="1"/>
  <c r="YC51" i="4"/>
  <c r="YB51" i="4"/>
  <c r="YA51" i="4"/>
  <c r="XY51" i="4"/>
  <c r="XX52" i="4" s="1"/>
  <c r="ZH50" i="4"/>
  <c r="ZB50" i="4"/>
  <c r="ZA50" i="4"/>
  <c r="YS50" i="4"/>
  <c r="YD50" i="4"/>
  <c r="YC50" i="4"/>
  <c r="YB50" i="4"/>
  <c r="YA50" i="4"/>
  <c r="XY50" i="4"/>
  <c r="ZH49" i="4"/>
  <c r="ZB49" i="4"/>
  <c r="ZA49" i="4"/>
  <c r="YS49" i="4"/>
  <c r="YD49" i="4"/>
  <c r="YC49" i="4"/>
  <c r="YB49" i="4"/>
  <c r="YA49" i="4"/>
  <c r="XY49" i="4"/>
  <c r="ZH48" i="4"/>
  <c r="ZB48" i="4"/>
  <c r="ZA48" i="4"/>
  <c r="YS48" i="4"/>
  <c r="YD48" i="4"/>
  <c r="YC48" i="4"/>
  <c r="YB48" i="4"/>
  <c r="YA48" i="4"/>
  <c r="XY48" i="4"/>
  <c r="ZH47" i="4"/>
  <c r="ZB47" i="4"/>
  <c r="ZA47" i="4"/>
  <c r="YS47" i="4"/>
  <c r="YD47" i="4"/>
  <c r="YC47" i="4"/>
  <c r="YB47" i="4"/>
  <c r="YA47" i="4"/>
  <c r="XY47" i="4"/>
  <c r="ZH46" i="4"/>
  <c r="ZB46" i="4"/>
  <c r="ZA46" i="4"/>
  <c r="YS46" i="4"/>
  <c r="YD46" i="4"/>
  <c r="YC46" i="4"/>
  <c r="YB46" i="4"/>
  <c r="YA46" i="4"/>
  <c r="YH46" i="4" s="1"/>
  <c r="XY46" i="4"/>
  <c r="ZH45" i="4"/>
  <c r="ZB45" i="4"/>
  <c r="ZA45" i="4"/>
  <c r="YS45" i="4"/>
  <c r="YD45" i="4"/>
  <c r="YC45" i="4"/>
  <c r="YB45" i="4"/>
  <c r="YA45" i="4"/>
  <c r="XY45" i="4"/>
  <c r="ZH44" i="4"/>
  <c r="ZB44" i="4"/>
  <c r="ZA44" i="4"/>
  <c r="YS44" i="4"/>
  <c r="YD44" i="4"/>
  <c r="YC44" i="4"/>
  <c r="YB44" i="4"/>
  <c r="YA44" i="4"/>
  <c r="XY44" i="4"/>
  <c r="ZH43" i="4"/>
  <c r="ZB43" i="4"/>
  <c r="ZA43" i="4"/>
  <c r="YS43" i="4"/>
  <c r="YD43" i="4"/>
  <c r="YY43" i="3" s="1"/>
  <c r="YC43" i="4"/>
  <c r="YB43" i="4"/>
  <c r="YA43" i="4"/>
  <c r="XY43" i="4"/>
  <c r="ZH42" i="4"/>
  <c r="ZB42" i="4"/>
  <c r="ZA42" i="4"/>
  <c r="YS42" i="4"/>
  <c r="YD42" i="4"/>
  <c r="YC42" i="4"/>
  <c r="YB42" i="4"/>
  <c r="YA42" i="4"/>
  <c r="YH42" i="4" s="1"/>
  <c r="XY42" i="4"/>
  <c r="ZH41" i="4"/>
  <c r="ZB41" i="4"/>
  <c r="ZA41" i="4"/>
  <c r="YS41" i="4"/>
  <c r="YD41" i="4"/>
  <c r="YC41" i="4"/>
  <c r="YB41" i="4"/>
  <c r="YA41" i="4"/>
  <c r="XY41" i="4"/>
  <c r="ZH40" i="4"/>
  <c r="ZB40" i="4"/>
  <c r="ZA40" i="4"/>
  <c r="YS40" i="4"/>
  <c r="YD40" i="4"/>
  <c r="YC40" i="4"/>
  <c r="YB40" i="4"/>
  <c r="YA40" i="4"/>
  <c r="XY40" i="4"/>
  <c r="ZH39" i="4"/>
  <c r="ZB39" i="4"/>
  <c r="ZA39" i="4"/>
  <c r="YS39" i="4"/>
  <c r="YD39" i="4"/>
  <c r="YC39" i="4"/>
  <c r="YB39" i="4"/>
  <c r="YA39" i="4"/>
  <c r="XY39" i="4"/>
  <c r="XX40" i="4" s="1"/>
  <c r="ZH38" i="4"/>
  <c r="ZB38" i="4"/>
  <c r="ZA38" i="4"/>
  <c r="YS38" i="4"/>
  <c r="YD38" i="4"/>
  <c r="YC38" i="4"/>
  <c r="YB38" i="4"/>
  <c r="YA38" i="4"/>
  <c r="YH38" i="4" s="1"/>
  <c r="XY38" i="4"/>
  <c r="ZH37" i="4"/>
  <c r="ZB37" i="4"/>
  <c r="ZA37" i="4"/>
  <c r="YS37" i="4"/>
  <c r="YD37" i="4"/>
  <c r="YC37" i="4"/>
  <c r="YB37" i="4"/>
  <c r="YA37" i="4"/>
  <c r="YH37" i="4" s="1"/>
  <c r="YI37" i="4" s="1"/>
  <c r="XY37" i="4"/>
  <c r="ZH36" i="4"/>
  <c r="ZB36" i="4"/>
  <c r="ZA36" i="4"/>
  <c r="YS36" i="4"/>
  <c r="YD36" i="4"/>
  <c r="YC36" i="4"/>
  <c r="YY36" i="3" s="1"/>
  <c r="YB36" i="4"/>
  <c r="YA36" i="4"/>
  <c r="XY36" i="4"/>
  <c r="ZH35" i="4"/>
  <c r="ZB35" i="4"/>
  <c r="ZA35" i="4"/>
  <c r="YS35" i="4"/>
  <c r="YD35" i="4"/>
  <c r="YC35" i="4"/>
  <c r="YB35" i="4"/>
  <c r="YA35" i="4"/>
  <c r="XY35" i="4"/>
  <c r="ZH34" i="4"/>
  <c r="ZB34" i="4"/>
  <c r="ZA34" i="4"/>
  <c r="YS34" i="4"/>
  <c r="YD34" i="4"/>
  <c r="YC34" i="4"/>
  <c r="YB34" i="4"/>
  <c r="YA34" i="4"/>
  <c r="XY34" i="4"/>
  <c r="ZH33" i="4"/>
  <c r="ZB33" i="4"/>
  <c r="ZA33" i="4"/>
  <c r="YS33" i="4"/>
  <c r="YD33" i="4"/>
  <c r="YC33" i="4"/>
  <c r="YB33" i="4"/>
  <c r="YA33" i="4"/>
  <c r="XY33" i="4"/>
  <c r="ZH32" i="4"/>
  <c r="ZB32" i="4"/>
  <c r="ZA32" i="4"/>
  <c r="YS32" i="4"/>
  <c r="YD32" i="4"/>
  <c r="YC32" i="4"/>
  <c r="YB32" i="4"/>
  <c r="YA32" i="4"/>
  <c r="XY32" i="4"/>
  <c r="XX33" i="4" s="1"/>
  <c r="XZ33" i="4" s="1"/>
  <c r="ZH31" i="4"/>
  <c r="ZB31" i="4"/>
  <c r="ZA31" i="4"/>
  <c r="YS31" i="4"/>
  <c r="YD31" i="4"/>
  <c r="YC31" i="4"/>
  <c r="YB31" i="4"/>
  <c r="YA31" i="4"/>
  <c r="YZ31" i="3" s="1"/>
  <c r="XY31" i="4"/>
  <c r="XX32" i="4" s="1"/>
  <c r="XZ32" i="4" s="1"/>
  <c r="ZH30" i="4"/>
  <c r="ZB30" i="4"/>
  <c r="ZA30" i="4"/>
  <c r="YS30" i="4"/>
  <c r="YD30" i="4"/>
  <c r="YC30" i="4"/>
  <c r="YB30" i="4"/>
  <c r="YA30" i="4"/>
  <c r="YH30" i="4" s="1"/>
  <c r="YI30" i="4" s="1"/>
  <c r="XY30" i="4"/>
  <c r="ZH29" i="4"/>
  <c r="ZB29" i="4"/>
  <c r="ZA29" i="4"/>
  <c r="YS29" i="4"/>
  <c r="YD29" i="4"/>
  <c r="YC29" i="4"/>
  <c r="YB29" i="4"/>
  <c r="YE29" i="4" s="1"/>
  <c r="YA29" i="4"/>
  <c r="YH29" i="4" s="1"/>
  <c r="XY29" i="4"/>
  <c r="ZH28" i="4"/>
  <c r="ZB28" i="4"/>
  <c r="ZA28" i="4"/>
  <c r="YS28" i="4"/>
  <c r="YD28" i="4"/>
  <c r="YC28" i="4"/>
  <c r="YB28" i="4"/>
  <c r="YA28" i="4"/>
  <c r="XY28" i="4"/>
  <c r="XX29" i="4" s="1"/>
  <c r="ZH27" i="4"/>
  <c r="ZB27" i="4"/>
  <c r="ZA27" i="4"/>
  <c r="YS27" i="4"/>
  <c r="YD27" i="4"/>
  <c r="YC27" i="4"/>
  <c r="YB27" i="4"/>
  <c r="YA27" i="4"/>
  <c r="XY27" i="4"/>
  <c r="ZH26" i="4"/>
  <c r="ZB26" i="4"/>
  <c r="ZA26" i="4"/>
  <c r="YS26" i="4"/>
  <c r="YD26" i="4"/>
  <c r="YC26" i="4"/>
  <c r="YB26" i="4"/>
  <c r="YA26" i="4"/>
  <c r="XY26" i="4"/>
  <c r="ZH25" i="4"/>
  <c r="ZB25" i="4"/>
  <c r="ZA25" i="4"/>
  <c r="YS25" i="4"/>
  <c r="YD25" i="4"/>
  <c r="YC25" i="4"/>
  <c r="YB25" i="4"/>
  <c r="YA25" i="4"/>
  <c r="YZ25" i="3" s="1"/>
  <c r="XY25" i="4"/>
  <c r="ZH24" i="4"/>
  <c r="ZB24" i="4"/>
  <c r="ZA24" i="4"/>
  <c r="YS24" i="4"/>
  <c r="YD24" i="4"/>
  <c r="YC24" i="4"/>
  <c r="YB24" i="4"/>
  <c r="YA24" i="4"/>
  <c r="XY24" i="4"/>
  <c r="ZH23" i="4"/>
  <c r="ZB23" i="4"/>
  <c r="ZA23" i="4"/>
  <c r="YS23" i="4"/>
  <c r="YD23" i="4"/>
  <c r="YC23" i="4"/>
  <c r="YB23" i="4"/>
  <c r="YA23" i="4"/>
  <c r="XY23" i="4"/>
  <c r="ZH22" i="4"/>
  <c r="ZB22" i="4"/>
  <c r="ZA22" i="4"/>
  <c r="YS22" i="4"/>
  <c r="YD22" i="4"/>
  <c r="YC22" i="4"/>
  <c r="YB22" i="4"/>
  <c r="YA22" i="4"/>
  <c r="XY22" i="4"/>
  <c r="ZH21" i="4"/>
  <c r="ZB21" i="4"/>
  <c r="ZA21" i="4"/>
  <c r="YS21" i="4"/>
  <c r="YD21" i="4"/>
  <c r="YC21" i="4"/>
  <c r="YB21" i="4"/>
  <c r="YA21" i="4"/>
  <c r="XY21" i="4"/>
  <c r="ZH20" i="4"/>
  <c r="ZB20" i="4"/>
  <c r="ZA20" i="4"/>
  <c r="YS20" i="4"/>
  <c r="YD20" i="4"/>
  <c r="YC20" i="4"/>
  <c r="YB20" i="4"/>
  <c r="YA20" i="4"/>
  <c r="YH20" i="4" s="1"/>
  <c r="XY20" i="4"/>
  <c r="XX21" i="4" s="1"/>
  <c r="ZH19" i="4"/>
  <c r="ZB19" i="4"/>
  <c r="ZA19" i="4"/>
  <c r="YS19" i="4"/>
  <c r="YD19" i="4"/>
  <c r="YC19" i="4"/>
  <c r="YB19" i="4"/>
  <c r="YA19" i="4"/>
  <c r="XY19" i="4"/>
  <c r="XX20" i="4" s="1"/>
  <c r="ZH18" i="4"/>
  <c r="ZB18" i="4"/>
  <c r="ZA18" i="4"/>
  <c r="YS18" i="4"/>
  <c r="YD18" i="4"/>
  <c r="YC18" i="4"/>
  <c r="YB18" i="4"/>
  <c r="YA18" i="4"/>
  <c r="YH18" i="4" s="1"/>
  <c r="XY18" i="4"/>
  <c r="XX19" i="4" s="1"/>
  <c r="ZH17" i="4"/>
  <c r="ZB17" i="4"/>
  <c r="ZA17" i="4"/>
  <c r="YS17" i="4"/>
  <c r="YD17" i="4"/>
  <c r="YC17" i="4"/>
  <c r="YB17" i="4"/>
  <c r="YA17" i="4"/>
  <c r="YX17" i="3" s="1"/>
  <c r="XY17" i="4"/>
  <c r="ZH16" i="4"/>
  <c r="ZB16" i="4"/>
  <c r="ZA16" i="4"/>
  <c r="YS16" i="4"/>
  <c r="YD16" i="4"/>
  <c r="YC16" i="4"/>
  <c r="YB16" i="4"/>
  <c r="YA16" i="4"/>
  <c r="YH16" i="4" s="1"/>
  <c r="XY16" i="4"/>
  <c r="ZH15" i="4"/>
  <c r="ZB15" i="4"/>
  <c r="ZA15" i="4"/>
  <c r="YS15" i="4"/>
  <c r="YD15" i="4"/>
  <c r="YC15" i="4"/>
  <c r="YB15" i="4"/>
  <c r="YA15" i="4"/>
  <c r="YX15" i="3" s="1"/>
  <c r="XY15" i="4"/>
  <c r="XX16" i="4" s="1"/>
  <c r="ZH14" i="4"/>
  <c r="ZB14" i="4"/>
  <c r="ZA14" i="4"/>
  <c r="YS14" i="4"/>
  <c r="YD14" i="4"/>
  <c r="YC14" i="4"/>
  <c r="YB14" i="4"/>
  <c r="YA14" i="4"/>
  <c r="YH14" i="4" s="1"/>
  <c r="YI14" i="4" s="1"/>
  <c r="XY14" i="4"/>
  <c r="ZH13" i="4"/>
  <c r="ZB13" i="4"/>
  <c r="ZA13" i="4"/>
  <c r="YS13" i="4"/>
  <c r="YD13" i="4"/>
  <c r="YC13" i="4"/>
  <c r="YY13" i="3" s="1"/>
  <c r="YB13" i="4"/>
  <c r="YA13" i="4"/>
  <c r="XY13" i="4"/>
  <c r="ZH12" i="4"/>
  <c r="ZB12" i="4"/>
  <c r="ZA12" i="4"/>
  <c r="YS12" i="4"/>
  <c r="YD12" i="4"/>
  <c r="YC12" i="4"/>
  <c r="YB12" i="4"/>
  <c r="YA12" i="4"/>
  <c r="XY12" i="4"/>
  <c r="ZH11" i="4"/>
  <c r="ZB11" i="4"/>
  <c r="ZA11" i="4"/>
  <c r="YS11" i="4"/>
  <c r="YD11" i="4"/>
  <c r="YC11" i="4"/>
  <c r="YB11" i="4"/>
  <c r="YA11" i="4"/>
  <c r="YH11" i="4" s="1"/>
  <c r="YI11" i="4" s="1"/>
  <c r="XY11" i="4"/>
  <c r="XX12" i="4" s="1"/>
  <c r="XZ12" i="4" s="1"/>
  <c r="ZH10" i="4"/>
  <c r="ZB10" i="4"/>
  <c r="ZA10" i="4"/>
  <c r="YS10" i="4"/>
  <c r="YD10" i="4"/>
  <c r="YC10" i="4"/>
  <c r="YB10" i="4"/>
  <c r="YA10" i="4"/>
  <c r="YH10" i="4" s="1"/>
  <c r="XY10" i="4"/>
  <c r="XX11" i="4" s="1"/>
  <c r="ZH9" i="4"/>
  <c r="ZB9" i="4"/>
  <c r="ZA9" i="4"/>
  <c r="YS9" i="4"/>
  <c r="YD9" i="4"/>
  <c r="YC9" i="4"/>
  <c r="YB9" i="4"/>
  <c r="YA9" i="4"/>
  <c r="YX9" i="3" s="1"/>
  <c r="XY9" i="4"/>
  <c r="ZC1" i="4"/>
  <c r="YS1" i="4"/>
  <c r="YL1" i="4"/>
  <c r="XV59" i="4"/>
  <c r="XP59" i="4"/>
  <c r="XO59" i="4"/>
  <c r="XG59" i="4"/>
  <c r="WR59" i="4"/>
  <c r="WQ59" i="4"/>
  <c r="WP59" i="4"/>
  <c r="XN59" i="3" s="1"/>
  <c r="WO59" i="4"/>
  <c r="WV59" i="4" s="1"/>
  <c r="WM59" i="4"/>
  <c r="XV58" i="4"/>
  <c r="XP58" i="4"/>
  <c r="XO58" i="4"/>
  <c r="XG58" i="4"/>
  <c r="WR58" i="4"/>
  <c r="WQ58" i="4"/>
  <c r="XM58" i="3" s="1"/>
  <c r="WP58" i="4"/>
  <c r="WO58" i="4"/>
  <c r="WV58" i="4" s="1"/>
  <c r="WM58" i="4"/>
  <c r="XV57" i="4"/>
  <c r="XP57" i="4"/>
  <c r="XO57" i="4"/>
  <c r="XG57" i="4"/>
  <c r="WR57" i="4"/>
  <c r="WQ57" i="4"/>
  <c r="WP57" i="4"/>
  <c r="WO57" i="4"/>
  <c r="WV57" i="4" s="1"/>
  <c r="WM57" i="4"/>
  <c r="XV56" i="4"/>
  <c r="XP56" i="4"/>
  <c r="XO56" i="4"/>
  <c r="XG56" i="4"/>
  <c r="WR56" i="4"/>
  <c r="WT56" i="4" s="1"/>
  <c r="WQ56" i="4"/>
  <c r="WP56" i="4"/>
  <c r="WO56" i="4"/>
  <c r="WV56" i="4" s="1"/>
  <c r="WM56" i="4"/>
  <c r="XV55" i="4"/>
  <c r="XP55" i="4"/>
  <c r="XO55" i="4"/>
  <c r="XG55" i="4"/>
  <c r="WR55" i="4"/>
  <c r="WQ55" i="4"/>
  <c r="WP55" i="4"/>
  <c r="WO55" i="4"/>
  <c r="WV55" i="4" s="1"/>
  <c r="WM55" i="4"/>
  <c r="XV54" i="4"/>
  <c r="XP54" i="4"/>
  <c r="XO54" i="4"/>
  <c r="XG54" i="4"/>
  <c r="WR54" i="4"/>
  <c r="WQ54" i="4"/>
  <c r="WP54" i="4"/>
  <c r="WO54" i="4"/>
  <c r="WV54" i="4" s="1"/>
  <c r="WM54" i="4"/>
  <c r="XV53" i="4"/>
  <c r="XP53" i="4"/>
  <c r="XO53" i="4"/>
  <c r="XG53" i="4"/>
  <c r="WR53" i="4"/>
  <c r="WQ53" i="4"/>
  <c r="WP53" i="4"/>
  <c r="WO53" i="4"/>
  <c r="WV53" i="4" s="1"/>
  <c r="WW53" i="4" s="1"/>
  <c r="WM53" i="4"/>
  <c r="XV52" i="4"/>
  <c r="XP52" i="4"/>
  <c r="XO52" i="4"/>
  <c r="XG52" i="4"/>
  <c r="WR52" i="4"/>
  <c r="WQ52" i="4"/>
  <c r="WP52" i="4"/>
  <c r="XM52" i="3" s="1"/>
  <c r="WO52" i="4"/>
  <c r="WM52" i="4"/>
  <c r="XV51" i="4"/>
  <c r="XP51" i="4"/>
  <c r="XO51" i="4"/>
  <c r="XG51" i="4"/>
  <c r="WR51" i="4"/>
  <c r="WQ51" i="4"/>
  <c r="XM51" i="3" s="1"/>
  <c r="WP51" i="4"/>
  <c r="WO51" i="4"/>
  <c r="WV51" i="4" s="1"/>
  <c r="WM51" i="4"/>
  <c r="XV50" i="4"/>
  <c r="XP50" i="4"/>
  <c r="XO50" i="4"/>
  <c r="XG50" i="4"/>
  <c r="WR50" i="4"/>
  <c r="WQ50" i="4"/>
  <c r="WP50" i="4"/>
  <c r="WO50" i="4"/>
  <c r="WV50" i="4" s="1"/>
  <c r="WM50" i="4"/>
  <c r="XV49" i="4"/>
  <c r="XP49" i="4"/>
  <c r="XO49" i="4"/>
  <c r="XG49" i="4"/>
  <c r="WR49" i="4"/>
  <c r="WQ49" i="4"/>
  <c r="WP49" i="4"/>
  <c r="WO49" i="4"/>
  <c r="WM49" i="4"/>
  <c r="XV48" i="4"/>
  <c r="XP48" i="4"/>
  <c r="XO48" i="4"/>
  <c r="XG48" i="4"/>
  <c r="WR48" i="4"/>
  <c r="WQ48" i="4"/>
  <c r="WP48" i="4"/>
  <c r="WO48" i="4"/>
  <c r="WV48" i="4" s="1"/>
  <c r="WM48" i="4"/>
  <c r="XV47" i="4"/>
  <c r="XP47" i="4"/>
  <c r="XO47" i="4"/>
  <c r="XG47" i="4"/>
  <c r="WR47" i="4"/>
  <c r="WQ47" i="4"/>
  <c r="WP47" i="4"/>
  <c r="WO47" i="4"/>
  <c r="WV47" i="4" s="1"/>
  <c r="WM47" i="4"/>
  <c r="XV46" i="4"/>
  <c r="XP46" i="4"/>
  <c r="XO46" i="4"/>
  <c r="XG46" i="4"/>
  <c r="WR46" i="4"/>
  <c r="WQ46" i="4"/>
  <c r="WP46" i="4"/>
  <c r="WO46" i="4"/>
  <c r="WV46" i="4" s="1"/>
  <c r="WM46" i="4"/>
  <c r="WL47" i="4" s="1"/>
  <c r="WN47" i="4" s="1"/>
  <c r="XV45" i="4"/>
  <c r="XP45" i="4"/>
  <c r="XO45" i="4"/>
  <c r="XG45" i="4"/>
  <c r="WR45" i="4"/>
  <c r="WQ45" i="4"/>
  <c r="WP45" i="4"/>
  <c r="WO45" i="4"/>
  <c r="WV45" i="4" s="1"/>
  <c r="WW45" i="4" s="1"/>
  <c r="WM45" i="4"/>
  <c r="XV44" i="4"/>
  <c r="XP44" i="4"/>
  <c r="XO44" i="4"/>
  <c r="XG44" i="4"/>
  <c r="WR44" i="4"/>
  <c r="WQ44" i="4"/>
  <c r="WP44" i="4"/>
  <c r="WO44" i="4"/>
  <c r="WM44" i="4"/>
  <c r="XV43" i="4"/>
  <c r="XP43" i="4"/>
  <c r="XO43" i="4"/>
  <c r="XG43" i="4"/>
  <c r="WR43" i="4"/>
  <c r="WQ43" i="4"/>
  <c r="XM43" i="3" s="1"/>
  <c r="WP43" i="4"/>
  <c r="WO43" i="4"/>
  <c r="WV43" i="4" s="1"/>
  <c r="WM43" i="4"/>
  <c r="XV42" i="4"/>
  <c r="XP42" i="4"/>
  <c r="XO42" i="4"/>
  <c r="XG42" i="4"/>
  <c r="WR42" i="4"/>
  <c r="WQ42" i="4"/>
  <c r="WP42" i="4"/>
  <c r="WO42" i="4"/>
  <c r="WV42" i="4" s="1"/>
  <c r="WM42" i="4"/>
  <c r="XV41" i="4"/>
  <c r="XP41" i="4"/>
  <c r="XO41" i="4"/>
  <c r="XG41" i="4"/>
  <c r="WR41" i="4"/>
  <c r="WQ41" i="4"/>
  <c r="WP41" i="4"/>
  <c r="WO41" i="4"/>
  <c r="WM41" i="4"/>
  <c r="WL42" i="4" s="1"/>
  <c r="XV40" i="4"/>
  <c r="XP40" i="4"/>
  <c r="XO40" i="4"/>
  <c r="XG40" i="4"/>
  <c r="WR40" i="4"/>
  <c r="WQ40" i="4"/>
  <c r="WP40" i="4"/>
  <c r="WO40" i="4"/>
  <c r="WM40" i="4"/>
  <c r="XV39" i="4"/>
  <c r="XP39" i="4"/>
  <c r="XO39" i="4"/>
  <c r="XG39" i="4"/>
  <c r="WR39" i="4"/>
  <c r="WQ39" i="4"/>
  <c r="WP39" i="4"/>
  <c r="WO39" i="4"/>
  <c r="WM39" i="4"/>
  <c r="XV38" i="4"/>
  <c r="XP38" i="4"/>
  <c r="XO38" i="4"/>
  <c r="XG38" i="4"/>
  <c r="WR38" i="4"/>
  <c r="WQ38" i="4"/>
  <c r="WP38" i="4"/>
  <c r="WO38" i="4"/>
  <c r="WM38" i="4"/>
  <c r="XV37" i="4"/>
  <c r="XP37" i="4"/>
  <c r="XO37" i="4"/>
  <c r="XG37" i="4"/>
  <c r="WR37" i="4"/>
  <c r="WQ37" i="4"/>
  <c r="WP37" i="4"/>
  <c r="WO37" i="4"/>
  <c r="WM37" i="4"/>
  <c r="XV36" i="4"/>
  <c r="XP36" i="4"/>
  <c r="XO36" i="4"/>
  <c r="XG36" i="4"/>
  <c r="WR36" i="4"/>
  <c r="WQ36" i="4"/>
  <c r="WP36" i="4"/>
  <c r="WO36" i="4"/>
  <c r="WM36" i="4"/>
  <c r="XV35" i="4"/>
  <c r="XP35" i="4"/>
  <c r="XO35" i="4"/>
  <c r="XG35" i="4"/>
  <c r="WR35" i="4"/>
  <c r="WQ35" i="4"/>
  <c r="WP35" i="4"/>
  <c r="WO35" i="4"/>
  <c r="WM35" i="4"/>
  <c r="XV34" i="4"/>
  <c r="XP34" i="4"/>
  <c r="XO34" i="4"/>
  <c r="XG34" i="4"/>
  <c r="WR34" i="4"/>
  <c r="XM34" i="3" s="1"/>
  <c r="WQ34" i="4"/>
  <c r="WP34" i="4"/>
  <c r="WO34" i="4"/>
  <c r="WM34" i="4"/>
  <c r="XV33" i="4"/>
  <c r="XP33" i="4"/>
  <c r="XO33" i="4"/>
  <c r="XG33" i="4"/>
  <c r="WR33" i="4"/>
  <c r="WQ33" i="4"/>
  <c r="WP33" i="4"/>
  <c r="WO33" i="4"/>
  <c r="WM33" i="4"/>
  <c r="XV32" i="4"/>
  <c r="XP32" i="4"/>
  <c r="XO32" i="4"/>
  <c r="XG32" i="4"/>
  <c r="WR32" i="4"/>
  <c r="WQ32" i="4"/>
  <c r="WP32" i="4"/>
  <c r="WO32" i="4"/>
  <c r="WM32" i="4"/>
  <c r="XV31" i="4"/>
  <c r="XP31" i="4"/>
  <c r="XO31" i="4"/>
  <c r="XG31" i="4"/>
  <c r="WR31" i="4"/>
  <c r="WQ31" i="4"/>
  <c r="WP31" i="4"/>
  <c r="WO31" i="4"/>
  <c r="WM31" i="4"/>
  <c r="XV30" i="4"/>
  <c r="XP30" i="4"/>
  <c r="XO30" i="4"/>
  <c r="XG30" i="4"/>
  <c r="WR30" i="4"/>
  <c r="WQ30" i="4"/>
  <c r="WP30" i="4"/>
  <c r="WO30" i="4"/>
  <c r="WM30" i="4"/>
  <c r="XV29" i="4"/>
  <c r="XP29" i="4"/>
  <c r="XO29" i="4"/>
  <c r="XG29" i="4"/>
  <c r="WR29" i="4"/>
  <c r="WQ29" i="4"/>
  <c r="WP29" i="4"/>
  <c r="WO29" i="4"/>
  <c r="WM29" i="4"/>
  <c r="XV28" i="4"/>
  <c r="XP28" i="4"/>
  <c r="XO28" i="4"/>
  <c r="XG28" i="4"/>
  <c r="WR28" i="4"/>
  <c r="WQ28" i="4"/>
  <c r="WP28" i="4"/>
  <c r="WO28" i="4"/>
  <c r="WM28" i="4"/>
  <c r="XV27" i="4"/>
  <c r="XP27" i="4"/>
  <c r="XO27" i="4"/>
  <c r="XG27" i="4"/>
  <c r="WR27" i="4"/>
  <c r="WQ27" i="4"/>
  <c r="XM27" i="3" s="1"/>
  <c r="WP27" i="4"/>
  <c r="WO27" i="4"/>
  <c r="WM27" i="4"/>
  <c r="XV26" i="4"/>
  <c r="XP26" i="4"/>
  <c r="XO26" i="4"/>
  <c r="XG26" i="4"/>
  <c r="WR26" i="4"/>
  <c r="WQ26" i="4"/>
  <c r="WP26" i="4"/>
  <c r="WO26" i="4"/>
  <c r="WM26" i="4"/>
  <c r="XV25" i="4"/>
  <c r="XP25" i="4"/>
  <c r="XO25" i="4"/>
  <c r="XG25" i="4"/>
  <c r="WR25" i="4"/>
  <c r="WQ25" i="4"/>
  <c r="WP25" i="4"/>
  <c r="WO25" i="4"/>
  <c r="WM25" i="4"/>
  <c r="XV24" i="4"/>
  <c r="XP24" i="4"/>
  <c r="XO24" i="4"/>
  <c r="XG24" i="4"/>
  <c r="WR24" i="4"/>
  <c r="WQ24" i="4"/>
  <c r="WP24" i="4"/>
  <c r="WO24" i="4"/>
  <c r="WV24" i="4" s="1"/>
  <c r="WM24" i="4"/>
  <c r="XV23" i="4"/>
  <c r="XP23" i="4"/>
  <c r="XO23" i="4"/>
  <c r="XG23" i="4"/>
  <c r="WR23" i="4"/>
  <c r="WQ23" i="4"/>
  <c r="WP23" i="4"/>
  <c r="WO23" i="4"/>
  <c r="WV23" i="4" s="1"/>
  <c r="WM23" i="4"/>
  <c r="XV22" i="4"/>
  <c r="XP22" i="4"/>
  <c r="XO22" i="4"/>
  <c r="XG22" i="4"/>
  <c r="WR22" i="4"/>
  <c r="WQ22" i="4"/>
  <c r="WP22" i="4"/>
  <c r="WO22" i="4"/>
  <c r="WM22" i="4"/>
  <c r="XV21" i="4"/>
  <c r="XP21" i="4"/>
  <c r="XO21" i="4"/>
  <c r="XG21" i="4"/>
  <c r="WR21" i="4"/>
  <c r="WQ21" i="4"/>
  <c r="WP21" i="4"/>
  <c r="WO21" i="4"/>
  <c r="WM21" i="4"/>
  <c r="XV20" i="4"/>
  <c r="XP20" i="4"/>
  <c r="XO20" i="4"/>
  <c r="XG20" i="4"/>
  <c r="WR20" i="4"/>
  <c r="WQ20" i="4"/>
  <c r="WP20" i="4"/>
  <c r="WO20" i="4"/>
  <c r="WM20" i="4"/>
  <c r="XV19" i="4"/>
  <c r="XP19" i="4"/>
  <c r="XO19" i="4"/>
  <c r="XG19" i="4"/>
  <c r="WR19" i="4"/>
  <c r="WQ19" i="4"/>
  <c r="WP19" i="4"/>
  <c r="WO19" i="4"/>
  <c r="WM19" i="4"/>
  <c r="XV18" i="4"/>
  <c r="XP18" i="4"/>
  <c r="XO18" i="4"/>
  <c r="XG18" i="4"/>
  <c r="WR18" i="4"/>
  <c r="WQ18" i="4"/>
  <c r="WP18" i="4"/>
  <c r="WO18" i="4"/>
  <c r="WM18" i="4"/>
  <c r="XV17" i="4"/>
  <c r="XP17" i="4"/>
  <c r="XO17" i="4"/>
  <c r="XG17" i="4"/>
  <c r="WR17" i="4"/>
  <c r="WQ17" i="4"/>
  <c r="WP17" i="4"/>
  <c r="WO17" i="4"/>
  <c r="WM17" i="4"/>
  <c r="XV16" i="4"/>
  <c r="XP16" i="4"/>
  <c r="XO16" i="4"/>
  <c r="XG16" i="4"/>
  <c r="WR16" i="4"/>
  <c r="WQ16" i="4"/>
  <c r="WP16" i="4"/>
  <c r="WO16" i="4"/>
  <c r="WM16" i="4"/>
  <c r="XV15" i="4"/>
  <c r="XP15" i="4"/>
  <c r="XO15" i="4"/>
  <c r="XG15" i="4"/>
  <c r="WR15" i="4"/>
  <c r="WQ15" i="4"/>
  <c r="WP15" i="4"/>
  <c r="WO15" i="4"/>
  <c r="WM15" i="4"/>
  <c r="XV14" i="4"/>
  <c r="XP14" i="4"/>
  <c r="XO14" i="4"/>
  <c r="XG14" i="4"/>
  <c r="WR14" i="4"/>
  <c r="WQ14" i="4"/>
  <c r="WP14" i="4"/>
  <c r="WO14" i="4"/>
  <c r="WM14" i="4"/>
  <c r="XV13" i="4"/>
  <c r="XP13" i="4"/>
  <c r="XO13" i="4"/>
  <c r="XG13" i="4"/>
  <c r="WR13" i="4"/>
  <c r="WQ13" i="4"/>
  <c r="WP13" i="4"/>
  <c r="WO13" i="4"/>
  <c r="WM13" i="4"/>
  <c r="XV12" i="4"/>
  <c r="XP12" i="4"/>
  <c r="XO12" i="4"/>
  <c r="XG12" i="4"/>
  <c r="WR12" i="4"/>
  <c r="WQ12" i="4"/>
  <c r="WP12" i="4"/>
  <c r="WO12" i="4"/>
  <c r="WV12" i="4" s="1"/>
  <c r="WM12" i="4"/>
  <c r="XV11" i="4"/>
  <c r="XP11" i="4"/>
  <c r="XO11" i="4"/>
  <c r="XG11" i="4"/>
  <c r="WR11" i="4"/>
  <c r="WQ11" i="4"/>
  <c r="XM11" i="3" s="1"/>
  <c r="WP11" i="4"/>
  <c r="WS11" i="4" s="1"/>
  <c r="WO11" i="4"/>
  <c r="WM11" i="4"/>
  <c r="XV10" i="4"/>
  <c r="XP10" i="4"/>
  <c r="XO10" i="4"/>
  <c r="XG10" i="4"/>
  <c r="WR10" i="4"/>
  <c r="WQ10" i="4"/>
  <c r="WP10" i="4"/>
  <c r="WO10" i="4"/>
  <c r="WM10" i="4"/>
  <c r="WL11" i="4" s="1"/>
  <c r="XV9" i="4"/>
  <c r="XP9" i="4"/>
  <c r="XO9" i="4"/>
  <c r="XG9" i="4"/>
  <c r="WR9" i="4"/>
  <c r="WQ9" i="4"/>
  <c r="WP9" i="4"/>
  <c r="WO9" i="4"/>
  <c r="WV9" i="4" s="1"/>
  <c r="WW9" i="4" s="1"/>
  <c r="WM9" i="4"/>
  <c r="WL9" i="4" s="1"/>
  <c r="XQ1" i="4"/>
  <c r="XG1" i="4"/>
  <c r="WZ1" i="4"/>
  <c r="WJ59" i="4"/>
  <c r="WD59" i="4"/>
  <c r="WC59" i="4"/>
  <c r="VU59" i="4"/>
  <c r="VF59" i="4"/>
  <c r="VE59" i="4"/>
  <c r="VD59" i="4"/>
  <c r="VC59" i="4"/>
  <c r="VJ59" i="4" s="1"/>
  <c r="VK59" i="4" s="1"/>
  <c r="VA59" i="4"/>
  <c r="WJ58" i="4"/>
  <c r="WD58" i="4"/>
  <c r="WC58" i="4"/>
  <c r="VU58" i="4"/>
  <c r="VF58" i="4"/>
  <c r="VE58" i="4"/>
  <c r="VD58" i="4"/>
  <c r="VC58" i="4"/>
  <c r="VA58" i="4"/>
  <c r="WJ57" i="4"/>
  <c r="WD57" i="4"/>
  <c r="WC57" i="4"/>
  <c r="VU57" i="4"/>
  <c r="VF57" i="4"/>
  <c r="VE57" i="4"/>
  <c r="VD57" i="4"/>
  <c r="VC57" i="4"/>
  <c r="VJ57" i="4" s="1"/>
  <c r="VA57" i="4"/>
  <c r="WJ56" i="4"/>
  <c r="WD56" i="4"/>
  <c r="WC56" i="4"/>
  <c r="VU56" i="4"/>
  <c r="VF56" i="4"/>
  <c r="VE56" i="4"/>
  <c r="VD56" i="4"/>
  <c r="VZ56" i="3" s="1"/>
  <c r="VC56" i="4"/>
  <c r="VJ56" i="4" s="1"/>
  <c r="VK56" i="4" s="1"/>
  <c r="VA56" i="4"/>
  <c r="UZ57" i="4" s="1"/>
  <c r="WJ55" i="4"/>
  <c r="WD55" i="4"/>
  <c r="WC55" i="4"/>
  <c r="VU55" i="4"/>
  <c r="VF55" i="4"/>
  <c r="VE55" i="4"/>
  <c r="VD55" i="4"/>
  <c r="VC55" i="4"/>
  <c r="VJ55" i="4" s="1"/>
  <c r="VK55" i="4" s="1"/>
  <c r="VA55" i="4"/>
  <c r="WJ54" i="4"/>
  <c r="WD54" i="4"/>
  <c r="WC54" i="4"/>
  <c r="VU54" i="4"/>
  <c r="VF54" i="4"/>
  <c r="VE54" i="4"/>
  <c r="VD54" i="4"/>
  <c r="VC54" i="4"/>
  <c r="VJ54" i="4" s="1"/>
  <c r="VA54" i="4"/>
  <c r="WJ53" i="4"/>
  <c r="WD53" i="4"/>
  <c r="WC53" i="4"/>
  <c r="VU53" i="4"/>
  <c r="VJ53" i="4"/>
  <c r="VF53" i="4"/>
  <c r="VE53" i="4"/>
  <c r="VD53" i="4"/>
  <c r="VC53" i="4"/>
  <c r="VA53" i="4"/>
  <c r="WJ52" i="4"/>
  <c r="WD52" i="4"/>
  <c r="WC52" i="4"/>
  <c r="VU52" i="4"/>
  <c r="VF52" i="4"/>
  <c r="VE52" i="4"/>
  <c r="VD52" i="4"/>
  <c r="VC52" i="4"/>
  <c r="VA52" i="4"/>
  <c r="WJ51" i="4"/>
  <c r="WD51" i="4"/>
  <c r="WC51" i="4"/>
  <c r="VU51" i="4"/>
  <c r="VF51" i="4"/>
  <c r="VE51" i="4"/>
  <c r="VD51" i="4"/>
  <c r="VC51" i="4"/>
  <c r="VJ51" i="4" s="1"/>
  <c r="VA51" i="4"/>
  <c r="WJ50" i="4"/>
  <c r="WD50" i="4"/>
  <c r="WC50" i="4"/>
  <c r="VU50" i="4"/>
  <c r="VF50" i="4"/>
  <c r="VE50" i="4"/>
  <c r="VD50" i="4"/>
  <c r="VC50" i="4"/>
  <c r="VJ50" i="4" s="1"/>
  <c r="VA50" i="4"/>
  <c r="WJ49" i="4"/>
  <c r="WD49" i="4"/>
  <c r="WC49" i="4"/>
  <c r="VU49" i="4"/>
  <c r="VF49" i="4"/>
  <c r="VE49" i="4"/>
  <c r="VD49" i="4"/>
  <c r="WB49" i="3" s="1"/>
  <c r="VC49" i="4"/>
  <c r="VJ49" i="4" s="1"/>
  <c r="VA49" i="4"/>
  <c r="WJ48" i="4"/>
  <c r="WD48" i="4"/>
  <c r="WC48" i="4"/>
  <c r="VU48" i="4"/>
  <c r="VF48" i="4"/>
  <c r="VE48" i="4"/>
  <c r="VD48" i="4"/>
  <c r="VC48" i="4"/>
  <c r="VA48" i="4"/>
  <c r="WJ47" i="4"/>
  <c r="WD47" i="4"/>
  <c r="WC47" i="4"/>
  <c r="VU47" i="4"/>
  <c r="VF47" i="4"/>
  <c r="VE47" i="4"/>
  <c r="VD47" i="4"/>
  <c r="VC47" i="4"/>
  <c r="VJ47" i="4" s="1"/>
  <c r="VA47" i="4"/>
  <c r="WJ46" i="4"/>
  <c r="WD46" i="4"/>
  <c r="WC46" i="4"/>
  <c r="VU46" i="4"/>
  <c r="VJ46" i="4"/>
  <c r="VF46" i="4"/>
  <c r="VE46" i="4"/>
  <c r="WA46" i="3" s="1"/>
  <c r="VD46" i="4"/>
  <c r="VC46" i="4"/>
  <c r="VA46" i="4"/>
  <c r="WJ45" i="4"/>
  <c r="WD45" i="4"/>
  <c r="WC45" i="4"/>
  <c r="VU45" i="4"/>
  <c r="VF45" i="4"/>
  <c r="VE45" i="4"/>
  <c r="VD45" i="4"/>
  <c r="VC45" i="4"/>
  <c r="VJ45" i="4" s="1"/>
  <c r="VA45" i="4"/>
  <c r="WJ44" i="4"/>
  <c r="WD44" i="4"/>
  <c r="WC44" i="4"/>
  <c r="VU44" i="4"/>
  <c r="VF44" i="4"/>
  <c r="VE44" i="4"/>
  <c r="VD44" i="4"/>
  <c r="VC44" i="4"/>
  <c r="VA44" i="4"/>
  <c r="WJ43" i="4"/>
  <c r="WD43" i="4"/>
  <c r="WC43" i="4"/>
  <c r="VU43" i="4"/>
  <c r="VF43" i="4"/>
  <c r="VE43" i="4"/>
  <c r="VD43" i="4"/>
  <c r="VC43" i="4"/>
  <c r="VA43" i="4"/>
  <c r="WJ42" i="4"/>
  <c r="WD42" i="4"/>
  <c r="WC42" i="4"/>
  <c r="VU42" i="4"/>
  <c r="VF42" i="4"/>
  <c r="VE42" i="4"/>
  <c r="VD42" i="4"/>
  <c r="VC42" i="4"/>
  <c r="VA42" i="4"/>
  <c r="WJ41" i="4"/>
  <c r="WD41" i="4"/>
  <c r="WC41" i="4"/>
  <c r="VU41" i="4"/>
  <c r="VF41" i="4"/>
  <c r="VE41" i="4"/>
  <c r="VD41" i="4"/>
  <c r="VC41" i="4"/>
  <c r="VA41" i="4"/>
  <c r="WJ40" i="4"/>
  <c r="WD40" i="4"/>
  <c r="WC40" i="4"/>
  <c r="VU40" i="4"/>
  <c r="VF40" i="4"/>
  <c r="VE40" i="4"/>
  <c r="VD40" i="4"/>
  <c r="VC40" i="4"/>
  <c r="VJ40" i="4" s="1"/>
  <c r="VA40" i="4"/>
  <c r="WJ39" i="4"/>
  <c r="WD39" i="4"/>
  <c r="WC39" i="4"/>
  <c r="VU39" i="4"/>
  <c r="VF39" i="4"/>
  <c r="VE39" i="4"/>
  <c r="VD39" i="4"/>
  <c r="VC39" i="4"/>
  <c r="VJ39" i="4" s="1"/>
  <c r="VA39" i="4"/>
  <c r="WJ38" i="4"/>
  <c r="WD38" i="4"/>
  <c r="WC38" i="4"/>
  <c r="VU38" i="4"/>
  <c r="VF38" i="4"/>
  <c r="VE38" i="4"/>
  <c r="VD38" i="4"/>
  <c r="VC38" i="4"/>
  <c r="VA38" i="4"/>
  <c r="WJ37" i="4"/>
  <c r="WD37" i="4"/>
  <c r="WC37" i="4"/>
  <c r="VU37" i="4"/>
  <c r="VF37" i="4"/>
  <c r="VE37" i="4"/>
  <c r="VD37" i="4"/>
  <c r="VC37" i="4"/>
  <c r="VA37" i="4"/>
  <c r="WJ36" i="4"/>
  <c r="WD36" i="4"/>
  <c r="WC36" i="4"/>
  <c r="VU36" i="4"/>
  <c r="VF36" i="4"/>
  <c r="VE36" i="4"/>
  <c r="VD36" i="4"/>
  <c r="VC36" i="4"/>
  <c r="VA36" i="4"/>
  <c r="WJ35" i="4"/>
  <c r="WD35" i="4"/>
  <c r="WC35" i="4"/>
  <c r="VU35" i="4"/>
  <c r="VF35" i="4"/>
  <c r="VE35" i="4"/>
  <c r="VD35" i="4"/>
  <c r="VC35" i="4"/>
  <c r="VA35" i="4"/>
  <c r="WJ34" i="4"/>
  <c r="WD34" i="4"/>
  <c r="WC34" i="4"/>
  <c r="VU34" i="4"/>
  <c r="VF34" i="4"/>
  <c r="VE34" i="4"/>
  <c r="VD34" i="4"/>
  <c r="WB34" i="3" s="1"/>
  <c r="VC34" i="4"/>
  <c r="VA34" i="4"/>
  <c r="WJ33" i="4"/>
  <c r="WD33" i="4"/>
  <c r="WC33" i="4"/>
  <c r="VU33" i="4"/>
  <c r="VF33" i="4"/>
  <c r="VE33" i="4"/>
  <c r="VD33" i="4"/>
  <c r="VC33" i="4"/>
  <c r="VA33" i="4"/>
  <c r="WJ32" i="4"/>
  <c r="WD32" i="4"/>
  <c r="WC32" i="4"/>
  <c r="VU32" i="4"/>
  <c r="VF32" i="4"/>
  <c r="VE32" i="4"/>
  <c r="VD32" i="4"/>
  <c r="VC32" i="4"/>
  <c r="VA32" i="4"/>
  <c r="WJ31" i="4"/>
  <c r="WD31" i="4"/>
  <c r="WC31" i="4"/>
  <c r="VU31" i="4"/>
  <c r="VF31" i="4"/>
  <c r="VE31" i="4"/>
  <c r="VD31" i="4"/>
  <c r="VC31" i="4"/>
  <c r="VA31" i="4"/>
  <c r="UZ32" i="4" s="1"/>
  <c r="VB32" i="4" s="1"/>
  <c r="WJ30" i="4"/>
  <c r="WD30" i="4"/>
  <c r="WC30" i="4"/>
  <c r="VU30" i="4"/>
  <c r="VF30" i="4"/>
  <c r="VE30" i="4"/>
  <c r="VH30" i="4" s="1"/>
  <c r="VD30" i="4"/>
  <c r="VC30" i="4"/>
  <c r="VA30" i="4"/>
  <c r="WJ29" i="4"/>
  <c r="WD29" i="4"/>
  <c r="WC29" i="4"/>
  <c r="VU29" i="4"/>
  <c r="VF29" i="4"/>
  <c r="VE29" i="4"/>
  <c r="VD29" i="4"/>
  <c r="VC29" i="4"/>
  <c r="VA29" i="4"/>
  <c r="WJ28" i="4"/>
  <c r="WD28" i="4"/>
  <c r="WC28" i="4"/>
  <c r="VU28" i="4"/>
  <c r="VF28" i="4"/>
  <c r="VE28" i="4"/>
  <c r="VD28" i="4"/>
  <c r="VC28" i="4"/>
  <c r="WA28" i="3" s="1"/>
  <c r="VA28" i="4"/>
  <c r="WJ27" i="4"/>
  <c r="WD27" i="4"/>
  <c r="WC27" i="4"/>
  <c r="VU27" i="4"/>
  <c r="VF27" i="4"/>
  <c r="VE27" i="4"/>
  <c r="VD27" i="4"/>
  <c r="VC27" i="4"/>
  <c r="VJ27" i="4" s="1"/>
  <c r="VA27" i="4"/>
  <c r="WJ26" i="4"/>
  <c r="WD26" i="4"/>
  <c r="WC26" i="4"/>
  <c r="VU26" i="4"/>
  <c r="VF26" i="4"/>
  <c r="VE26" i="4"/>
  <c r="VD26" i="4"/>
  <c r="WB26" i="3" s="1"/>
  <c r="VC26" i="4"/>
  <c r="VJ26" i="4" s="1"/>
  <c r="VK26" i="4" s="1"/>
  <c r="VA26" i="4"/>
  <c r="WJ25" i="4"/>
  <c r="WD25" i="4"/>
  <c r="WC25" i="4"/>
  <c r="VU25" i="4"/>
  <c r="VF25" i="4"/>
  <c r="VE25" i="4"/>
  <c r="VD25" i="4"/>
  <c r="VC25" i="4"/>
  <c r="VA25" i="4"/>
  <c r="UZ26" i="4" s="1"/>
  <c r="VB26" i="4" s="1"/>
  <c r="WJ24" i="4"/>
  <c r="WD24" i="4"/>
  <c r="WC24" i="4"/>
  <c r="VU24" i="4"/>
  <c r="VF24" i="4"/>
  <c r="VE24" i="4"/>
  <c r="VD24" i="4"/>
  <c r="VC24" i="4"/>
  <c r="VJ24" i="4" s="1"/>
  <c r="VA24" i="4"/>
  <c r="WJ23" i="4"/>
  <c r="WD23" i="4"/>
  <c r="WC23" i="4"/>
  <c r="VU23" i="4"/>
  <c r="VF23" i="4"/>
  <c r="VE23" i="4"/>
  <c r="VD23" i="4"/>
  <c r="VC23" i="4"/>
  <c r="VA23" i="4"/>
  <c r="WJ22" i="4"/>
  <c r="WD22" i="4"/>
  <c r="WC22" i="4"/>
  <c r="VU22" i="4"/>
  <c r="VF22" i="4"/>
  <c r="VE22" i="4"/>
  <c r="VD22" i="4"/>
  <c r="VC22" i="4"/>
  <c r="VA22" i="4"/>
  <c r="WJ21" i="4"/>
  <c r="WD21" i="4"/>
  <c r="WC21" i="4"/>
  <c r="VU21" i="4"/>
  <c r="VF21" i="4"/>
  <c r="VE21" i="4"/>
  <c r="VD21" i="4"/>
  <c r="VC21" i="4"/>
  <c r="VJ21" i="4" s="1"/>
  <c r="VK21" i="4" s="1"/>
  <c r="VA21" i="4"/>
  <c r="WJ20" i="4"/>
  <c r="WD20" i="4"/>
  <c r="WC20" i="4"/>
  <c r="VU20" i="4"/>
  <c r="VF20" i="4"/>
  <c r="VE20" i="4"/>
  <c r="VD20" i="4"/>
  <c r="VC20" i="4"/>
  <c r="VJ20" i="4" s="1"/>
  <c r="VA20" i="4"/>
  <c r="WJ19" i="4"/>
  <c r="WD19" i="4"/>
  <c r="WC19" i="4"/>
  <c r="VU19" i="4"/>
  <c r="VF19" i="4"/>
  <c r="VE19" i="4"/>
  <c r="VD19" i="4"/>
  <c r="VC19" i="4"/>
  <c r="VA19" i="4"/>
  <c r="WJ18" i="4"/>
  <c r="WD18" i="4"/>
  <c r="WC18" i="4"/>
  <c r="VU18" i="4"/>
  <c r="VF18" i="4"/>
  <c r="VE18" i="4"/>
  <c r="VD18" i="4"/>
  <c r="WB18" i="3" s="1"/>
  <c r="VC18" i="4"/>
  <c r="VA18" i="4"/>
  <c r="WJ17" i="4"/>
  <c r="WD17" i="4"/>
  <c r="WC17" i="4"/>
  <c r="VU17" i="4"/>
  <c r="VF17" i="4"/>
  <c r="VE17" i="4"/>
  <c r="VD17" i="4"/>
  <c r="VC17" i="4"/>
  <c r="VJ17" i="4" s="1"/>
  <c r="VK17" i="4" s="1"/>
  <c r="VA17" i="4"/>
  <c r="WJ16" i="4"/>
  <c r="WD16" i="4"/>
  <c r="WC16" i="4"/>
  <c r="VU16" i="4"/>
  <c r="VF16" i="4"/>
  <c r="WA16" i="3" s="1"/>
  <c r="VE16" i="4"/>
  <c r="VD16" i="4"/>
  <c r="VC16" i="4"/>
  <c r="VA16" i="4"/>
  <c r="WJ15" i="4"/>
  <c r="WD15" i="4"/>
  <c r="WC15" i="4"/>
  <c r="VU15" i="4"/>
  <c r="VF15" i="4"/>
  <c r="VE15" i="4"/>
  <c r="VD15" i="4"/>
  <c r="VC15" i="4"/>
  <c r="VA15" i="4"/>
  <c r="WJ14" i="4"/>
  <c r="WD14" i="4"/>
  <c r="WC14" i="4"/>
  <c r="VU14" i="4"/>
  <c r="VF14" i="4"/>
  <c r="VE14" i="4"/>
  <c r="VD14" i="4"/>
  <c r="VC14" i="4"/>
  <c r="VA14" i="4"/>
  <c r="WJ13" i="4"/>
  <c r="WD13" i="4"/>
  <c r="WC13" i="4"/>
  <c r="VU13" i="4"/>
  <c r="VF13" i="4"/>
  <c r="VE13" i="4"/>
  <c r="VD13" i="4"/>
  <c r="VC13" i="4"/>
  <c r="VA13" i="4"/>
  <c r="WJ12" i="4"/>
  <c r="WD12" i="4"/>
  <c r="WC12" i="4"/>
  <c r="VU12" i="4"/>
  <c r="VF12" i="4"/>
  <c r="VE12" i="4"/>
  <c r="VD12" i="4"/>
  <c r="VC12" i="4"/>
  <c r="VZ12" i="3" s="1"/>
  <c r="VA12" i="4"/>
  <c r="WJ11" i="4"/>
  <c r="WD11" i="4"/>
  <c r="WC11" i="4"/>
  <c r="VU11" i="4"/>
  <c r="VF11" i="4"/>
  <c r="VE11" i="4"/>
  <c r="VD11" i="4"/>
  <c r="VC11" i="4"/>
  <c r="VJ11" i="4" s="1"/>
  <c r="VA11" i="4"/>
  <c r="WJ10" i="4"/>
  <c r="WD10" i="4"/>
  <c r="WC10" i="4"/>
  <c r="VU10" i="4"/>
  <c r="VF10" i="4"/>
  <c r="VE10" i="4"/>
  <c r="VD10" i="4"/>
  <c r="WB10" i="3" s="1"/>
  <c r="VC10" i="4"/>
  <c r="VA10" i="4"/>
  <c r="WJ9" i="4"/>
  <c r="WD9" i="4"/>
  <c r="WC9" i="4"/>
  <c r="VU9" i="4"/>
  <c r="VF9" i="4"/>
  <c r="VE9" i="4"/>
  <c r="VD9" i="4"/>
  <c r="VC9" i="4"/>
  <c r="VA9" i="4"/>
  <c r="WE1" i="4"/>
  <c r="VU1" i="4"/>
  <c r="VN1" i="4"/>
  <c r="UX59" i="4"/>
  <c r="UR59" i="4"/>
  <c r="UQ59" i="4"/>
  <c r="UI59" i="4"/>
  <c r="TT59" i="4"/>
  <c r="TS59" i="4"/>
  <c r="TR59" i="4"/>
  <c r="TQ59" i="4"/>
  <c r="TX59" i="4" s="1"/>
  <c r="TY59" i="4" s="1"/>
  <c r="TO59" i="4"/>
  <c r="UX58" i="4"/>
  <c r="UR58" i="4"/>
  <c r="UQ58" i="4"/>
  <c r="UI58" i="4"/>
  <c r="TT58" i="4"/>
  <c r="TS58" i="4"/>
  <c r="TR58" i="4"/>
  <c r="TQ58" i="4"/>
  <c r="TX58" i="4" s="1"/>
  <c r="TO58" i="4"/>
  <c r="UX57" i="4"/>
  <c r="UR57" i="4"/>
  <c r="UQ57" i="4"/>
  <c r="UI57" i="4"/>
  <c r="TT57" i="4"/>
  <c r="TS57" i="4"/>
  <c r="TR57" i="4"/>
  <c r="TQ57" i="4"/>
  <c r="TX57" i="4" s="1"/>
  <c r="TO57" i="4"/>
  <c r="UX56" i="4"/>
  <c r="UR56" i="4"/>
  <c r="UQ56" i="4"/>
  <c r="UI56" i="4"/>
  <c r="TT56" i="4"/>
  <c r="TS56" i="4"/>
  <c r="TR56" i="4"/>
  <c r="TQ56" i="4"/>
  <c r="TX56" i="4" s="1"/>
  <c r="TY56" i="4" s="1"/>
  <c r="TO56" i="4"/>
  <c r="UX55" i="4"/>
  <c r="UR55" i="4"/>
  <c r="UQ55" i="4"/>
  <c r="UI55" i="4"/>
  <c r="TT55" i="4"/>
  <c r="TS55" i="4"/>
  <c r="TR55" i="4"/>
  <c r="TQ55" i="4"/>
  <c r="TX55" i="4" s="1"/>
  <c r="TY55" i="4" s="1"/>
  <c r="TO55" i="4"/>
  <c r="UX54" i="4"/>
  <c r="UR54" i="4"/>
  <c r="UQ54" i="4"/>
  <c r="UI54" i="4"/>
  <c r="TT54" i="4"/>
  <c r="TS54" i="4"/>
  <c r="TR54" i="4"/>
  <c r="UP54" i="3" s="1"/>
  <c r="TQ54" i="4"/>
  <c r="TX54" i="4" s="1"/>
  <c r="TO54" i="4"/>
  <c r="TN55" i="4" s="1"/>
  <c r="UX53" i="4"/>
  <c r="UR53" i="4"/>
  <c r="UQ53" i="4"/>
  <c r="UI53" i="4"/>
  <c r="TX53" i="4"/>
  <c r="TT53" i="4"/>
  <c r="TS53" i="4"/>
  <c r="TR53" i="4"/>
  <c r="TQ53" i="4"/>
  <c r="TO53" i="4"/>
  <c r="TN54" i="4" s="1"/>
  <c r="TP54" i="4" s="1"/>
  <c r="UX52" i="4"/>
  <c r="UR52" i="4"/>
  <c r="UQ52" i="4"/>
  <c r="UI52" i="4"/>
  <c r="TT52" i="4"/>
  <c r="TS52" i="4"/>
  <c r="TR52" i="4"/>
  <c r="TQ52" i="4"/>
  <c r="TO52" i="4"/>
  <c r="TN53" i="4" s="1"/>
  <c r="TP53" i="4" s="1"/>
  <c r="UX51" i="4"/>
  <c r="UR51" i="4"/>
  <c r="UQ51" i="4"/>
  <c r="UI51" i="4"/>
  <c r="TT51" i="4"/>
  <c r="TS51" i="4"/>
  <c r="TR51" i="4"/>
  <c r="TQ51" i="4"/>
  <c r="TX51" i="4" s="1"/>
  <c r="TO51" i="4"/>
  <c r="UX50" i="4"/>
  <c r="UR50" i="4"/>
  <c r="UQ50" i="4"/>
  <c r="UI50" i="4"/>
  <c r="TT50" i="4"/>
  <c r="TS50" i="4"/>
  <c r="TR50" i="4"/>
  <c r="TQ50" i="4"/>
  <c r="TX50" i="4" s="1"/>
  <c r="TO50" i="4"/>
  <c r="UX49" i="4"/>
  <c r="UR49" i="4"/>
  <c r="UQ49" i="4"/>
  <c r="UI49" i="4"/>
  <c r="TT49" i="4"/>
  <c r="TS49" i="4"/>
  <c r="TR49" i="4"/>
  <c r="TQ49" i="4"/>
  <c r="TX49" i="4" s="1"/>
  <c r="TO49" i="4"/>
  <c r="UX48" i="4"/>
  <c r="UR48" i="4"/>
  <c r="UQ48" i="4"/>
  <c r="UI48" i="4"/>
  <c r="TT48" i="4"/>
  <c r="TS48" i="4"/>
  <c r="TR48" i="4"/>
  <c r="TQ48" i="4"/>
  <c r="TO48" i="4"/>
  <c r="UX47" i="4"/>
  <c r="UR47" i="4"/>
  <c r="UQ47" i="4"/>
  <c r="UI47" i="4"/>
  <c r="TT47" i="4"/>
  <c r="TS47" i="4"/>
  <c r="TR47" i="4"/>
  <c r="UP47" i="3" s="1"/>
  <c r="TQ47" i="4"/>
  <c r="TX47" i="4" s="1"/>
  <c r="TO47" i="4"/>
  <c r="UX46" i="4"/>
  <c r="UR46" i="4"/>
  <c r="UQ46" i="4"/>
  <c r="UI46" i="4"/>
  <c r="TX46" i="4"/>
  <c r="TT46" i="4"/>
  <c r="UO46" i="3" s="1"/>
  <c r="TS46" i="4"/>
  <c r="TR46" i="4"/>
  <c r="TQ46" i="4"/>
  <c r="TO46" i="4"/>
  <c r="UX45" i="4"/>
  <c r="UR45" i="4"/>
  <c r="UQ45" i="4"/>
  <c r="UI45" i="4"/>
  <c r="TT45" i="4"/>
  <c r="TS45" i="4"/>
  <c r="TR45" i="4"/>
  <c r="TQ45" i="4"/>
  <c r="TX45" i="4" s="1"/>
  <c r="TO45" i="4"/>
  <c r="UX44" i="4"/>
  <c r="UR44" i="4"/>
  <c r="UQ44" i="4"/>
  <c r="UI44" i="4"/>
  <c r="TT44" i="4"/>
  <c r="TS44" i="4"/>
  <c r="TR44" i="4"/>
  <c r="TQ44" i="4"/>
  <c r="TO44" i="4"/>
  <c r="UX43" i="4"/>
  <c r="UR43" i="4"/>
  <c r="UQ43" i="4"/>
  <c r="UI43" i="4"/>
  <c r="TT43" i="4"/>
  <c r="TS43" i="4"/>
  <c r="TR43" i="4"/>
  <c r="TQ43" i="4"/>
  <c r="TX43" i="4" s="1"/>
  <c r="TY43" i="4" s="1"/>
  <c r="TO43" i="4"/>
  <c r="UX42" i="4"/>
  <c r="UR42" i="4"/>
  <c r="UQ42" i="4"/>
  <c r="UI42" i="4"/>
  <c r="TT42" i="4"/>
  <c r="TS42" i="4"/>
  <c r="TR42" i="4"/>
  <c r="TQ42" i="4"/>
  <c r="UN42" i="3" s="1"/>
  <c r="TO42" i="4"/>
  <c r="UX41" i="4"/>
  <c r="UR41" i="4"/>
  <c r="UQ41" i="4"/>
  <c r="UI41" i="4"/>
  <c r="TT41" i="4"/>
  <c r="TS41" i="4"/>
  <c r="TR41" i="4"/>
  <c r="TQ41" i="4"/>
  <c r="TO41" i="4"/>
  <c r="UX40" i="4"/>
  <c r="UR40" i="4"/>
  <c r="UQ40" i="4"/>
  <c r="UI40" i="4"/>
  <c r="TT40" i="4"/>
  <c r="TS40" i="4"/>
  <c r="TR40" i="4"/>
  <c r="UP40" i="3" s="1"/>
  <c r="TQ40" i="4"/>
  <c r="TO40" i="4"/>
  <c r="UX39" i="4"/>
  <c r="UR39" i="4"/>
  <c r="UQ39" i="4"/>
  <c r="UI39" i="4"/>
  <c r="TT39" i="4"/>
  <c r="TS39" i="4"/>
  <c r="UO39" i="3" s="1"/>
  <c r="TR39" i="4"/>
  <c r="TQ39" i="4"/>
  <c r="TX39" i="4" s="1"/>
  <c r="TO39" i="4"/>
  <c r="UX38" i="4"/>
  <c r="UR38" i="4"/>
  <c r="UQ38" i="4"/>
  <c r="UI38" i="4"/>
  <c r="TT38" i="4"/>
  <c r="TV38" i="4" s="1"/>
  <c r="TS38" i="4"/>
  <c r="TR38" i="4"/>
  <c r="TQ38" i="4"/>
  <c r="TO38" i="4"/>
  <c r="UX37" i="4"/>
  <c r="UR37" i="4"/>
  <c r="UQ37" i="4"/>
  <c r="UI37" i="4"/>
  <c r="TT37" i="4"/>
  <c r="TS37" i="4"/>
  <c r="TR37" i="4"/>
  <c r="TQ37" i="4"/>
  <c r="TO37" i="4"/>
  <c r="TN38" i="4" s="1"/>
  <c r="TP38" i="4" s="1"/>
  <c r="UX36" i="4"/>
  <c r="UR36" i="4"/>
  <c r="UQ36" i="4"/>
  <c r="UI36" i="4"/>
  <c r="TT36" i="4"/>
  <c r="TS36" i="4"/>
  <c r="TR36" i="4"/>
  <c r="TQ36" i="4"/>
  <c r="TO36" i="4"/>
  <c r="UX35" i="4"/>
  <c r="UR35" i="4"/>
  <c r="UQ35" i="4"/>
  <c r="UI35" i="4"/>
  <c r="TT35" i="4"/>
  <c r="TS35" i="4"/>
  <c r="TR35" i="4"/>
  <c r="TQ35" i="4"/>
  <c r="TO35" i="4"/>
  <c r="UX34" i="4"/>
  <c r="UR34" i="4"/>
  <c r="UQ34" i="4"/>
  <c r="UI34" i="4"/>
  <c r="TT34" i="4"/>
  <c r="TS34" i="4"/>
  <c r="TR34" i="4"/>
  <c r="TQ34" i="4"/>
  <c r="TO34" i="4"/>
  <c r="UX33" i="4"/>
  <c r="UR33" i="4"/>
  <c r="UQ33" i="4"/>
  <c r="UI33" i="4"/>
  <c r="TT33" i="4"/>
  <c r="TS33" i="4"/>
  <c r="TR33" i="4"/>
  <c r="TQ33" i="4"/>
  <c r="TO33" i="4"/>
  <c r="UX32" i="4"/>
  <c r="UR32" i="4"/>
  <c r="UQ32" i="4"/>
  <c r="UI32" i="4"/>
  <c r="TT32" i="4"/>
  <c r="TS32" i="4"/>
  <c r="TR32" i="4"/>
  <c r="UO32" i="3" s="1"/>
  <c r="TQ32" i="4"/>
  <c r="TO32" i="4"/>
  <c r="TN33" i="4" s="1"/>
  <c r="TP33" i="4" s="1"/>
  <c r="UX31" i="4"/>
  <c r="UR31" i="4"/>
  <c r="UQ31" i="4"/>
  <c r="UI31" i="4"/>
  <c r="TT31" i="4"/>
  <c r="TS31" i="4"/>
  <c r="TR31" i="4"/>
  <c r="TQ31" i="4"/>
  <c r="TO31" i="4"/>
  <c r="TN32" i="4" s="1"/>
  <c r="TP32" i="4" s="1"/>
  <c r="UX30" i="4"/>
  <c r="UR30" i="4"/>
  <c r="UQ30" i="4"/>
  <c r="UI30" i="4"/>
  <c r="TT30" i="4"/>
  <c r="UO30" i="3" s="1"/>
  <c r="TS30" i="4"/>
  <c r="TR30" i="4"/>
  <c r="TQ30" i="4"/>
  <c r="TO30" i="4"/>
  <c r="UX29" i="4"/>
  <c r="UR29" i="4"/>
  <c r="UQ29" i="4"/>
  <c r="UI29" i="4"/>
  <c r="TT29" i="4"/>
  <c r="TS29" i="4"/>
  <c r="TR29" i="4"/>
  <c r="TQ29" i="4"/>
  <c r="TO29" i="4"/>
  <c r="UX28" i="4"/>
  <c r="UR28" i="4"/>
  <c r="UQ28" i="4"/>
  <c r="UI28" i="4"/>
  <c r="TT28" i="4"/>
  <c r="TS28" i="4"/>
  <c r="TR28" i="4"/>
  <c r="TQ28" i="4"/>
  <c r="TO28" i="4"/>
  <c r="UX27" i="4"/>
  <c r="UR27" i="4"/>
  <c r="UQ27" i="4"/>
  <c r="UI27" i="4"/>
  <c r="TT27" i="4"/>
  <c r="TS27" i="4"/>
  <c r="TR27" i="4"/>
  <c r="TQ27" i="4"/>
  <c r="TO27" i="4"/>
  <c r="UX26" i="4"/>
  <c r="UR26" i="4"/>
  <c r="UQ26" i="4"/>
  <c r="UI26" i="4"/>
  <c r="TT26" i="4"/>
  <c r="TS26" i="4"/>
  <c r="TR26" i="4"/>
  <c r="TQ26" i="4"/>
  <c r="TO26" i="4"/>
  <c r="UX25" i="4"/>
  <c r="UR25" i="4"/>
  <c r="UQ25" i="4"/>
  <c r="UI25" i="4"/>
  <c r="TT25" i="4"/>
  <c r="TS25" i="4"/>
  <c r="TR25" i="4"/>
  <c r="TQ25" i="4"/>
  <c r="TX25" i="4" s="1"/>
  <c r="TY25" i="4" s="1"/>
  <c r="TO25" i="4"/>
  <c r="UX24" i="4"/>
  <c r="UR24" i="4"/>
  <c r="UQ24" i="4"/>
  <c r="UI24" i="4"/>
  <c r="TT24" i="4"/>
  <c r="TS24" i="4"/>
  <c r="UO24" i="3" s="1"/>
  <c r="TR24" i="4"/>
  <c r="TQ24" i="4"/>
  <c r="TX24" i="4" s="1"/>
  <c r="TO24" i="4"/>
  <c r="UX23" i="4"/>
  <c r="UR23" i="4"/>
  <c r="UQ23" i="4"/>
  <c r="UI23" i="4"/>
  <c r="TT23" i="4"/>
  <c r="TS23" i="4"/>
  <c r="UO23" i="3" s="1"/>
  <c r="TR23" i="4"/>
  <c r="TQ23" i="4"/>
  <c r="TO23" i="4"/>
  <c r="UX22" i="4"/>
  <c r="UR22" i="4"/>
  <c r="UQ22" i="4"/>
  <c r="UI22" i="4"/>
  <c r="TT22" i="4"/>
  <c r="UO22" i="3" s="1"/>
  <c r="TS22" i="4"/>
  <c r="TR22" i="4"/>
  <c r="TQ22" i="4"/>
  <c r="TX22" i="4" s="1"/>
  <c r="TO22" i="4"/>
  <c r="UX21" i="4"/>
  <c r="UR21" i="4"/>
  <c r="UQ21" i="4"/>
  <c r="UI21" i="4"/>
  <c r="TT21" i="4"/>
  <c r="TS21" i="4"/>
  <c r="TR21" i="4"/>
  <c r="TQ21" i="4"/>
  <c r="TX21" i="4" s="1"/>
  <c r="TO21" i="4"/>
  <c r="TN22" i="4" s="1"/>
  <c r="UX20" i="4"/>
  <c r="UR20" i="4"/>
  <c r="UQ20" i="4"/>
  <c r="UI20" i="4"/>
  <c r="TT20" i="4"/>
  <c r="TS20" i="4"/>
  <c r="TR20" i="4"/>
  <c r="TQ20" i="4"/>
  <c r="TO20" i="4"/>
  <c r="UX19" i="4"/>
  <c r="UR19" i="4"/>
  <c r="UQ19" i="4"/>
  <c r="UI19" i="4"/>
  <c r="TT19" i="4"/>
  <c r="TS19" i="4"/>
  <c r="TR19" i="4"/>
  <c r="TQ19" i="4"/>
  <c r="TO19" i="4"/>
  <c r="UX18" i="4"/>
  <c r="UR18" i="4"/>
  <c r="UQ18" i="4"/>
  <c r="UI18" i="4"/>
  <c r="TT18" i="4"/>
  <c r="TS18" i="4"/>
  <c r="TR18" i="4"/>
  <c r="TQ18" i="4"/>
  <c r="TO18" i="4"/>
  <c r="UX17" i="4"/>
  <c r="UR17" i="4"/>
  <c r="UQ17" i="4"/>
  <c r="UI17" i="4"/>
  <c r="TT17" i="4"/>
  <c r="TS17" i="4"/>
  <c r="TR17" i="4"/>
  <c r="TQ17" i="4"/>
  <c r="TO17" i="4"/>
  <c r="UX16" i="4"/>
  <c r="UR16" i="4"/>
  <c r="UQ16" i="4"/>
  <c r="UI16" i="4"/>
  <c r="TT16" i="4"/>
  <c r="TS16" i="4"/>
  <c r="UO16" i="3" s="1"/>
  <c r="TR16" i="4"/>
  <c r="TQ16" i="4"/>
  <c r="TO16" i="4"/>
  <c r="UX15" i="4"/>
  <c r="UR15" i="4"/>
  <c r="UQ15" i="4"/>
  <c r="UI15" i="4"/>
  <c r="TT15" i="4"/>
  <c r="TS15" i="4"/>
  <c r="UO15" i="3" s="1"/>
  <c r="TR15" i="4"/>
  <c r="TQ15" i="4"/>
  <c r="TO15" i="4"/>
  <c r="TN16" i="4" s="1"/>
  <c r="UX14" i="4"/>
  <c r="UR14" i="4"/>
  <c r="UQ14" i="4"/>
  <c r="UI14" i="4"/>
  <c r="TT14" i="4"/>
  <c r="TS14" i="4"/>
  <c r="TR14" i="4"/>
  <c r="TQ14" i="4"/>
  <c r="TO14" i="4"/>
  <c r="UX13" i="4"/>
  <c r="UR13" i="4"/>
  <c r="UQ13" i="4"/>
  <c r="UI13" i="4"/>
  <c r="TT13" i="4"/>
  <c r="TS13" i="4"/>
  <c r="TR13" i="4"/>
  <c r="TQ13" i="4"/>
  <c r="TX13" i="4" s="1"/>
  <c r="TO13" i="4"/>
  <c r="TN14" i="4" s="1"/>
  <c r="UX12" i="4"/>
  <c r="UR12" i="4"/>
  <c r="UQ12" i="4"/>
  <c r="UI12" i="4"/>
  <c r="TT12" i="4"/>
  <c r="TS12" i="4"/>
  <c r="TR12" i="4"/>
  <c r="TQ12" i="4"/>
  <c r="TX12" i="4" s="1"/>
  <c r="TO12" i="4"/>
  <c r="UX11" i="4"/>
  <c r="UR11" i="4"/>
  <c r="UQ11" i="4"/>
  <c r="UI11" i="4"/>
  <c r="TT11" i="4"/>
  <c r="TS11" i="4"/>
  <c r="TR11" i="4"/>
  <c r="TQ11" i="4"/>
  <c r="UO11" i="3" s="1"/>
  <c r="TO11" i="4"/>
  <c r="UX10" i="4"/>
  <c r="UR10" i="4"/>
  <c r="UQ10" i="4"/>
  <c r="UI10" i="4"/>
  <c r="TT10" i="4"/>
  <c r="TS10" i="4"/>
  <c r="TR10" i="4"/>
  <c r="TQ10" i="4"/>
  <c r="TX10" i="4" s="1"/>
  <c r="TY10" i="4" s="1"/>
  <c r="TO10" i="4"/>
  <c r="UX9" i="4"/>
  <c r="UR9" i="4"/>
  <c r="UQ9" i="4"/>
  <c r="UI9" i="4"/>
  <c r="TT9" i="4"/>
  <c r="TS9" i="4"/>
  <c r="TR9" i="4"/>
  <c r="TQ9" i="4"/>
  <c r="TO9" i="4"/>
  <c r="US1" i="4"/>
  <c r="UI1" i="4"/>
  <c r="UB1" i="4"/>
  <c r="TL59" i="4"/>
  <c r="TF59" i="4"/>
  <c r="TE59" i="4"/>
  <c r="SW59" i="4"/>
  <c r="SH59" i="4"/>
  <c r="SG59" i="4"/>
  <c r="SF59" i="4"/>
  <c r="SE59" i="4"/>
  <c r="SL59" i="4" s="1"/>
  <c r="SC59" i="4"/>
  <c r="TL58" i="4"/>
  <c r="TF58" i="4"/>
  <c r="TE58" i="4"/>
  <c r="SW58" i="4"/>
  <c r="SH58" i="4"/>
  <c r="SG58" i="4"/>
  <c r="SF58" i="4"/>
  <c r="SE58" i="4"/>
  <c r="SL58" i="4" s="1"/>
  <c r="SC58" i="4"/>
  <c r="TL57" i="4"/>
  <c r="TF57" i="4"/>
  <c r="TE57" i="4"/>
  <c r="SW57" i="4"/>
  <c r="SH57" i="4"/>
  <c r="SG57" i="4"/>
  <c r="SF57" i="4"/>
  <c r="SE57" i="4"/>
  <c r="SL57" i="4" s="1"/>
  <c r="SM57" i="4" s="1"/>
  <c r="SC57" i="4"/>
  <c r="TL56" i="4"/>
  <c r="TF56" i="4"/>
  <c r="TE56" i="4"/>
  <c r="SW56" i="4"/>
  <c r="SH56" i="4"/>
  <c r="SG56" i="4"/>
  <c r="SF56" i="4"/>
  <c r="SE56" i="4"/>
  <c r="SL56" i="4" s="1"/>
  <c r="SC56" i="4"/>
  <c r="TL55" i="4"/>
  <c r="TF55" i="4"/>
  <c r="TE55" i="4"/>
  <c r="SW55" i="4"/>
  <c r="SH55" i="4"/>
  <c r="SG55" i="4"/>
  <c r="SF55" i="4"/>
  <c r="SE55" i="4"/>
  <c r="SL55" i="4" s="1"/>
  <c r="SC55" i="4"/>
  <c r="TL54" i="4"/>
  <c r="TF54" i="4"/>
  <c r="TE54" i="4"/>
  <c r="SW54" i="4"/>
  <c r="SH54" i="4"/>
  <c r="SG54" i="4"/>
  <c r="SF54" i="4"/>
  <c r="SE54" i="4"/>
  <c r="SL54" i="4" s="1"/>
  <c r="SC54" i="4"/>
  <c r="SB55" i="4" s="1"/>
  <c r="TL53" i="4"/>
  <c r="TF53" i="4"/>
  <c r="TE53" i="4"/>
  <c r="SW53" i="4"/>
  <c r="SH53" i="4"/>
  <c r="SG53" i="4"/>
  <c r="SF53" i="4"/>
  <c r="SE53" i="4"/>
  <c r="SL53" i="4" s="1"/>
  <c r="SC53" i="4"/>
  <c r="TL52" i="4"/>
  <c r="TF52" i="4"/>
  <c r="TE52" i="4"/>
  <c r="SW52" i="4"/>
  <c r="SH52" i="4"/>
  <c r="SG52" i="4"/>
  <c r="SF52" i="4"/>
  <c r="SE52" i="4"/>
  <c r="SL52" i="4" s="1"/>
  <c r="SC52" i="4"/>
  <c r="TL51" i="4"/>
  <c r="TF51" i="4"/>
  <c r="TE51" i="4"/>
  <c r="SW51" i="4"/>
  <c r="SH51" i="4"/>
  <c r="SG51" i="4"/>
  <c r="SF51" i="4"/>
  <c r="SE51" i="4"/>
  <c r="SL51" i="4" s="1"/>
  <c r="SC51" i="4"/>
  <c r="TL50" i="4"/>
  <c r="TF50" i="4"/>
  <c r="TE50" i="4"/>
  <c r="SW50" i="4"/>
  <c r="SH50" i="4"/>
  <c r="SG50" i="4"/>
  <c r="SF50" i="4"/>
  <c r="SE50" i="4"/>
  <c r="SL50" i="4" s="1"/>
  <c r="SC50" i="4"/>
  <c r="TL49" i="4"/>
  <c r="TF49" i="4"/>
  <c r="TE49" i="4"/>
  <c r="SW49" i="4"/>
  <c r="SH49" i="4"/>
  <c r="SG49" i="4"/>
  <c r="SF49" i="4"/>
  <c r="SE49" i="4"/>
  <c r="SL49" i="4" s="1"/>
  <c r="SM49" i="4" s="1"/>
  <c r="SC49" i="4"/>
  <c r="TL48" i="4"/>
  <c r="TF48" i="4"/>
  <c r="TE48" i="4"/>
  <c r="SW48" i="4"/>
  <c r="SH48" i="4"/>
  <c r="SG48" i="4"/>
  <c r="SF48" i="4"/>
  <c r="SE48" i="4"/>
  <c r="SL48" i="4" s="1"/>
  <c r="SC48" i="4"/>
  <c r="TL47" i="4"/>
  <c r="TF47" i="4"/>
  <c r="TE47" i="4"/>
  <c r="SW47" i="4"/>
  <c r="SH47" i="4"/>
  <c r="SG47" i="4"/>
  <c r="SF47" i="4"/>
  <c r="SE47" i="4"/>
  <c r="SL47" i="4" s="1"/>
  <c r="SC47" i="4"/>
  <c r="TL46" i="4"/>
  <c r="TF46" i="4"/>
  <c r="TE46" i="4"/>
  <c r="SW46" i="4"/>
  <c r="SL46" i="4"/>
  <c r="SH46" i="4"/>
  <c r="SG46" i="4"/>
  <c r="SF46" i="4"/>
  <c r="SE46" i="4"/>
  <c r="SC46" i="4"/>
  <c r="TL45" i="4"/>
  <c r="TF45" i="4"/>
  <c r="TE45" i="4"/>
  <c r="SW45" i="4"/>
  <c r="SH45" i="4"/>
  <c r="SG45" i="4"/>
  <c r="SF45" i="4"/>
  <c r="SE45" i="4"/>
  <c r="SL45" i="4" s="1"/>
  <c r="SC45" i="4"/>
  <c r="TL44" i="4"/>
  <c r="TF44" i="4"/>
  <c r="TE44" i="4"/>
  <c r="SW44" i="4"/>
  <c r="SH44" i="4"/>
  <c r="SG44" i="4"/>
  <c r="SF44" i="4"/>
  <c r="SE44" i="4"/>
  <c r="SL44" i="4" s="1"/>
  <c r="SC44" i="4"/>
  <c r="TL43" i="4"/>
  <c r="TF43" i="4"/>
  <c r="TE43" i="4"/>
  <c r="SW43" i="4"/>
  <c r="SH43" i="4"/>
  <c r="SJ43" i="4" s="1"/>
  <c r="SG43" i="4"/>
  <c r="SF43" i="4"/>
  <c r="SE43" i="4"/>
  <c r="SC43" i="4"/>
  <c r="TL42" i="4"/>
  <c r="TF42" i="4"/>
  <c r="TE42" i="4"/>
  <c r="SW42" i="4"/>
  <c r="SH42" i="4"/>
  <c r="SG42" i="4"/>
  <c r="SF42" i="4"/>
  <c r="SE42" i="4"/>
  <c r="SL42" i="4" s="1"/>
  <c r="SM42" i="4" s="1"/>
  <c r="SC42" i="4"/>
  <c r="TL41" i="4"/>
  <c r="TF41" i="4"/>
  <c r="TE41" i="4"/>
  <c r="SW41" i="4"/>
  <c r="SH41" i="4"/>
  <c r="SG41" i="4"/>
  <c r="SF41" i="4"/>
  <c r="SE41" i="4"/>
  <c r="SL41" i="4" s="1"/>
  <c r="SC41" i="4"/>
  <c r="TL40" i="4"/>
  <c r="TF40" i="4"/>
  <c r="TE40" i="4"/>
  <c r="SW40" i="4"/>
  <c r="SH40" i="4"/>
  <c r="SG40" i="4"/>
  <c r="SF40" i="4"/>
  <c r="SE40" i="4"/>
  <c r="SC40" i="4"/>
  <c r="TL39" i="4"/>
  <c r="TF39" i="4"/>
  <c r="TE39" i="4"/>
  <c r="SW39" i="4"/>
  <c r="SH39" i="4"/>
  <c r="SG39" i="4"/>
  <c r="SF39" i="4"/>
  <c r="SE39" i="4"/>
  <c r="SL39" i="4" s="1"/>
  <c r="SC39" i="4"/>
  <c r="TL38" i="4"/>
  <c r="TF38" i="4"/>
  <c r="TE38" i="4"/>
  <c r="SW38" i="4"/>
  <c r="SH38" i="4"/>
  <c r="SG38" i="4"/>
  <c r="SF38" i="4"/>
  <c r="SE38" i="4"/>
  <c r="SC38" i="4"/>
  <c r="TL37" i="4"/>
  <c r="TF37" i="4"/>
  <c r="TE37" i="4"/>
  <c r="SW37" i="4"/>
  <c r="SH37" i="4"/>
  <c r="SG37" i="4"/>
  <c r="SF37" i="4"/>
  <c r="SE37" i="4"/>
  <c r="SC37" i="4"/>
  <c r="TL36" i="4"/>
  <c r="TF36" i="4"/>
  <c r="TE36" i="4"/>
  <c r="SW36" i="4"/>
  <c r="SH36" i="4"/>
  <c r="SG36" i="4"/>
  <c r="SF36" i="4"/>
  <c r="SE36" i="4"/>
  <c r="SC36" i="4"/>
  <c r="TL35" i="4"/>
  <c r="TF35" i="4"/>
  <c r="TE35" i="4"/>
  <c r="SW35" i="4"/>
  <c r="SH35" i="4"/>
  <c r="SG35" i="4"/>
  <c r="SF35" i="4"/>
  <c r="SE35" i="4"/>
  <c r="SC35" i="4"/>
  <c r="TL34" i="4"/>
  <c r="TF34" i="4"/>
  <c r="TE34" i="4"/>
  <c r="SW34" i="4"/>
  <c r="SH34" i="4"/>
  <c r="SG34" i="4"/>
  <c r="SF34" i="4"/>
  <c r="SE34" i="4"/>
  <c r="SC34" i="4"/>
  <c r="TL33" i="4"/>
  <c r="TF33" i="4"/>
  <c r="TE33" i="4"/>
  <c r="SW33" i="4"/>
  <c r="SH33" i="4"/>
  <c r="SG33" i="4"/>
  <c r="SF33" i="4"/>
  <c r="SE33" i="4"/>
  <c r="SC33" i="4"/>
  <c r="TL32" i="4"/>
  <c r="TF32" i="4"/>
  <c r="TE32" i="4"/>
  <c r="SW32" i="4"/>
  <c r="SH32" i="4"/>
  <c r="SG32" i="4"/>
  <c r="SF32" i="4"/>
  <c r="SE32" i="4"/>
  <c r="SC32" i="4"/>
  <c r="TL31" i="4"/>
  <c r="TF31" i="4"/>
  <c r="TE31" i="4"/>
  <c r="SW31" i="4"/>
  <c r="SH31" i="4"/>
  <c r="SG31" i="4"/>
  <c r="SF31" i="4"/>
  <c r="SE31" i="4"/>
  <c r="SC31" i="4"/>
  <c r="SB32" i="4" s="1"/>
  <c r="SD32" i="4" s="1"/>
  <c r="TL30" i="4"/>
  <c r="TF30" i="4"/>
  <c r="TE30" i="4"/>
  <c r="SW30" i="4"/>
  <c r="SH30" i="4"/>
  <c r="SJ30" i="4" s="1"/>
  <c r="SG30" i="4"/>
  <c r="SF30" i="4"/>
  <c r="SE30" i="4"/>
  <c r="SC30" i="4"/>
  <c r="TL29" i="4"/>
  <c r="TF29" i="4"/>
  <c r="TE29" i="4"/>
  <c r="SW29" i="4"/>
  <c r="SH29" i="4"/>
  <c r="SG29" i="4"/>
  <c r="SF29" i="4"/>
  <c r="SE29" i="4"/>
  <c r="SC29" i="4"/>
  <c r="TL28" i="4"/>
  <c r="TF28" i="4"/>
  <c r="TE28" i="4"/>
  <c r="SW28" i="4"/>
  <c r="SH28" i="4"/>
  <c r="SG28" i="4"/>
  <c r="SF28" i="4"/>
  <c r="SE28" i="4"/>
  <c r="TD28" i="3" s="1"/>
  <c r="SC28" i="4"/>
  <c r="TL27" i="4"/>
  <c r="TF27" i="4"/>
  <c r="TE27" i="4"/>
  <c r="SW27" i="4"/>
  <c r="SH27" i="4"/>
  <c r="SG27" i="4"/>
  <c r="SF27" i="4"/>
  <c r="SE27" i="4"/>
  <c r="SC27" i="4"/>
  <c r="TL26" i="4"/>
  <c r="TF26" i="4"/>
  <c r="TE26" i="4"/>
  <c r="SW26" i="4"/>
  <c r="SH26" i="4"/>
  <c r="SG26" i="4"/>
  <c r="SF26" i="4"/>
  <c r="SE26" i="4"/>
  <c r="SC26" i="4"/>
  <c r="TL25" i="4"/>
  <c r="TF25" i="4"/>
  <c r="TE25" i="4"/>
  <c r="SW25" i="4"/>
  <c r="SH25" i="4"/>
  <c r="SG25" i="4"/>
  <c r="SF25" i="4"/>
  <c r="SE25" i="4"/>
  <c r="SC25" i="4"/>
  <c r="TL24" i="4"/>
  <c r="TF24" i="4"/>
  <c r="TE24" i="4"/>
  <c r="SW24" i="4"/>
  <c r="SH24" i="4"/>
  <c r="SG24" i="4"/>
  <c r="TC24" i="3" s="1"/>
  <c r="SF24" i="4"/>
  <c r="SE24" i="4"/>
  <c r="SC24" i="4"/>
  <c r="TL23" i="4"/>
  <c r="TF23" i="4"/>
  <c r="TE23" i="4"/>
  <c r="SW23" i="4"/>
  <c r="SH23" i="4"/>
  <c r="SG23" i="4"/>
  <c r="SF23" i="4"/>
  <c r="SE23" i="4"/>
  <c r="SC23" i="4"/>
  <c r="TL22" i="4"/>
  <c r="TF22" i="4"/>
  <c r="TE22" i="4"/>
  <c r="SW22" i="4"/>
  <c r="SH22" i="4"/>
  <c r="SG22" i="4"/>
  <c r="SF22" i="4"/>
  <c r="SE22" i="4"/>
  <c r="SC22" i="4"/>
  <c r="TL21" i="4"/>
  <c r="TF21" i="4"/>
  <c r="TE21" i="4"/>
  <c r="SW21" i="4"/>
  <c r="SH21" i="4"/>
  <c r="SG21" i="4"/>
  <c r="SF21" i="4"/>
  <c r="SE21" i="4"/>
  <c r="SC21" i="4"/>
  <c r="TL20" i="4"/>
  <c r="TF20" i="4"/>
  <c r="TE20" i="4"/>
  <c r="SW20" i="4"/>
  <c r="SH20" i="4"/>
  <c r="SG20" i="4"/>
  <c r="SF20" i="4"/>
  <c r="SE20" i="4"/>
  <c r="TD20" i="3" s="1"/>
  <c r="SC20" i="4"/>
  <c r="TL19" i="4"/>
  <c r="TF19" i="4"/>
  <c r="TE19" i="4"/>
  <c r="SW19" i="4"/>
  <c r="SH19" i="4"/>
  <c r="SG19" i="4"/>
  <c r="SF19" i="4"/>
  <c r="SE19" i="4"/>
  <c r="SC19" i="4"/>
  <c r="TL18" i="4"/>
  <c r="TF18" i="4"/>
  <c r="TE18" i="4"/>
  <c r="SW18" i="4"/>
  <c r="SH18" i="4"/>
  <c r="SG18" i="4"/>
  <c r="SF18" i="4"/>
  <c r="SE18" i="4"/>
  <c r="SC18" i="4"/>
  <c r="TL17" i="4"/>
  <c r="TF17" i="4"/>
  <c r="TE17" i="4"/>
  <c r="SW17" i="4"/>
  <c r="SH17" i="4"/>
  <c r="SG17" i="4"/>
  <c r="SF17" i="4"/>
  <c r="SE17" i="4"/>
  <c r="SC17" i="4"/>
  <c r="TL16" i="4"/>
  <c r="TF16" i="4"/>
  <c r="TE16" i="4"/>
  <c r="SW16" i="4"/>
  <c r="SH16" i="4"/>
  <c r="SG16" i="4"/>
  <c r="TC16" i="3" s="1"/>
  <c r="SF16" i="4"/>
  <c r="SE16" i="4"/>
  <c r="SC16" i="4"/>
  <c r="TL15" i="4"/>
  <c r="TF15" i="4"/>
  <c r="TE15" i="4"/>
  <c r="SW15" i="4"/>
  <c r="SH15" i="4"/>
  <c r="SG15" i="4"/>
  <c r="SF15" i="4"/>
  <c r="SE15" i="4"/>
  <c r="SC15" i="4"/>
  <c r="TL14" i="4"/>
  <c r="TF14" i="4"/>
  <c r="TE14" i="4"/>
  <c r="SW14" i="4"/>
  <c r="SH14" i="4"/>
  <c r="SJ14" i="4" s="1"/>
  <c r="SG14" i="4"/>
  <c r="SF14" i="4"/>
  <c r="SE14" i="4"/>
  <c r="SC14" i="4"/>
  <c r="TL13" i="4"/>
  <c r="TF13" i="4"/>
  <c r="TE13" i="4"/>
  <c r="SW13" i="4"/>
  <c r="SH13" i="4"/>
  <c r="SG13" i="4"/>
  <c r="SF13" i="4"/>
  <c r="SE13" i="4"/>
  <c r="SL13" i="4" s="1"/>
  <c r="SC13" i="4"/>
  <c r="TL12" i="4"/>
  <c r="TF12" i="4"/>
  <c r="TE12" i="4"/>
  <c r="SW12" i="4"/>
  <c r="SH12" i="4"/>
  <c r="SG12" i="4"/>
  <c r="SF12" i="4"/>
  <c r="SE12" i="4"/>
  <c r="TD12" i="3" s="1"/>
  <c r="SC12" i="4"/>
  <c r="TL11" i="4"/>
  <c r="TF11" i="4"/>
  <c r="TE11" i="4"/>
  <c r="SW11" i="4"/>
  <c r="SH11" i="4"/>
  <c r="SG11" i="4"/>
  <c r="SF11" i="4"/>
  <c r="SE11" i="4"/>
  <c r="SC11" i="4"/>
  <c r="TL10" i="4"/>
  <c r="TF10" i="4"/>
  <c r="TE10" i="4"/>
  <c r="SW10" i="4"/>
  <c r="SH10" i="4"/>
  <c r="SG10" i="4"/>
  <c r="SF10" i="4"/>
  <c r="SE10" i="4"/>
  <c r="SC10" i="4"/>
  <c r="TL9" i="4"/>
  <c r="TF9" i="4"/>
  <c r="TE9" i="4"/>
  <c r="SW9" i="4"/>
  <c r="SH9" i="4"/>
  <c r="SG9" i="4"/>
  <c r="SF9" i="4"/>
  <c r="SE9" i="4"/>
  <c r="SC9" i="4"/>
  <c r="TG1" i="4"/>
  <c r="SW1" i="4"/>
  <c r="SP1" i="4"/>
  <c r="RZ59" i="4"/>
  <c r="RT59" i="4"/>
  <c r="RS59" i="4"/>
  <c r="RK59" i="4"/>
  <c r="QV59" i="4"/>
  <c r="QU59" i="4"/>
  <c r="QT59" i="4"/>
  <c r="QS59" i="4"/>
  <c r="QZ59" i="4" s="1"/>
  <c r="QQ59" i="4"/>
  <c r="RZ58" i="4"/>
  <c r="RT58" i="4"/>
  <c r="RS58" i="4"/>
  <c r="RK58" i="4"/>
  <c r="QV58" i="4"/>
  <c r="QU58" i="4"/>
  <c r="QT58" i="4"/>
  <c r="QS58" i="4"/>
  <c r="QZ58" i="4" s="1"/>
  <c r="QQ58" i="4"/>
  <c r="RZ57" i="4"/>
  <c r="RT57" i="4"/>
  <c r="RS57" i="4"/>
  <c r="RK57" i="4"/>
  <c r="QV57" i="4"/>
  <c r="QU57" i="4"/>
  <c r="QT57" i="4"/>
  <c r="QS57" i="4"/>
  <c r="QZ57" i="4" s="1"/>
  <c r="QQ57" i="4"/>
  <c r="RZ56" i="4"/>
  <c r="RT56" i="4"/>
  <c r="RS56" i="4"/>
  <c r="RK56" i="4"/>
  <c r="QV56" i="4"/>
  <c r="QU56" i="4"/>
  <c r="QT56" i="4"/>
  <c r="QS56" i="4"/>
  <c r="QZ56" i="4" s="1"/>
  <c r="RA56" i="4" s="1"/>
  <c r="QQ56" i="4"/>
  <c r="RZ55" i="4"/>
  <c r="RT55" i="4"/>
  <c r="RS55" i="4"/>
  <c r="RK55" i="4"/>
  <c r="QV55" i="4"/>
  <c r="QU55" i="4"/>
  <c r="QT55" i="4"/>
  <c r="QS55" i="4"/>
  <c r="QZ55" i="4" s="1"/>
  <c r="QQ55" i="4"/>
  <c r="RZ54" i="4"/>
  <c r="RT54" i="4"/>
  <c r="RS54" i="4"/>
  <c r="RK54" i="4"/>
  <c r="QV54" i="4"/>
  <c r="QU54" i="4"/>
  <c r="QT54" i="4"/>
  <c r="QS54" i="4"/>
  <c r="QZ54" i="4" s="1"/>
  <c r="RA54" i="4" s="1"/>
  <c r="QQ54" i="4"/>
  <c r="RZ53" i="4"/>
  <c r="RT53" i="4"/>
  <c r="RS53" i="4"/>
  <c r="RK53" i="4"/>
  <c r="QV53" i="4"/>
  <c r="QU53" i="4"/>
  <c r="QT53" i="4"/>
  <c r="QS53" i="4"/>
  <c r="QZ53" i="4" s="1"/>
  <c r="QQ53" i="4"/>
  <c r="QP54" i="4" s="1"/>
  <c r="QR54" i="4" s="1"/>
  <c r="RZ52" i="4"/>
  <c r="RT52" i="4"/>
  <c r="RS52" i="4"/>
  <c r="RK52" i="4"/>
  <c r="QV52" i="4"/>
  <c r="QU52" i="4"/>
  <c r="QT52" i="4"/>
  <c r="QS52" i="4"/>
  <c r="QZ52" i="4" s="1"/>
  <c r="QQ52" i="4"/>
  <c r="RZ51" i="4"/>
  <c r="RT51" i="4"/>
  <c r="RS51" i="4"/>
  <c r="RK51" i="4"/>
  <c r="QV51" i="4"/>
  <c r="QU51" i="4"/>
  <c r="QT51" i="4"/>
  <c r="QW51" i="4" s="1"/>
  <c r="QS51" i="4"/>
  <c r="QZ51" i="4" s="1"/>
  <c r="QQ51" i="4"/>
  <c r="RZ50" i="4"/>
  <c r="RT50" i="4"/>
  <c r="RS50" i="4"/>
  <c r="RK50" i="4"/>
  <c r="QV50" i="4"/>
  <c r="QU50" i="4"/>
  <c r="QT50" i="4"/>
  <c r="QS50" i="4"/>
  <c r="QZ50" i="4" s="1"/>
  <c r="QQ50" i="4"/>
  <c r="RZ49" i="4"/>
  <c r="RT49" i="4"/>
  <c r="RS49" i="4"/>
  <c r="RK49" i="4"/>
  <c r="QV49" i="4"/>
  <c r="QX49" i="4" s="1"/>
  <c r="QU49" i="4"/>
  <c r="QT49" i="4"/>
  <c r="QS49" i="4"/>
  <c r="QZ49" i="4" s="1"/>
  <c r="QQ49" i="4"/>
  <c r="RZ48" i="4"/>
  <c r="RT48" i="4"/>
  <c r="RS48" i="4"/>
  <c r="RK48" i="4"/>
  <c r="QV48" i="4"/>
  <c r="QU48" i="4"/>
  <c r="QT48" i="4"/>
  <c r="QS48" i="4"/>
  <c r="QZ48" i="4" s="1"/>
  <c r="QQ48" i="4"/>
  <c r="RZ47" i="4"/>
  <c r="RT47" i="4"/>
  <c r="RS47" i="4"/>
  <c r="RK47" i="4"/>
  <c r="QV47" i="4"/>
  <c r="QU47" i="4"/>
  <c r="QT47" i="4"/>
  <c r="QS47" i="4"/>
  <c r="QZ47" i="4" s="1"/>
  <c r="QQ47" i="4"/>
  <c r="RZ46" i="4"/>
  <c r="RT46" i="4"/>
  <c r="RS46" i="4"/>
  <c r="RK46" i="4"/>
  <c r="QV46" i="4"/>
  <c r="QU46" i="4"/>
  <c r="QT46" i="4"/>
  <c r="QS46" i="4"/>
  <c r="QZ46" i="4" s="1"/>
  <c r="QQ46" i="4"/>
  <c r="RZ45" i="4"/>
  <c r="RT45" i="4"/>
  <c r="RS45" i="4"/>
  <c r="RK45" i="4"/>
  <c r="QV45" i="4"/>
  <c r="QU45" i="4"/>
  <c r="QT45" i="4"/>
  <c r="QS45" i="4"/>
  <c r="QZ45" i="4" s="1"/>
  <c r="QQ45" i="4"/>
  <c r="RZ44" i="4"/>
  <c r="RT44" i="4"/>
  <c r="RS44" i="4"/>
  <c r="RK44" i="4"/>
  <c r="QV44" i="4"/>
  <c r="QU44" i="4"/>
  <c r="QT44" i="4"/>
  <c r="QS44" i="4"/>
  <c r="QZ44" i="4" s="1"/>
  <c r="QQ44" i="4"/>
  <c r="RZ43" i="4"/>
  <c r="RT43" i="4"/>
  <c r="RS43" i="4"/>
  <c r="RK43" i="4"/>
  <c r="QV43" i="4"/>
  <c r="QU43" i="4"/>
  <c r="QT43" i="4"/>
  <c r="QS43" i="4"/>
  <c r="QZ43" i="4" s="1"/>
  <c r="QQ43" i="4"/>
  <c r="RZ42" i="4"/>
  <c r="RT42" i="4"/>
  <c r="RS42" i="4"/>
  <c r="RK42" i="4"/>
  <c r="QV42" i="4"/>
  <c r="QU42" i="4"/>
  <c r="QT42" i="4"/>
  <c r="QS42" i="4"/>
  <c r="QQ42" i="4"/>
  <c r="RZ41" i="4"/>
  <c r="RT41" i="4"/>
  <c r="RS41" i="4"/>
  <c r="RK41" i="4"/>
  <c r="QV41" i="4"/>
  <c r="QU41" i="4"/>
  <c r="QT41" i="4"/>
  <c r="QS41" i="4"/>
  <c r="QZ41" i="4" s="1"/>
  <c r="RA41" i="4" s="1"/>
  <c r="QQ41" i="4"/>
  <c r="RZ40" i="4"/>
  <c r="RT40" i="4"/>
  <c r="RS40" i="4"/>
  <c r="RK40" i="4"/>
  <c r="QV40" i="4"/>
  <c r="QU40" i="4"/>
  <c r="QT40" i="4"/>
  <c r="QS40" i="4"/>
  <c r="QQ40" i="4"/>
  <c r="RZ39" i="4"/>
  <c r="RT39" i="4"/>
  <c r="RS39" i="4"/>
  <c r="RK39" i="4"/>
  <c r="QV39" i="4"/>
  <c r="QU39" i="4"/>
  <c r="QT39" i="4"/>
  <c r="QS39" i="4"/>
  <c r="QZ39" i="4" s="1"/>
  <c r="RA39" i="4" s="1"/>
  <c r="QQ39" i="4"/>
  <c r="RZ38" i="4"/>
  <c r="RT38" i="4"/>
  <c r="RS38" i="4"/>
  <c r="RK38" i="4"/>
  <c r="QV38" i="4"/>
  <c r="QU38" i="4"/>
  <c r="QT38" i="4"/>
  <c r="QS38" i="4"/>
  <c r="QZ38" i="4" s="1"/>
  <c r="RA38" i="4" s="1"/>
  <c r="QQ38" i="4"/>
  <c r="RZ37" i="4"/>
  <c r="RT37" i="4"/>
  <c r="RS37" i="4"/>
  <c r="RK37" i="4"/>
  <c r="QV37" i="4"/>
  <c r="QU37" i="4"/>
  <c r="QT37" i="4"/>
  <c r="QS37" i="4"/>
  <c r="QZ37" i="4" s="1"/>
  <c r="QQ37" i="4"/>
  <c r="RZ36" i="4"/>
  <c r="RT36" i="4"/>
  <c r="RS36" i="4"/>
  <c r="RK36" i="4"/>
  <c r="QV36" i="4"/>
  <c r="QU36" i="4"/>
  <c r="QT36" i="4"/>
  <c r="QS36" i="4"/>
  <c r="QZ36" i="4" s="1"/>
  <c r="QQ36" i="4"/>
  <c r="RZ35" i="4"/>
  <c r="RT35" i="4"/>
  <c r="RS35" i="4"/>
  <c r="RK35" i="4"/>
  <c r="QV35" i="4"/>
  <c r="QU35" i="4"/>
  <c r="QT35" i="4"/>
  <c r="QS35" i="4"/>
  <c r="QZ35" i="4" s="1"/>
  <c r="QQ35" i="4"/>
  <c r="QP36" i="4" s="1"/>
  <c r="RZ34" i="4"/>
  <c r="RT34" i="4"/>
  <c r="RS34" i="4"/>
  <c r="RK34" i="4"/>
  <c r="QV34" i="4"/>
  <c r="QU34" i="4"/>
  <c r="QT34" i="4"/>
  <c r="QS34" i="4"/>
  <c r="QZ34" i="4" s="1"/>
  <c r="RA34" i="4" s="1"/>
  <c r="QQ34" i="4"/>
  <c r="RZ33" i="4"/>
  <c r="RT33" i="4"/>
  <c r="RS33" i="4"/>
  <c r="RK33" i="4"/>
  <c r="QV33" i="4"/>
  <c r="QU33" i="4"/>
  <c r="QT33" i="4"/>
  <c r="QS33" i="4"/>
  <c r="QZ33" i="4" s="1"/>
  <c r="QQ33" i="4"/>
  <c r="RZ32" i="4"/>
  <c r="RT32" i="4"/>
  <c r="RS32" i="4"/>
  <c r="RK32" i="4"/>
  <c r="QV32" i="4"/>
  <c r="QU32" i="4"/>
  <c r="QT32" i="4"/>
  <c r="QS32" i="4"/>
  <c r="QZ32" i="4" s="1"/>
  <c r="RA32" i="4" s="1"/>
  <c r="QQ32" i="4"/>
  <c r="RZ31" i="4"/>
  <c r="RT31" i="4"/>
  <c r="RS31" i="4"/>
  <c r="RK31" i="4"/>
  <c r="QV31" i="4"/>
  <c r="QU31" i="4"/>
  <c r="QT31" i="4"/>
  <c r="QS31" i="4"/>
  <c r="QQ31" i="4"/>
  <c r="RZ30" i="4"/>
  <c r="RT30" i="4"/>
  <c r="RS30" i="4"/>
  <c r="RK30" i="4"/>
  <c r="QV30" i="4"/>
  <c r="QU30" i="4"/>
  <c r="QT30" i="4"/>
  <c r="QS30" i="4"/>
  <c r="QQ30" i="4"/>
  <c r="QP31" i="4" s="1"/>
  <c r="QR31" i="4" s="1"/>
  <c r="RZ29" i="4"/>
  <c r="RT29" i="4"/>
  <c r="RS29" i="4"/>
  <c r="RK29" i="4"/>
  <c r="QV29" i="4"/>
  <c r="QU29" i="4"/>
  <c r="QT29" i="4"/>
  <c r="QS29" i="4"/>
  <c r="QQ29" i="4"/>
  <c r="RZ28" i="4"/>
  <c r="RT28" i="4"/>
  <c r="RS28" i="4"/>
  <c r="RK28" i="4"/>
  <c r="QV28" i="4"/>
  <c r="QU28" i="4"/>
  <c r="QT28" i="4"/>
  <c r="QS28" i="4"/>
  <c r="QZ28" i="4" s="1"/>
  <c r="QQ28" i="4"/>
  <c r="QP29" i="4" s="1"/>
  <c r="RZ27" i="4"/>
  <c r="RT27" i="4"/>
  <c r="RS27" i="4"/>
  <c r="RK27" i="4"/>
  <c r="QV27" i="4"/>
  <c r="QU27" i="4"/>
  <c r="QX27" i="4" s="1"/>
  <c r="QT27" i="4"/>
  <c r="QS27" i="4"/>
  <c r="QZ27" i="4" s="1"/>
  <c r="RA27" i="4" s="1"/>
  <c r="QQ27" i="4"/>
  <c r="RZ26" i="4"/>
  <c r="RT26" i="4"/>
  <c r="RS26" i="4"/>
  <c r="RK26" i="4"/>
  <c r="QV26" i="4"/>
  <c r="QU26" i="4"/>
  <c r="QT26" i="4"/>
  <c r="QS26" i="4"/>
  <c r="QZ26" i="4" s="1"/>
  <c r="QQ26" i="4"/>
  <c r="RZ25" i="4"/>
  <c r="RT25" i="4"/>
  <c r="RS25" i="4"/>
  <c r="RK25" i="4"/>
  <c r="QV25" i="4"/>
  <c r="QU25" i="4"/>
  <c r="QT25" i="4"/>
  <c r="QS25" i="4"/>
  <c r="QZ25" i="4" s="1"/>
  <c r="RA25" i="4" s="1"/>
  <c r="QQ25" i="4"/>
  <c r="RZ24" i="4"/>
  <c r="RT24" i="4"/>
  <c r="RS24" i="4"/>
  <c r="RK24" i="4"/>
  <c r="QV24" i="4"/>
  <c r="QU24" i="4"/>
  <c r="QT24" i="4"/>
  <c r="QS24" i="4"/>
  <c r="QQ24" i="4"/>
  <c r="RZ23" i="4"/>
  <c r="RT23" i="4"/>
  <c r="RS23" i="4"/>
  <c r="RK23" i="4"/>
  <c r="QV23" i="4"/>
  <c r="QU23" i="4"/>
  <c r="QT23" i="4"/>
  <c r="QS23" i="4"/>
  <c r="QQ23" i="4"/>
  <c r="RZ22" i="4"/>
  <c r="RT22" i="4"/>
  <c r="RS22" i="4"/>
  <c r="RK22" i="4"/>
  <c r="QV22" i="4"/>
  <c r="QU22" i="4"/>
  <c r="QT22" i="4"/>
  <c r="QS22" i="4"/>
  <c r="QQ22" i="4"/>
  <c r="RZ21" i="4"/>
  <c r="RT21" i="4"/>
  <c r="RS21" i="4"/>
  <c r="RK21" i="4"/>
  <c r="QV21" i="4"/>
  <c r="QU21" i="4"/>
  <c r="QT21" i="4"/>
  <c r="QS21" i="4"/>
  <c r="QZ21" i="4" s="1"/>
  <c r="QQ21" i="4"/>
  <c r="RZ20" i="4"/>
  <c r="RT20" i="4"/>
  <c r="RS20" i="4"/>
  <c r="RK20" i="4"/>
  <c r="QV20" i="4"/>
  <c r="QU20" i="4"/>
  <c r="QT20" i="4"/>
  <c r="QS20" i="4"/>
  <c r="QQ20" i="4"/>
  <c r="RZ19" i="4"/>
  <c r="RT19" i="4"/>
  <c r="RS19" i="4"/>
  <c r="RK19" i="4"/>
  <c r="QV19" i="4"/>
  <c r="QU19" i="4"/>
  <c r="QT19" i="4"/>
  <c r="QS19" i="4"/>
  <c r="RR19" i="3" s="1"/>
  <c r="QQ19" i="4"/>
  <c r="RZ18" i="4"/>
  <c r="RT18" i="4"/>
  <c r="RS18" i="4"/>
  <c r="RK18" i="4"/>
  <c r="QV18" i="4"/>
  <c r="QU18" i="4"/>
  <c r="QT18" i="4"/>
  <c r="QS18" i="4"/>
  <c r="QQ18" i="4"/>
  <c r="RZ17" i="4"/>
  <c r="RT17" i="4"/>
  <c r="RS17" i="4"/>
  <c r="RK17" i="4"/>
  <c r="QV17" i="4"/>
  <c r="QU17" i="4"/>
  <c r="QT17" i="4"/>
  <c r="QS17" i="4"/>
  <c r="QQ17" i="4"/>
  <c r="RZ16" i="4"/>
  <c r="RT16" i="4"/>
  <c r="RS16" i="4"/>
  <c r="RK16" i="4"/>
  <c r="QV16" i="4"/>
  <c r="QU16" i="4"/>
  <c r="QT16" i="4"/>
  <c r="QS16" i="4"/>
  <c r="QQ16" i="4"/>
  <c r="RZ15" i="4"/>
  <c r="RT15" i="4"/>
  <c r="RS15" i="4"/>
  <c r="RK15" i="4"/>
  <c r="QV15" i="4"/>
  <c r="QU15" i="4"/>
  <c r="QT15" i="4"/>
  <c r="QS15" i="4"/>
  <c r="QZ15" i="4" s="1"/>
  <c r="QQ15" i="4"/>
  <c r="RZ14" i="4"/>
  <c r="RT14" i="4"/>
  <c r="RS14" i="4"/>
  <c r="RK14" i="4"/>
  <c r="QV14" i="4"/>
  <c r="QU14" i="4"/>
  <c r="QT14" i="4"/>
  <c r="QS14" i="4"/>
  <c r="QQ14" i="4"/>
  <c r="RZ13" i="4"/>
  <c r="RT13" i="4"/>
  <c r="RS13" i="4"/>
  <c r="RK13" i="4"/>
  <c r="QV13" i="4"/>
  <c r="QU13" i="4"/>
  <c r="QT13" i="4"/>
  <c r="QS13" i="4"/>
  <c r="QQ13" i="4"/>
  <c r="QP14" i="4" s="1"/>
  <c r="RZ12" i="4"/>
  <c r="RT12" i="4"/>
  <c r="RS12" i="4"/>
  <c r="RK12" i="4"/>
  <c r="QV12" i="4"/>
  <c r="QU12" i="4"/>
  <c r="QT12" i="4"/>
  <c r="QS12" i="4"/>
  <c r="QQ12" i="4"/>
  <c r="RZ11" i="4"/>
  <c r="RT11" i="4"/>
  <c r="RS11" i="4"/>
  <c r="RK11" i="4"/>
  <c r="QV11" i="4"/>
  <c r="QU11" i="4"/>
  <c r="QT11" i="4"/>
  <c r="QS11" i="4"/>
  <c r="RR11" i="3" s="1"/>
  <c r="QQ11" i="4"/>
  <c r="RZ10" i="4"/>
  <c r="RT10" i="4"/>
  <c r="RS10" i="4"/>
  <c r="RK10" i="4"/>
  <c r="QV10" i="4"/>
  <c r="QU10" i="4"/>
  <c r="QX10" i="4" s="1"/>
  <c r="QT10" i="4"/>
  <c r="QS10" i="4"/>
  <c r="QZ10" i="4" s="1"/>
  <c r="RA10" i="4" s="1"/>
  <c r="QQ10" i="4"/>
  <c r="RZ9" i="4"/>
  <c r="RT9" i="4"/>
  <c r="RS9" i="4"/>
  <c r="RK9" i="4"/>
  <c r="QV9" i="4"/>
  <c r="QU9" i="4"/>
  <c r="QX9" i="4" s="1"/>
  <c r="QT9" i="4"/>
  <c r="QS9" i="4"/>
  <c r="QZ9" i="4" s="1"/>
  <c r="QQ9" i="4"/>
  <c r="QP9" i="4" s="1"/>
  <c r="RU1" i="4"/>
  <c r="RK1" i="4"/>
  <c r="RD1" i="4"/>
  <c r="QN59" i="4"/>
  <c r="QH59" i="4"/>
  <c r="QG59" i="4"/>
  <c r="PY59" i="4"/>
  <c r="PJ59" i="4"/>
  <c r="PI59" i="4"/>
  <c r="PH59" i="4"/>
  <c r="PG59" i="4"/>
  <c r="PN59" i="4" s="1"/>
  <c r="PE59" i="4"/>
  <c r="QN58" i="4"/>
  <c r="QH58" i="4"/>
  <c r="QG58" i="4"/>
  <c r="PY58" i="4"/>
  <c r="PJ58" i="4"/>
  <c r="PI58" i="4"/>
  <c r="PH58" i="4"/>
  <c r="PG58" i="4"/>
  <c r="PN58" i="4" s="1"/>
  <c r="PE58" i="4"/>
  <c r="PD59" i="4" s="1"/>
  <c r="QN57" i="4"/>
  <c r="QH57" i="4"/>
  <c r="QG57" i="4"/>
  <c r="PY57" i="4"/>
  <c r="PJ57" i="4"/>
  <c r="PI57" i="4"/>
  <c r="PH57" i="4"/>
  <c r="PG57" i="4"/>
  <c r="PN57" i="4" s="1"/>
  <c r="PO57" i="4" s="1"/>
  <c r="PE57" i="4"/>
  <c r="QN56" i="4"/>
  <c r="QH56" i="4"/>
  <c r="QG56" i="4"/>
  <c r="PY56" i="4"/>
  <c r="PJ56" i="4"/>
  <c r="PI56" i="4"/>
  <c r="PH56" i="4"/>
  <c r="PG56" i="4"/>
  <c r="PE56" i="4"/>
  <c r="QN55" i="4"/>
  <c r="QH55" i="4"/>
  <c r="QG55" i="4"/>
  <c r="PY55" i="4"/>
  <c r="PJ55" i="4"/>
  <c r="PI55" i="4"/>
  <c r="PH55" i="4"/>
  <c r="PG55" i="4"/>
  <c r="PN55" i="4" s="1"/>
  <c r="PE55" i="4"/>
  <c r="QN54" i="4"/>
  <c r="QH54" i="4"/>
  <c r="QG54" i="4"/>
  <c r="PY54" i="4"/>
  <c r="PN54" i="4"/>
  <c r="PJ54" i="4"/>
  <c r="PI54" i="4"/>
  <c r="QE54" i="3" s="1"/>
  <c r="PH54" i="4"/>
  <c r="PG54" i="4"/>
  <c r="PE54" i="4"/>
  <c r="QN53" i="4"/>
  <c r="QH53" i="4"/>
  <c r="QG53" i="4"/>
  <c r="PY53" i="4"/>
  <c r="PJ53" i="4"/>
  <c r="PI53" i="4"/>
  <c r="PH53" i="4"/>
  <c r="PG53" i="4"/>
  <c r="PN53" i="4" s="1"/>
  <c r="PE53" i="4"/>
  <c r="QN52" i="4"/>
  <c r="QH52" i="4"/>
  <c r="QG52" i="4"/>
  <c r="PY52" i="4"/>
  <c r="PJ52" i="4"/>
  <c r="PI52" i="4"/>
  <c r="PH52" i="4"/>
  <c r="PG52" i="4"/>
  <c r="PE52" i="4"/>
  <c r="QN51" i="4"/>
  <c r="QH51" i="4"/>
  <c r="QG51" i="4"/>
  <c r="PY51" i="4"/>
  <c r="PJ51" i="4"/>
  <c r="PI51" i="4"/>
  <c r="PH51" i="4"/>
  <c r="PG51" i="4"/>
  <c r="PN51" i="4" s="1"/>
  <c r="PE51" i="4"/>
  <c r="QN50" i="4"/>
  <c r="QH50" i="4"/>
  <c r="QG50" i="4"/>
  <c r="PY50" i="4"/>
  <c r="PJ50" i="4"/>
  <c r="PI50" i="4"/>
  <c r="PH50" i="4"/>
  <c r="PG50" i="4"/>
  <c r="PN50" i="4" s="1"/>
  <c r="PE50" i="4"/>
  <c r="QN49" i="4"/>
  <c r="QH49" i="4"/>
  <c r="QG49" i="4"/>
  <c r="PY49" i="4"/>
  <c r="PJ49" i="4"/>
  <c r="PI49" i="4"/>
  <c r="PH49" i="4"/>
  <c r="PG49" i="4"/>
  <c r="PN49" i="4" s="1"/>
  <c r="PO49" i="4" s="1"/>
  <c r="PE49" i="4"/>
  <c r="QN48" i="4"/>
  <c r="QH48" i="4"/>
  <c r="QG48" i="4"/>
  <c r="PY48" i="4"/>
  <c r="PJ48" i="4"/>
  <c r="PI48" i="4"/>
  <c r="PH48" i="4"/>
  <c r="PG48" i="4"/>
  <c r="PE48" i="4"/>
  <c r="PD49" i="4" s="1"/>
  <c r="PF49" i="4" s="1"/>
  <c r="QN47" i="4"/>
  <c r="QH47" i="4"/>
  <c r="QG47" i="4"/>
  <c r="PY47" i="4"/>
  <c r="PJ47" i="4"/>
  <c r="PI47" i="4"/>
  <c r="PH47" i="4"/>
  <c r="PG47" i="4"/>
  <c r="PN47" i="4" s="1"/>
  <c r="PE47" i="4"/>
  <c r="QN46" i="4"/>
  <c r="QH46" i="4"/>
  <c r="QG46" i="4"/>
  <c r="PY46" i="4"/>
  <c r="PJ46" i="4"/>
  <c r="PI46" i="4"/>
  <c r="PH46" i="4"/>
  <c r="PG46" i="4"/>
  <c r="PN46" i="4" s="1"/>
  <c r="PE46" i="4"/>
  <c r="QN45" i="4"/>
  <c r="QH45" i="4"/>
  <c r="QG45" i="4"/>
  <c r="PY45" i="4"/>
  <c r="PJ45" i="4"/>
  <c r="PI45" i="4"/>
  <c r="PH45" i="4"/>
  <c r="PG45" i="4"/>
  <c r="PN45" i="4" s="1"/>
  <c r="PE45" i="4"/>
  <c r="QN44" i="4"/>
  <c r="QH44" i="4"/>
  <c r="QG44" i="4"/>
  <c r="PY44" i="4"/>
  <c r="PJ44" i="4"/>
  <c r="PI44" i="4"/>
  <c r="PH44" i="4"/>
  <c r="PG44" i="4"/>
  <c r="PN44" i="4" s="1"/>
  <c r="PE44" i="4"/>
  <c r="QN43" i="4"/>
  <c r="QH43" i="4"/>
  <c r="QG43" i="4"/>
  <c r="PY43" i="4"/>
  <c r="PJ43" i="4"/>
  <c r="PI43" i="4"/>
  <c r="PH43" i="4"/>
  <c r="PG43" i="4"/>
  <c r="PN43" i="4" s="1"/>
  <c r="PO43" i="4" s="1"/>
  <c r="PE43" i="4"/>
  <c r="QN42" i="4"/>
  <c r="QH42" i="4"/>
  <c r="QG42" i="4"/>
  <c r="PY42" i="4"/>
  <c r="PJ42" i="4"/>
  <c r="PI42" i="4"/>
  <c r="PH42" i="4"/>
  <c r="PG42" i="4"/>
  <c r="PN42" i="4" s="1"/>
  <c r="PE42" i="4"/>
  <c r="QN41" i="4"/>
  <c r="QH41" i="4"/>
  <c r="QG41" i="4"/>
  <c r="PY41" i="4"/>
  <c r="PJ41" i="4"/>
  <c r="PI41" i="4"/>
  <c r="PH41" i="4"/>
  <c r="PG41" i="4"/>
  <c r="PE41" i="4"/>
  <c r="QN40" i="4"/>
  <c r="QH40" i="4"/>
  <c r="QG40" i="4"/>
  <c r="PY40" i="4"/>
  <c r="PJ40" i="4"/>
  <c r="PI40" i="4"/>
  <c r="PH40" i="4"/>
  <c r="PG40" i="4"/>
  <c r="PE40" i="4"/>
  <c r="QN39" i="4"/>
  <c r="QH39" i="4"/>
  <c r="QG39" i="4"/>
  <c r="PY39" i="4"/>
  <c r="PJ39" i="4"/>
  <c r="PI39" i="4"/>
  <c r="PH39" i="4"/>
  <c r="PG39" i="4"/>
  <c r="PE39" i="4"/>
  <c r="QN38" i="4"/>
  <c r="QH38" i="4"/>
  <c r="QG38" i="4"/>
  <c r="PY38" i="4"/>
  <c r="PJ38" i="4"/>
  <c r="PI38" i="4"/>
  <c r="PH38" i="4"/>
  <c r="PG38" i="4"/>
  <c r="PE38" i="4"/>
  <c r="QN37" i="4"/>
  <c r="QH37" i="4"/>
  <c r="QG37" i="4"/>
  <c r="PY37" i="4"/>
  <c r="PJ37" i="4"/>
  <c r="PI37" i="4"/>
  <c r="PH37" i="4"/>
  <c r="PG37" i="4"/>
  <c r="PE37" i="4"/>
  <c r="QN36" i="4"/>
  <c r="QH36" i="4"/>
  <c r="QG36" i="4"/>
  <c r="PY36" i="4"/>
  <c r="PJ36" i="4"/>
  <c r="PI36" i="4"/>
  <c r="PH36" i="4"/>
  <c r="PG36" i="4"/>
  <c r="PN36" i="4" s="1"/>
  <c r="PE36" i="4"/>
  <c r="QN35" i="4"/>
  <c r="QH35" i="4"/>
  <c r="QG35" i="4"/>
  <c r="PY35" i="4"/>
  <c r="PJ35" i="4"/>
  <c r="PI35" i="4"/>
  <c r="PH35" i="4"/>
  <c r="PG35" i="4"/>
  <c r="PE35" i="4"/>
  <c r="QN34" i="4"/>
  <c r="QH34" i="4"/>
  <c r="QG34" i="4"/>
  <c r="PY34" i="4"/>
  <c r="PJ34" i="4"/>
  <c r="PI34" i="4"/>
  <c r="PH34" i="4"/>
  <c r="PG34" i="4"/>
  <c r="PE34" i="4"/>
  <c r="QN33" i="4"/>
  <c r="QH33" i="4"/>
  <c r="QG33" i="4"/>
  <c r="PY33" i="4"/>
  <c r="PJ33" i="4"/>
  <c r="PI33" i="4"/>
  <c r="PH33" i="4"/>
  <c r="PG33" i="4"/>
  <c r="PN33" i="4" s="1"/>
  <c r="PO33" i="4" s="1"/>
  <c r="PE33" i="4"/>
  <c r="QN32" i="4"/>
  <c r="QH32" i="4"/>
  <c r="QG32" i="4"/>
  <c r="PY32" i="4"/>
  <c r="PJ32" i="4"/>
  <c r="PI32" i="4"/>
  <c r="QE32" i="3" s="1"/>
  <c r="PH32" i="4"/>
  <c r="QF32" i="3" s="1"/>
  <c r="PG32" i="4"/>
  <c r="PN32" i="4" s="1"/>
  <c r="PE32" i="4"/>
  <c r="QN31" i="4"/>
  <c r="QH31" i="4"/>
  <c r="QG31" i="4"/>
  <c r="PY31" i="4"/>
  <c r="PJ31" i="4"/>
  <c r="PI31" i="4"/>
  <c r="PH31" i="4"/>
  <c r="PG31" i="4"/>
  <c r="PN31" i="4" s="1"/>
  <c r="PE31" i="4"/>
  <c r="QN30" i="4"/>
  <c r="QH30" i="4"/>
  <c r="QG30" i="4"/>
  <c r="PY30" i="4"/>
  <c r="PJ30" i="4"/>
  <c r="PI30" i="4"/>
  <c r="PH30" i="4"/>
  <c r="PG30" i="4"/>
  <c r="PE30" i="4"/>
  <c r="QN29" i="4"/>
  <c r="QH29" i="4"/>
  <c r="QG29" i="4"/>
  <c r="PY29" i="4"/>
  <c r="PJ29" i="4"/>
  <c r="PI29" i="4"/>
  <c r="PH29" i="4"/>
  <c r="PG29" i="4"/>
  <c r="PE29" i="4"/>
  <c r="QN28" i="4"/>
  <c r="QH28" i="4"/>
  <c r="QG28" i="4"/>
  <c r="PY28" i="4"/>
  <c r="PJ28" i="4"/>
  <c r="PL28" i="4" s="1"/>
  <c r="PI28" i="4"/>
  <c r="PH28" i="4"/>
  <c r="PG28" i="4"/>
  <c r="QF28" i="3" s="1"/>
  <c r="PE28" i="4"/>
  <c r="QN27" i="4"/>
  <c r="QH27" i="4"/>
  <c r="QG27" i="4"/>
  <c r="PY27" i="4"/>
  <c r="PJ27" i="4"/>
  <c r="PI27" i="4"/>
  <c r="PH27" i="4"/>
  <c r="PG27" i="4"/>
  <c r="QD26" i="3" s="1"/>
  <c r="PE27" i="4"/>
  <c r="PD27" i="4" s="1"/>
  <c r="PF27" i="4" s="1"/>
  <c r="QN26" i="4"/>
  <c r="QH26" i="4"/>
  <c r="QG26" i="4"/>
  <c r="PY26" i="4"/>
  <c r="PJ26" i="4"/>
  <c r="PI26" i="4"/>
  <c r="PH26" i="4"/>
  <c r="PG26" i="4"/>
  <c r="PN26" i="4" s="1"/>
  <c r="PO26" i="4" s="1"/>
  <c r="PE26" i="4"/>
  <c r="QN25" i="4"/>
  <c r="QH25" i="4"/>
  <c r="QG25" i="4"/>
  <c r="PY25" i="4"/>
  <c r="PJ25" i="4"/>
  <c r="PI25" i="4"/>
  <c r="PH25" i="4"/>
  <c r="QF25" i="3" s="1"/>
  <c r="PG25" i="4"/>
  <c r="PN25" i="4" s="1"/>
  <c r="PE25" i="4"/>
  <c r="PD26" i="4" s="1"/>
  <c r="PF26" i="4" s="1"/>
  <c r="QN24" i="4"/>
  <c r="QH24" i="4"/>
  <c r="QG24" i="4"/>
  <c r="PY24" i="4"/>
  <c r="PJ24" i="4"/>
  <c r="QE24" i="3" s="1"/>
  <c r="PI24" i="4"/>
  <c r="PH24" i="4"/>
  <c r="PG24" i="4"/>
  <c r="PE24" i="4"/>
  <c r="QN23" i="4"/>
  <c r="QH23" i="4"/>
  <c r="QG23" i="4"/>
  <c r="PY23" i="4"/>
  <c r="PJ23" i="4"/>
  <c r="PI23" i="4"/>
  <c r="PH23" i="4"/>
  <c r="PG23" i="4"/>
  <c r="PE23" i="4"/>
  <c r="PD24" i="4" s="1"/>
  <c r="PF24" i="4" s="1"/>
  <c r="QN22" i="4"/>
  <c r="QH22" i="4"/>
  <c r="QG22" i="4"/>
  <c r="PY22" i="4"/>
  <c r="PJ22" i="4"/>
  <c r="PI22" i="4"/>
  <c r="PH22" i="4"/>
  <c r="PG22" i="4"/>
  <c r="PE22" i="4"/>
  <c r="QN21" i="4"/>
  <c r="QH21" i="4"/>
  <c r="QG21" i="4"/>
  <c r="PY21" i="4"/>
  <c r="PJ21" i="4"/>
  <c r="PI21" i="4"/>
  <c r="PH21" i="4"/>
  <c r="PG21" i="4"/>
  <c r="QD21" i="3" s="1"/>
  <c r="PE21" i="4"/>
  <c r="QN20" i="4"/>
  <c r="QH20" i="4"/>
  <c r="QG20" i="4"/>
  <c r="PY20" i="4"/>
  <c r="PJ20" i="4"/>
  <c r="PI20" i="4"/>
  <c r="PH20" i="4"/>
  <c r="PG20" i="4"/>
  <c r="PE20" i="4"/>
  <c r="QN19" i="4"/>
  <c r="QH19" i="4"/>
  <c r="QG19" i="4"/>
  <c r="PY19" i="4"/>
  <c r="PJ19" i="4"/>
  <c r="PI19" i="4"/>
  <c r="PH19" i="4"/>
  <c r="PG19" i="4"/>
  <c r="PE19" i="4"/>
  <c r="QN18" i="4"/>
  <c r="QH18" i="4"/>
  <c r="QG18" i="4"/>
  <c r="PY18" i="4"/>
  <c r="PJ18" i="4"/>
  <c r="PI18" i="4"/>
  <c r="PH18" i="4"/>
  <c r="PG18" i="4"/>
  <c r="PE18" i="4"/>
  <c r="QN17" i="4"/>
  <c r="QH17" i="4"/>
  <c r="QG17" i="4"/>
  <c r="PY17" i="4"/>
  <c r="PJ17" i="4"/>
  <c r="PI17" i="4"/>
  <c r="PH17" i="4"/>
  <c r="PG17" i="4"/>
  <c r="PE17" i="4"/>
  <c r="QN16" i="4"/>
  <c r="QH16" i="4"/>
  <c r="QG16" i="4"/>
  <c r="PY16" i="4"/>
  <c r="PJ16" i="4"/>
  <c r="PI16" i="4"/>
  <c r="PH16" i="4"/>
  <c r="PG16" i="4"/>
  <c r="PE16" i="4"/>
  <c r="QN15" i="4"/>
  <c r="QH15" i="4"/>
  <c r="QG15" i="4"/>
  <c r="PY15" i="4"/>
  <c r="PJ15" i="4"/>
  <c r="PI15" i="4"/>
  <c r="PH15" i="4"/>
  <c r="PG15" i="4"/>
  <c r="PE15" i="4"/>
  <c r="PD16" i="4" s="1"/>
  <c r="QN14" i="4"/>
  <c r="QH14" i="4"/>
  <c r="QG14" i="4"/>
  <c r="PY14" i="4"/>
  <c r="PJ14" i="4"/>
  <c r="PI14" i="4"/>
  <c r="PH14" i="4"/>
  <c r="PG14" i="4"/>
  <c r="PE14" i="4"/>
  <c r="QN13" i="4"/>
  <c r="QH13" i="4"/>
  <c r="QG13" i="4"/>
  <c r="PY13" i="4"/>
  <c r="PJ13" i="4"/>
  <c r="PI13" i="4"/>
  <c r="PH13" i="4"/>
  <c r="PG13" i="4"/>
  <c r="QF13" i="3" s="1"/>
  <c r="PE13" i="4"/>
  <c r="QN12" i="4"/>
  <c r="QH12" i="4"/>
  <c r="QG12" i="4"/>
  <c r="PY12" i="4"/>
  <c r="PJ12" i="4"/>
  <c r="PI12" i="4"/>
  <c r="PH12" i="4"/>
  <c r="PG12" i="4"/>
  <c r="PE12" i="4"/>
  <c r="QN11" i="4"/>
  <c r="QH11" i="4"/>
  <c r="QG11" i="4"/>
  <c r="PY11" i="4"/>
  <c r="PJ11" i="4"/>
  <c r="PI11" i="4"/>
  <c r="PH11" i="4"/>
  <c r="QD11" i="3" s="1"/>
  <c r="PG11" i="4"/>
  <c r="PE11" i="4"/>
  <c r="QN10" i="4"/>
  <c r="QH10" i="4"/>
  <c r="QG10" i="4"/>
  <c r="PY10" i="4"/>
  <c r="PJ10" i="4"/>
  <c r="PI10" i="4"/>
  <c r="PH10" i="4"/>
  <c r="PG10" i="4"/>
  <c r="PE10" i="4"/>
  <c r="QN9" i="4"/>
  <c r="QH9" i="4"/>
  <c r="QG9" i="4"/>
  <c r="PY9" i="4"/>
  <c r="PJ9" i="4"/>
  <c r="PI9" i="4"/>
  <c r="PH9" i="4"/>
  <c r="QF9" i="3" s="1"/>
  <c r="PG9" i="4"/>
  <c r="PE9" i="4"/>
  <c r="PD9" i="4" s="1"/>
  <c r="QI1" i="4"/>
  <c r="PY1" i="4"/>
  <c r="PR1" i="4"/>
  <c r="PB59" i="4"/>
  <c r="OV59" i="4"/>
  <c r="OU59" i="4"/>
  <c r="OM59" i="4"/>
  <c r="NX59" i="4"/>
  <c r="NW59" i="4"/>
  <c r="NV59" i="4"/>
  <c r="NU59" i="4"/>
  <c r="OB59" i="4" s="1"/>
  <c r="OC59" i="4" s="1"/>
  <c r="NS59" i="4"/>
  <c r="PB58" i="4"/>
  <c r="OV58" i="4"/>
  <c r="OU58" i="4"/>
  <c r="OM58" i="4"/>
  <c r="NX58" i="4"/>
  <c r="NW58" i="4"/>
  <c r="NV58" i="4"/>
  <c r="NU58" i="4"/>
  <c r="OB58" i="4" s="1"/>
  <c r="OC58" i="4" s="1"/>
  <c r="NS58" i="4"/>
  <c r="PB57" i="4"/>
  <c r="OV57" i="4"/>
  <c r="OU57" i="4"/>
  <c r="OM57" i="4"/>
  <c r="NX57" i="4"/>
  <c r="NW57" i="4"/>
  <c r="NV57" i="4"/>
  <c r="NU57" i="4"/>
  <c r="OB57" i="4" s="1"/>
  <c r="NS57" i="4"/>
  <c r="PB56" i="4"/>
  <c r="OV56" i="4"/>
  <c r="OU56" i="4"/>
  <c r="OM56" i="4"/>
  <c r="NX56" i="4"/>
  <c r="NW56" i="4"/>
  <c r="NV56" i="4"/>
  <c r="NU56" i="4"/>
  <c r="NS56" i="4"/>
  <c r="PB55" i="4"/>
  <c r="OV55" i="4"/>
  <c r="OU55" i="4"/>
  <c r="OM55" i="4"/>
  <c r="NX55" i="4"/>
  <c r="NW55" i="4"/>
  <c r="NV55" i="4"/>
  <c r="NU55" i="4"/>
  <c r="OB55" i="4" s="1"/>
  <c r="NS55" i="4"/>
  <c r="PB54" i="4"/>
  <c r="OV54" i="4"/>
  <c r="OU54" i="4"/>
  <c r="OM54" i="4"/>
  <c r="NX54" i="4"/>
  <c r="NW54" i="4"/>
  <c r="NV54" i="4"/>
  <c r="NU54" i="4"/>
  <c r="OB54" i="4" s="1"/>
  <c r="NS54" i="4"/>
  <c r="PB53" i="4"/>
  <c r="OV53" i="4"/>
  <c r="OU53" i="4"/>
  <c r="OM53" i="4"/>
  <c r="NX53" i="4"/>
  <c r="NW53" i="4"/>
  <c r="NV53" i="4"/>
  <c r="OT53" i="3" s="1"/>
  <c r="NU53" i="4"/>
  <c r="OB53" i="4" s="1"/>
  <c r="NS53" i="4"/>
  <c r="PB52" i="4"/>
  <c r="OV52" i="4"/>
  <c r="OU52" i="4"/>
  <c r="OM52" i="4"/>
  <c r="NX52" i="4"/>
  <c r="NW52" i="4"/>
  <c r="OS52" i="3" s="1"/>
  <c r="NV52" i="4"/>
  <c r="NU52" i="4"/>
  <c r="OB52" i="4" s="1"/>
  <c r="NS52" i="4"/>
  <c r="NR53" i="4" s="1"/>
  <c r="NT53" i="4" s="1"/>
  <c r="PB51" i="4"/>
  <c r="OV51" i="4"/>
  <c r="OU51" i="4"/>
  <c r="OM51" i="4"/>
  <c r="NX51" i="4"/>
  <c r="OS51" i="3" s="1"/>
  <c r="NW51" i="4"/>
  <c r="NV51" i="4"/>
  <c r="NU51" i="4"/>
  <c r="OB51" i="4" s="1"/>
  <c r="OC51" i="4" s="1"/>
  <c r="NS51" i="4"/>
  <c r="PB50" i="4"/>
  <c r="OV50" i="4"/>
  <c r="OU50" i="4"/>
  <c r="OM50" i="4"/>
  <c r="NX50" i="4"/>
  <c r="NW50" i="4"/>
  <c r="NV50" i="4"/>
  <c r="NU50" i="4"/>
  <c r="OB50" i="4" s="1"/>
  <c r="OC50" i="4" s="1"/>
  <c r="NS50" i="4"/>
  <c r="PB49" i="4"/>
  <c r="OV49" i="4"/>
  <c r="OU49" i="4"/>
  <c r="OM49" i="4"/>
  <c r="NX49" i="4"/>
  <c r="NW49" i="4"/>
  <c r="NV49" i="4"/>
  <c r="NU49" i="4"/>
  <c r="OB49" i="4" s="1"/>
  <c r="NS49" i="4"/>
  <c r="PB48" i="4"/>
  <c r="OV48" i="4"/>
  <c r="OU48" i="4"/>
  <c r="OM48" i="4"/>
  <c r="NX48" i="4"/>
  <c r="NW48" i="4"/>
  <c r="NV48" i="4"/>
  <c r="NU48" i="4"/>
  <c r="NS48" i="4"/>
  <c r="PB47" i="4"/>
  <c r="OV47" i="4"/>
  <c r="OU47" i="4"/>
  <c r="OM47" i="4"/>
  <c r="NX47" i="4"/>
  <c r="NW47" i="4"/>
  <c r="NV47" i="4"/>
  <c r="NU47" i="4"/>
  <c r="OB47" i="4" s="1"/>
  <c r="NS47" i="4"/>
  <c r="PB46" i="4"/>
  <c r="OV46" i="4"/>
  <c r="OU46" i="4"/>
  <c r="OM46" i="4"/>
  <c r="OB46" i="4"/>
  <c r="NX46" i="4"/>
  <c r="NW46" i="4"/>
  <c r="NV46" i="4"/>
  <c r="OT46" i="3" s="1"/>
  <c r="NU46" i="4"/>
  <c r="NS46" i="4"/>
  <c r="PB45" i="4"/>
  <c r="OV45" i="4"/>
  <c r="OU45" i="4"/>
  <c r="OM45" i="4"/>
  <c r="NX45" i="4"/>
  <c r="NW45" i="4"/>
  <c r="NV45" i="4"/>
  <c r="NU45" i="4"/>
  <c r="OB45" i="4" s="1"/>
  <c r="NS45" i="4"/>
  <c r="PB44" i="4"/>
  <c r="OV44" i="4"/>
  <c r="OU44" i="4"/>
  <c r="OM44" i="4"/>
  <c r="NX44" i="4"/>
  <c r="NW44" i="4"/>
  <c r="NV44" i="4"/>
  <c r="NU44" i="4"/>
  <c r="OB44" i="4" s="1"/>
  <c r="OC44" i="4" s="1"/>
  <c r="NS44" i="4"/>
  <c r="PB43" i="4"/>
  <c r="OV43" i="4"/>
  <c r="OU43" i="4"/>
  <c r="OM43" i="4"/>
  <c r="NX43" i="4"/>
  <c r="NW43" i="4"/>
  <c r="NV43" i="4"/>
  <c r="NU43" i="4"/>
  <c r="NS43" i="4"/>
  <c r="PB42" i="4"/>
  <c r="OV42" i="4"/>
  <c r="OU42" i="4"/>
  <c r="OM42" i="4"/>
  <c r="NX42" i="4"/>
  <c r="NW42" i="4"/>
  <c r="NV42" i="4"/>
  <c r="NU42" i="4"/>
  <c r="NS42" i="4"/>
  <c r="PB41" i="4"/>
  <c r="OV41" i="4"/>
  <c r="OU41" i="4"/>
  <c r="OM41" i="4"/>
  <c r="NX41" i="4"/>
  <c r="NW41" i="4"/>
  <c r="NV41" i="4"/>
  <c r="NU41" i="4"/>
  <c r="NS41" i="4"/>
  <c r="PB40" i="4"/>
  <c r="OV40" i="4"/>
  <c r="OU40" i="4"/>
  <c r="OM40" i="4"/>
  <c r="NX40" i="4"/>
  <c r="NW40" i="4"/>
  <c r="NV40" i="4"/>
  <c r="NU40" i="4"/>
  <c r="OB40" i="4" s="1"/>
  <c r="NS40" i="4"/>
  <c r="PB39" i="4"/>
  <c r="OV39" i="4"/>
  <c r="OU39" i="4"/>
  <c r="OM39" i="4"/>
  <c r="NX39" i="4"/>
  <c r="NW39" i="4"/>
  <c r="NV39" i="4"/>
  <c r="NU39" i="4"/>
  <c r="NS39" i="4"/>
  <c r="PB38" i="4"/>
  <c r="OV38" i="4"/>
  <c r="OU38" i="4"/>
  <c r="OM38" i="4"/>
  <c r="NX38" i="4"/>
  <c r="NW38" i="4"/>
  <c r="NV38" i="4"/>
  <c r="OR38" i="3" s="1"/>
  <c r="NU38" i="4"/>
  <c r="NS38" i="4"/>
  <c r="PB37" i="4"/>
  <c r="OV37" i="4"/>
  <c r="OU37" i="4"/>
  <c r="OM37" i="4"/>
  <c r="NX37" i="4"/>
  <c r="NW37" i="4"/>
  <c r="NV37" i="4"/>
  <c r="NU37" i="4"/>
  <c r="OB37" i="4" s="1"/>
  <c r="NS37" i="4"/>
  <c r="PB36" i="4"/>
  <c r="OV36" i="4"/>
  <c r="OU36" i="4"/>
  <c r="OM36" i="4"/>
  <c r="NX36" i="4"/>
  <c r="OS36" i="3" s="1"/>
  <c r="NW36" i="4"/>
  <c r="NV36" i="4"/>
  <c r="NU36" i="4"/>
  <c r="NY36" i="4" s="1"/>
  <c r="NS36" i="4"/>
  <c r="PB35" i="4"/>
  <c r="OV35" i="4"/>
  <c r="OU35" i="4"/>
  <c r="OM35" i="4"/>
  <c r="NX35" i="4"/>
  <c r="NW35" i="4"/>
  <c r="NV35" i="4"/>
  <c r="NU35" i="4"/>
  <c r="NS35" i="4"/>
  <c r="PB34" i="4"/>
  <c r="OV34" i="4"/>
  <c r="OU34" i="4"/>
  <c r="OM34" i="4"/>
  <c r="NX34" i="4"/>
  <c r="NW34" i="4"/>
  <c r="NV34" i="4"/>
  <c r="NU34" i="4"/>
  <c r="OB34" i="4" s="1"/>
  <c r="NS34" i="4"/>
  <c r="PB33" i="4"/>
  <c r="OV33" i="4"/>
  <c r="OU33" i="4"/>
  <c r="OM33" i="4"/>
  <c r="NX33" i="4"/>
  <c r="NZ33" i="4" s="1"/>
  <c r="NW33" i="4"/>
  <c r="NV33" i="4"/>
  <c r="NU33" i="4"/>
  <c r="OB33" i="4" s="1"/>
  <c r="NS33" i="4"/>
  <c r="PB32" i="4"/>
  <c r="OV32" i="4"/>
  <c r="OU32" i="4"/>
  <c r="OM32" i="4"/>
  <c r="NX32" i="4"/>
  <c r="NW32" i="4"/>
  <c r="NV32" i="4"/>
  <c r="OT32" i="3" s="1"/>
  <c r="NU32" i="4"/>
  <c r="OB32" i="4" s="1"/>
  <c r="NS32" i="4"/>
  <c r="NR33" i="4" s="1"/>
  <c r="NT33" i="4" s="1"/>
  <c r="PB31" i="4"/>
  <c r="OV31" i="4"/>
  <c r="OU31" i="4"/>
  <c r="OM31" i="4"/>
  <c r="NX31" i="4"/>
  <c r="NW31" i="4"/>
  <c r="NV31" i="4"/>
  <c r="NU31" i="4"/>
  <c r="NS31" i="4"/>
  <c r="NR32" i="4" s="1"/>
  <c r="NT32" i="4" s="1"/>
  <c r="PB30" i="4"/>
  <c r="OV30" i="4"/>
  <c r="OU30" i="4"/>
  <c r="OM30" i="4"/>
  <c r="NX30" i="4"/>
  <c r="NW30" i="4"/>
  <c r="NV30" i="4"/>
  <c r="NU30" i="4"/>
  <c r="OT30" i="3" s="1"/>
  <c r="NS30" i="4"/>
  <c r="PB29" i="4"/>
  <c r="OV29" i="4"/>
  <c r="OU29" i="4"/>
  <c r="OM29" i="4"/>
  <c r="NX29" i="4"/>
  <c r="NW29" i="4"/>
  <c r="NV29" i="4"/>
  <c r="NU29" i="4"/>
  <c r="NS29" i="4"/>
  <c r="NR30" i="4" s="1"/>
  <c r="NT30" i="4" s="1"/>
  <c r="PB28" i="4"/>
  <c r="OV28" i="4"/>
  <c r="OU28" i="4"/>
  <c r="OM28" i="4"/>
  <c r="NX28" i="4"/>
  <c r="NW28" i="4"/>
  <c r="NV28" i="4"/>
  <c r="NU28" i="4"/>
  <c r="OB28" i="4" s="1"/>
  <c r="NS28" i="4"/>
  <c r="PB27" i="4"/>
  <c r="OV27" i="4"/>
  <c r="OU27" i="4"/>
  <c r="OM27" i="4"/>
  <c r="NX27" i="4"/>
  <c r="NW27" i="4"/>
  <c r="NV27" i="4"/>
  <c r="NU27" i="4"/>
  <c r="OB27" i="4" s="1"/>
  <c r="OC27" i="4" s="1"/>
  <c r="NS27" i="4"/>
  <c r="PB26" i="4"/>
  <c r="OV26" i="4"/>
  <c r="OU26" i="4"/>
  <c r="OM26" i="4"/>
  <c r="NX26" i="4"/>
  <c r="NW26" i="4"/>
  <c r="NV26" i="4"/>
  <c r="NU26" i="4"/>
  <c r="NS26" i="4"/>
  <c r="PB25" i="4"/>
  <c r="OV25" i="4"/>
  <c r="OU25" i="4"/>
  <c r="OM25" i="4"/>
  <c r="NX25" i="4"/>
  <c r="NW25" i="4"/>
  <c r="NV25" i="4"/>
  <c r="NU25" i="4"/>
  <c r="NS25" i="4"/>
  <c r="PB24" i="4"/>
  <c r="OV24" i="4"/>
  <c r="OU24" i="4"/>
  <c r="OM24" i="4"/>
  <c r="NX24" i="4"/>
  <c r="NW24" i="4"/>
  <c r="OS24" i="3" s="1"/>
  <c r="NV24" i="4"/>
  <c r="NU24" i="4"/>
  <c r="OB24" i="4" s="1"/>
  <c r="NS24" i="4"/>
  <c r="PB23" i="4"/>
  <c r="OV23" i="4"/>
  <c r="OU23" i="4"/>
  <c r="OM23" i="4"/>
  <c r="NX23" i="4"/>
  <c r="OS23" i="3" s="1"/>
  <c r="NW23" i="4"/>
  <c r="NV23" i="4"/>
  <c r="NU23" i="4"/>
  <c r="NS23" i="4"/>
  <c r="PB22" i="4"/>
  <c r="OV22" i="4"/>
  <c r="OU22" i="4"/>
  <c r="OM22" i="4"/>
  <c r="NX22" i="4"/>
  <c r="NW22" i="4"/>
  <c r="NV22" i="4"/>
  <c r="NU22" i="4"/>
  <c r="NS22" i="4"/>
  <c r="PB21" i="4"/>
  <c r="OV21" i="4"/>
  <c r="OU21" i="4"/>
  <c r="OM21" i="4"/>
  <c r="NX21" i="4"/>
  <c r="NW21" i="4"/>
  <c r="NV21" i="4"/>
  <c r="NU21" i="4"/>
  <c r="NS21" i="4"/>
  <c r="PB20" i="4"/>
  <c r="OV20" i="4"/>
  <c r="OU20" i="4"/>
  <c r="OM20" i="4"/>
  <c r="NX20" i="4"/>
  <c r="NW20" i="4"/>
  <c r="NV20" i="4"/>
  <c r="NU20" i="4"/>
  <c r="OB20" i="4" s="1"/>
  <c r="NS20" i="4"/>
  <c r="PB19" i="4"/>
  <c r="OV19" i="4"/>
  <c r="OU19" i="4"/>
  <c r="OM19" i="4"/>
  <c r="NX19" i="4"/>
  <c r="NW19" i="4"/>
  <c r="NV19" i="4"/>
  <c r="NU19" i="4"/>
  <c r="NS19" i="4"/>
  <c r="PB18" i="4"/>
  <c r="OV18" i="4"/>
  <c r="OU18" i="4"/>
  <c r="OM18" i="4"/>
  <c r="NX18" i="4"/>
  <c r="NW18" i="4"/>
  <c r="NV18" i="4"/>
  <c r="NU18" i="4"/>
  <c r="NS18" i="4"/>
  <c r="PB17" i="4"/>
  <c r="OV17" i="4"/>
  <c r="OU17" i="4"/>
  <c r="OM17" i="4"/>
  <c r="NX17" i="4"/>
  <c r="NW17" i="4"/>
  <c r="NV17" i="4"/>
  <c r="OR17" i="3" s="1"/>
  <c r="NU17" i="4"/>
  <c r="NS17" i="4"/>
  <c r="PB16" i="4"/>
  <c r="OV16" i="4"/>
  <c r="OU16" i="4"/>
  <c r="OM16" i="4"/>
  <c r="NX16" i="4"/>
  <c r="NW16" i="4"/>
  <c r="NV16" i="4"/>
  <c r="NU16" i="4"/>
  <c r="OB16" i="4" s="1"/>
  <c r="NS16" i="4"/>
  <c r="NR17" i="4" s="1"/>
  <c r="NT17" i="4" s="1"/>
  <c r="PB15" i="4"/>
  <c r="OV15" i="4"/>
  <c r="OU15" i="4"/>
  <c r="OM15" i="4"/>
  <c r="NX15" i="4"/>
  <c r="NW15" i="4"/>
  <c r="NV15" i="4"/>
  <c r="NU15" i="4"/>
  <c r="NS15" i="4"/>
  <c r="PB14" i="4"/>
  <c r="OV14" i="4"/>
  <c r="OU14" i="4"/>
  <c r="OM14" i="4"/>
  <c r="NX14" i="4"/>
  <c r="NW14" i="4"/>
  <c r="NV14" i="4"/>
  <c r="NU14" i="4"/>
  <c r="NS14" i="4"/>
  <c r="PB13" i="4"/>
  <c r="OV13" i="4"/>
  <c r="OU13" i="4"/>
  <c r="OM13" i="4"/>
  <c r="NX13" i="4"/>
  <c r="NW13" i="4"/>
  <c r="NV13" i="4"/>
  <c r="NU13" i="4"/>
  <c r="OB13" i="4" s="1"/>
  <c r="OC13" i="4" s="1"/>
  <c r="NS13" i="4"/>
  <c r="PB12" i="4"/>
  <c r="OV12" i="4"/>
  <c r="OU12" i="4"/>
  <c r="OM12" i="4"/>
  <c r="NX12" i="4"/>
  <c r="NW12" i="4"/>
  <c r="NV12" i="4"/>
  <c r="NU12" i="4"/>
  <c r="NS12" i="4"/>
  <c r="PB11" i="4"/>
  <c r="OV11" i="4"/>
  <c r="OU11" i="4"/>
  <c r="OM11" i="4"/>
  <c r="NX11" i="4"/>
  <c r="NW11" i="4"/>
  <c r="NV11" i="4"/>
  <c r="NU11" i="4"/>
  <c r="OB11" i="4" s="1"/>
  <c r="OC11" i="4" s="1"/>
  <c r="NS11" i="4"/>
  <c r="PB10" i="4"/>
  <c r="OV10" i="4"/>
  <c r="OU10" i="4"/>
  <c r="OM10" i="4"/>
  <c r="NX10" i="4"/>
  <c r="NW10" i="4"/>
  <c r="NV10" i="4"/>
  <c r="NU10" i="4"/>
  <c r="OB10" i="4" s="1"/>
  <c r="NS10" i="4"/>
  <c r="PB9" i="4"/>
  <c r="OV9" i="4"/>
  <c r="OU9" i="4"/>
  <c r="OM9" i="4"/>
  <c r="NX9" i="4"/>
  <c r="NW9" i="4"/>
  <c r="NV9" i="4"/>
  <c r="NU9" i="4"/>
  <c r="OB9" i="4" s="1"/>
  <c r="OC9" i="4" s="1"/>
  <c r="NS9" i="4"/>
  <c r="NR9" i="4" s="1"/>
  <c r="OW1" i="4"/>
  <c r="OM1" i="4"/>
  <c r="OF1" i="4"/>
  <c r="NP59" i="4"/>
  <c r="NJ59" i="4"/>
  <c r="NI59" i="4"/>
  <c r="NA59" i="4"/>
  <c r="ML59" i="4"/>
  <c r="MK59" i="4"/>
  <c r="MJ59" i="4"/>
  <c r="MI59" i="4"/>
  <c r="MG59" i="4"/>
  <c r="NP58" i="4"/>
  <c r="NJ58" i="4"/>
  <c r="NI58" i="4"/>
  <c r="NA58" i="4"/>
  <c r="ML58" i="4"/>
  <c r="NG58" i="3" s="1"/>
  <c r="MK58" i="4"/>
  <c r="MJ58" i="4"/>
  <c r="MI58" i="4"/>
  <c r="MG58" i="4"/>
  <c r="NP57" i="4"/>
  <c r="NJ57" i="4"/>
  <c r="NI57" i="4"/>
  <c r="NA57" i="4"/>
  <c r="ML57" i="4"/>
  <c r="MK57" i="4"/>
  <c r="MJ57" i="4"/>
  <c r="MI57" i="4"/>
  <c r="MG57" i="4"/>
  <c r="NP56" i="4"/>
  <c r="NJ56" i="4"/>
  <c r="NI56" i="4"/>
  <c r="NA56" i="4"/>
  <c r="ML56" i="4"/>
  <c r="MK56" i="4"/>
  <c r="MJ56" i="4"/>
  <c r="MI56" i="4"/>
  <c r="MG56" i="4"/>
  <c r="NP55" i="4"/>
  <c r="NJ55" i="4"/>
  <c r="NI55" i="4"/>
  <c r="NA55" i="4"/>
  <c r="ML55" i="4"/>
  <c r="MK55" i="4"/>
  <c r="MJ55" i="4"/>
  <c r="MI55" i="4"/>
  <c r="MG55" i="4"/>
  <c r="MF56" i="4" s="1"/>
  <c r="MH56" i="4" s="1"/>
  <c r="NP54" i="4"/>
  <c r="NJ54" i="4"/>
  <c r="NI54" i="4"/>
  <c r="NA54" i="4"/>
  <c r="ML54" i="4"/>
  <c r="MK54" i="4"/>
  <c r="MJ54" i="4"/>
  <c r="MI54" i="4"/>
  <c r="MG54" i="4"/>
  <c r="MF55" i="4" s="1"/>
  <c r="NP53" i="4"/>
  <c r="NJ53" i="4"/>
  <c r="NI53" i="4"/>
  <c r="NA53" i="4"/>
  <c r="ML53" i="4"/>
  <c r="MK53" i="4"/>
  <c r="MJ53" i="4"/>
  <c r="MI53" i="4"/>
  <c r="NH53" i="3" s="1"/>
  <c r="MG53" i="4"/>
  <c r="NP52" i="4"/>
  <c r="NJ52" i="4"/>
  <c r="NI52" i="4"/>
  <c r="NA52" i="4"/>
  <c r="ML52" i="4"/>
  <c r="MK52" i="4"/>
  <c r="MJ52" i="4"/>
  <c r="NH52" i="3" s="1"/>
  <c r="MI52" i="4"/>
  <c r="MG52" i="4"/>
  <c r="MF53" i="4" s="1"/>
  <c r="MH53" i="4" s="1"/>
  <c r="NP51" i="4"/>
  <c r="NJ51" i="4"/>
  <c r="NI51" i="4"/>
  <c r="NA51" i="4"/>
  <c r="ML51" i="4"/>
  <c r="MK51" i="4"/>
  <c r="NG51" i="3" s="1"/>
  <c r="MJ51" i="4"/>
  <c r="MI51" i="4"/>
  <c r="MG51" i="4"/>
  <c r="NP50" i="4"/>
  <c r="NJ50" i="4"/>
  <c r="NI50" i="4"/>
  <c r="NA50" i="4"/>
  <c r="ML50" i="4"/>
  <c r="NG50" i="3" s="1"/>
  <c r="MK50" i="4"/>
  <c r="MJ50" i="4"/>
  <c r="MI50" i="4"/>
  <c r="MG50" i="4"/>
  <c r="NP49" i="4"/>
  <c r="NJ49" i="4"/>
  <c r="NI49" i="4"/>
  <c r="NA49" i="4"/>
  <c r="ML49" i="4"/>
  <c r="MK49" i="4"/>
  <c r="MJ49" i="4"/>
  <c r="MI49" i="4"/>
  <c r="MG49" i="4"/>
  <c r="NP48" i="4"/>
  <c r="NJ48" i="4"/>
  <c r="NI48" i="4"/>
  <c r="NA48" i="4"/>
  <c r="ML48" i="4"/>
  <c r="MK48" i="4"/>
  <c r="MJ48" i="4"/>
  <c r="MI48" i="4"/>
  <c r="MG48" i="4"/>
  <c r="NP47" i="4"/>
  <c r="NJ47" i="4"/>
  <c r="NI47" i="4"/>
  <c r="NA47" i="4"/>
  <c r="ML47" i="4"/>
  <c r="MK47" i="4"/>
  <c r="MJ47" i="4"/>
  <c r="MI47" i="4"/>
  <c r="MG47" i="4"/>
  <c r="MF48" i="4" s="1"/>
  <c r="NP46" i="4"/>
  <c r="NJ46" i="4"/>
  <c r="NI46" i="4"/>
  <c r="NA46" i="4"/>
  <c r="ML46" i="4"/>
  <c r="MK46" i="4"/>
  <c r="MJ46" i="4"/>
  <c r="MI46" i="4"/>
  <c r="MG46" i="4"/>
  <c r="NP45" i="4"/>
  <c r="NJ45" i="4"/>
  <c r="NI45" i="4"/>
  <c r="NA45" i="4"/>
  <c r="ML45" i="4"/>
  <c r="MK45" i="4"/>
  <c r="MJ45" i="4"/>
  <c r="MI45" i="4"/>
  <c r="NH45" i="3" s="1"/>
  <c r="MG45" i="4"/>
  <c r="NP44" i="4"/>
  <c r="NJ44" i="4"/>
  <c r="NI44" i="4"/>
  <c r="NA44" i="4"/>
  <c r="ML44" i="4"/>
  <c r="MK44" i="4"/>
  <c r="MJ44" i="4"/>
  <c r="NH44" i="3" s="1"/>
  <c r="MI44" i="4"/>
  <c r="MG44" i="4"/>
  <c r="MF45" i="4" s="1"/>
  <c r="MH45" i="4" s="1"/>
  <c r="NP43" i="4"/>
  <c r="NJ43" i="4"/>
  <c r="NI43" i="4"/>
  <c r="NA43" i="4"/>
  <c r="ML43" i="4"/>
  <c r="MK43" i="4"/>
  <c r="NG43" i="3" s="1"/>
  <c r="MJ43" i="4"/>
  <c r="MI43" i="4"/>
  <c r="MG43" i="4"/>
  <c r="NP42" i="4"/>
  <c r="NJ42" i="4"/>
  <c r="NI42" i="4"/>
  <c r="NA42" i="4"/>
  <c r="ML42" i="4"/>
  <c r="MK42" i="4"/>
  <c r="MJ42" i="4"/>
  <c r="MI42" i="4"/>
  <c r="MG42" i="4"/>
  <c r="NP41" i="4"/>
  <c r="NJ41" i="4"/>
  <c r="NI41" i="4"/>
  <c r="NA41" i="4"/>
  <c r="ML41" i="4"/>
  <c r="MK41" i="4"/>
  <c r="MJ41" i="4"/>
  <c r="MI41" i="4"/>
  <c r="MP41" i="4" s="1"/>
  <c r="MG41" i="4"/>
  <c r="NP40" i="4"/>
  <c r="NJ40" i="4"/>
  <c r="NI40" i="4"/>
  <c r="NA40" i="4"/>
  <c r="ML40" i="4"/>
  <c r="MK40" i="4"/>
  <c r="MJ40" i="4"/>
  <c r="MI40" i="4"/>
  <c r="MG40" i="4"/>
  <c r="NP39" i="4"/>
  <c r="NJ39" i="4"/>
  <c r="NI39" i="4"/>
  <c r="NA39" i="4"/>
  <c r="ML39" i="4"/>
  <c r="MK39" i="4"/>
  <c r="MJ39" i="4"/>
  <c r="MI39" i="4"/>
  <c r="MG39" i="4"/>
  <c r="NP38" i="4"/>
  <c r="NJ38" i="4"/>
  <c r="NI38" i="4"/>
  <c r="NA38" i="4"/>
  <c r="ML38" i="4"/>
  <c r="MK38" i="4"/>
  <c r="MJ38" i="4"/>
  <c r="MI38" i="4"/>
  <c r="MG38" i="4"/>
  <c r="NP37" i="4"/>
  <c r="NJ37" i="4"/>
  <c r="NI37" i="4"/>
  <c r="NA37" i="4"/>
  <c r="ML37" i="4"/>
  <c r="MK37" i="4"/>
  <c r="MJ37" i="4"/>
  <c r="MI37" i="4"/>
  <c r="MP37" i="4" s="1"/>
  <c r="MG37" i="4"/>
  <c r="NP36" i="4"/>
  <c r="NJ36" i="4"/>
  <c r="NI36" i="4"/>
  <c r="NA36" i="4"/>
  <c r="ML36" i="4"/>
  <c r="MK36" i="4"/>
  <c r="MJ36" i="4"/>
  <c r="NG36" i="3" s="1"/>
  <c r="MI36" i="4"/>
  <c r="MP36" i="4" s="1"/>
  <c r="MG36" i="4"/>
  <c r="NP35" i="4"/>
  <c r="NJ35" i="4"/>
  <c r="NI35" i="4"/>
  <c r="NA35" i="4"/>
  <c r="ML35" i="4"/>
  <c r="MK35" i="4"/>
  <c r="MN35" i="4" s="1"/>
  <c r="MJ35" i="4"/>
  <c r="MI35" i="4"/>
  <c r="MP35" i="4" s="1"/>
  <c r="MG35" i="4"/>
  <c r="NP34" i="4"/>
  <c r="NJ34" i="4"/>
  <c r="NI34" i="4"/>
  <c r="NA34" i="4"/>
  <c r="ML34" i="4"/>
  <c r="MK34" i="4"/>
  <c r="MJ34" i="4"/>
  <c r="MI34" i="4"/>
  <c r="MP34" i="4" s="1"/>
  <c r="MQ34" i="4" s="1"/>
  <c r="MG34" i="4"/>
  <c r="NP33" i="4"/>
  <c r="NJ33" i="4"/>
  <c r="NI33" i="4"/>
  <c r="NA33" i="4"/>
  <c r="ML33" i="4"/>
  <c r="MK33" i="4"/>
  <c r="MJ33" i="4"/>
  <c r="MI33" i="4"/>
  <c r="MP33" i="4" s="1"/>
  <c r="MG33" i="4"/>
  <c r="NP32" i="4"/>
  <c r="NJ32" i="4"/>
  <c r="NI32" i="4"/>
  <c r="NA32" i="4"/>
  <c r="ML32" i="4"/>
  <c r="MK32" i="4"/>
  <c r="MJ32" i="4"/>
  <c r="MI32" i="4"/>
  <c r="MP32" i="4" s="1"/>
  <c r="MQ32" i="4" s="1"/>
  <c r="MG32" i="4"/>
  <c r="NP31" i="4"/>
  <c r="NJ31" i="4"/>
  <c r="NI31" i="4"/>
  <c r="NA31" i="4"/>
  <c r="ML31" i="4"/>
  <c r="MK31" i="4"/>
  <c r="MJ31" i="4"/>
  <c r="MI31" i="4"/>
  <c r="MP31" i="4" s="1"/>
  <c r="MG31" i="4"/>
  <c r="NP30" i="4"/>
  <c r="NJ30" i="4"/>
  <c r="NI30" i="4"/>
  <c r="NA30" i="4"/>
  <c r="ML30" i="4"/>
  <c r="MK30" i="4"/>
  <c r="MJ30" i="4"/>
  <c r="MI30" i="4"/>
  <c r="MP30" i="4" s="1"/>
  <c r="MG30" i="4"/>
  <c r="NP29" i="4"/>
  <c r="NJ29" i="4"/>
  <c r="NI29" i="4"/>
  <c r="NA29" i="4"/>
  <c r="ML29" i="4"/>
  <c r="MK29" i="4"/>
  <c r="MJ29" i="4"/>
  <c r="MI29" i="4"/>
  <c r="MP29" i="4" s="1"/>
  <c r="MG29" i="4"/>
  <c r="NP28" i="4"/>
  <c r="NJ28" i="4"/>
  <c r="NI28" i="4"/>
  <c r="NA28" i="4"/>
  <c r="ML28" i="4"/>
  <c r="MK28" i="4"/>
  <c r="MJ28" i="4"/>
  <c r="MI28" i="4"/>
  <c r="MG28" i="4"/>
  <c r="NP27" i="4"/>
  <c r="NJ27" i="4"/>
  <c r="NI27" i="4"/>
  <c r="NA27" i="4"/>
  <c r="ML27" i="4"/>
  <c r="MK27" i="4"/>
  <c r="MJ27" i="4"/>
  <c r="MI27" i="4"/>
  <c r="MG27" i="4"/>
  <c r="NP26" i="4"/>
  <c r="NJ26" i="4"/>
  <c r="NI26" i="4"/>
  <c r="NA26" i="4"/>
  <c r="ML26" i="4"/>
  <c r="MK26" i="4"/>
  <c r="MJ26" i="4"/>
  <c r="MI26" i="4"/>
  <c r="MP26" i="4" s="1"/>
  <c r="MG26" i="4"/>
  <c r="NP25" i="4"/>
  <c r="NJ25" i="4"/>
  <c r="NI25" i="4"/>
  <c r="NA25" i="4"/>
  <c r="ML25" i="4"/>
  <c r="MK25" i="4"/>
  <c r="MJ25" i="4"/>
  <c r="MI25" i="4"/>
  <c r="MG25" i="4"/>
  <c r="NP24" i="4"/>
  <c r="NJ24" i="4"/>
  <c r="NI24" i="4"/>
  <c r="NA24" i="4"/>
  <c r="ML24" i="4"/>
  <c r="MK24" i="4"/>
  <c r="MJ24" i="4"/>
  <c r="MI24" i="4"/>
  <c r="MP24" i="4" s="1"/>
  <c r="MQ24" i="4" s="1"/>
  <c r="MG24" i="4"/>
  <c r="NP23" i="4"/>
  <c r="NJ23" i="4"/>
  <c r="NI23" i="4"/>
  <c r="NA23" i="4"/>
  <c r="ML23" i="4"/>
  <c r="MK23" i="4"/>
  <c r="MJ23" i="4"/>
  <c r="MI23" i="4"/>
  <c r="NG23" i="3" s="1"/>
  <c r="MG23" i="4"/>
  <c r="NP22" i="4"/>
  <c r="NJ22" i="4"/>
  <c r="NI22" i="4"/>
  <c r="NA22" i="4"/>
  <c r="ML22" i="4"/>
  <c r="MK22" i="4"/>
  <c r="MJ22" i="4"/>
  <c r="MI22" i="4"/>
  <c r="MG22" i="4"/>
  <c r="NP21" i="4"/>
  <c r="NJ21" i="4"/>
  <c r="NI21" i="4"/>
  <c r="NA21" i="4"/>
  <c r="ML21" i="4"/>
  <c r="MK21" i="4"/>
  <c r="MN21" i="4" s="1"/>
  <c r="MJ21" i="4"/>
  <c r="MI21" i="4"/>
  <c r="MP21" i="4" s="1"/>
  <c r="MG21" i="4"/>
  <c r="NP20" i="4"/>
  <c r="NJ20" i="4"/>
  <c r="NI20" i="4"/>
  <c r="NA20" i="4"/>
  <c r="ML20" i="4"/>
  <c r="MK20" i="4"/>
  <c r="MJ20" i="4"/>
  <c r="MI20" i="4"/>
  <c r="MP20" i="4" s="1"/>
  <c r="MG20" i="4"/>
  <c r="NP19" i="4"/>
  <c r="NJ19" i="4"/>
  <c r="NI19" i="4"/>
  <c r="NA19" i="4"/>
  <c r="ML19" i="4"/>
  <c r="MK19" i="4"/>
  <c r="MJ19" i="4"/>
  <c r="MI19" i="4"/>
  <c r="MG19" i="4"/>
  <c r="NP18" i="4"/>
  <c r="NJ18" i="4"/>
  <c r="NI18" i="4"/>
  <c r="NA18" i="4"/>
  <c r="ML18" i="4"/>
  <c r="MK18" i="4"/>
  <c r="MJ18" i="4"/>
  <c r="MI18" i="4"/>
  <c r="MP18" i="4" s="1"/>
  <c r="MG18" i="4"/>
  <c r="NP17" i="4"/>
  <c r="NJ17" i="4"/>
  <c r="NI17" i="4"/>
  <c r="NA17" i="4"/>
  <c r="ML17" i="4"/>
  <c r="MK17" i="4"/>
  <c r="MJ17" i="4"/>
  <c r="MI17" i="4"/>
  <c r="MG17" i="4"/>
  <c r="NP16" i="4"/>
  <c r="NJ16" i="4"/>
  <c r="NI16" i="4"/>
  <c r="NA16" i="4"/>
  <c r="ML16" i="4"/>
  <c r="MK16" i="4"/>
  <c r="MJ16" i="4"/>
  <c r="MI16" i="4"/>
  <c r="NG16" i="3" s="1"/>
  <c r="MG16" i="4"/>
  <c r="MF17" i="4" s="1"/>
  <c r="MH17" i="4" s="1"/>
  <c r="NP15" i="4"/>
  <c r="NJ15" i="4"/>
  <c r="NI15" i="4"/>
  <c r="NA15" i="4"/>
  <c r="ML15" i="4"/>
  <c r="MK15" i="4"/>
  <c r="MJ15" i="4"/>
  <c r="MI15" i="4"/>
  <c r="MP15" i="4" s="1"/>
  <c r="MG15" i="4"/>
  <c r="NP14" i="4"/>
  <c r="NJ14" i="4"/>
  <c r="NI14" i="4"/>
  <c r="NA14" i="4"/>
  <c r="ML14" i="4"/>
  <c r="MK14" i="4"/>
  <c r="MJ14" i="4"/>
  <c r="MI14" i="4"/>
  <c r="MG14" i="4"/>
  <c r="NP13" i="4"/>
  <c r="NJ13" i="4"/>
  <c r="NI13" i="4"/>
  <c r="NA13" i="4"/>
  <c r="ML13" i="4"/>
  <c r="NG13" i="3" s="1"/>
  <c r="MK13" i="4"/>
  <c r="MJ13" i="4"/>
  <c r="MI13" i="4"/>
  <c r="MG13" i="4"/>
  <c r="MF14" i="4" s="1"/>
  <c r="NP12" i="4"/>
  <c r="NJ12" i="4"/>
  <c r="NI12" i="4"/>
  <c r="NA12" i="4"/>
  <c r="ML12" i="4"/>
  <c r="MK12" i="4"/>
  <c r="MJ12" i="4"/>
  <c r="MI12" i="4"/>
  <c r="MG12" i="4"/>
  <c r="NP11" i="4"/>
  <c r="NJ11" i="4"/>
  <c r="NI11" i="4"/>
  <c r="NA11" i="4"/>
  <c r="ML11" i="4"/>
  <c r="MK11" i="4"/>
  <c r="MJ11" i="4"/>
  <c r="MI11" i="4"/>
  <c r="MG11" i="4"/>
  <c r="NP10" i="4"/>
  <c r="NJ10" i="4"/>
  <c r="NI10" i="4"/>
  <c r="NA10" i="4"/>
  <c r="ML10" i="4"/>
  <c r="MK10" i="4"/>
  <c r="MJ10" i="4"/>
  <c r="MI10" i="4"/>
  <c r="MP10" i="4" s="1"/>
  <c r="MG10" i="4"/>
  <c r="NP9" i="4"/>
  <c r="NJ9" i="4"/>
  <c r="NI9" i="4"/>
  <c r="NA9" i="4"/>
  <c r="ML9" i="4"/>
  <c r="MK9" i="4"/>
  <c r="MJ9" i="4"/>
  <c r="MI9" i="4"/>
  <c r="MG9" i="4"/>
  <c r="NK1" i="4"/>
  <c r="NA1" i="4"/>
  <c r="MT1" i="4"/>
  <c r="MD59" i="4"/>
  <c r="LX59" i="4"/>
  <c r="LW59" i="4"/>
  <c r="LO59" i="4"/>
  <c r="KZ59" i="4"/>
  <c r="KY59" i="4"/>
  <c r="KX59" i="4"/>
  <c r="LT59" i="3" s="1"/>
  <c r="KW59" i="4"/>
  <c r="KU59" i="4"/>
  <c r="MD58" i="4"/>
  <c r="LX58" i="4"/>
  <c r="LW58" i="4"/>
  <c r="LO58" i="4"/>
  <c r="KZ58" i="4"/>
  <c r="KY58" i="4"/>
  <c r="KX58" i="4"/>
  <c r="KW58" i="4"/>
  <c r="KU58" i="4"/>
  <c r="MD57" i="4"/>
  <c r="LX57" i="4"/>
  <c r="LW57" i="4"/>
  <c r="LO57" i="4"/>
  <c r="KZ57" i="4"/>
  <c r="KY57" i="4"/>
  <c r="KX57" i="4"/>
  <c r="KW57" i="4"/>
  <c r="KU57" i="4"/>
  <c r="MD56" i="4"/>
  <c r="LX56" i="4"/>
  <c r="LW56" i="4"/>
  <c r="LO56" i="4"/>
  <c r="KZ56" i="4"/>
  <c r="KY56" i="4"/>
  <c r="KX56" i="4"/>
  <c r="KW56" i="4"/>
  <c r="KU56" i="4"/>
  <c r="MD55" i="4"/>
  <c r="LX55" i="4"/>
  <c r="LW55" i="4"/>
  <c r="LO55" i="4"/>
  <c r="KZ55" i="4"/>
  <c r="KY55" i="4"/>
  <c r="KX55" i="4"/>
  <c r="KW55" i="4"/>
  <c r="KU55" i="4"/>
  <c r="MD54" i="4"/>
  <c r="LX54" i="4"/>
  <c r="LW54" i="4"/>
  <c r="LO54" i="4"/>
  <c r="KZ54" i="4"/>
  <c r="KY54" i="4"/>
  <c r="KX54" i="4"/>
  <c r="KW54" i="4"/>
  <c r="KU54" i="4"/>
  <c r="KT55" i="4" s="1"/>
  <c r="MD53" i="4"/>
  <c r="LX53" i="4"/>
  <c r="LW53" i="4"/>
  <c r="LO53" i="4"/>
  <c r="KZ53" i="4"/>
  <c r="KY53" i="4"/>
  <c r="KX53" i="4"/>
  <c r="KW53" i="4"/>
  <c r="KU53" i="4"/>
  <c r="KT54" i="4" s="1"/>
  <c r="KV54" i="4" s="1"/>
  <c r="MD52" i="4"/>
  <c r="LX52" i="4"/>
  <c r="LW52" i="4"/>
  <c r="LO52" i="4"/>
  <c r="KZ52" i="4"/>
  <c r="KY52" i="4"/>
  <c r="KX52" i="4"/>
  <c r="KW52" i="4"/>
  <c r="KU52" i="4"/>
  <c r="MD51" i="4"/>
  <c r="LX51" i="4"/>
  <c r="LW51" i="4"/>
  <c r="LO51" i="4"/>
  <c r="KZ51" i="4"/>
  <c r="KY51" i="4"/>
  <c r="KX51" i="4"/>
  <c r="LV51" i="3" s="1"/>
  <c r="KW51" i="4"/>
  <c r="KU51" i="4"/>
  <c r="KT52" i="4" s="1"/>
  <c r="MD50" i="4"/>
  <c r="LX50" i="4"/>
  <c r="LW50" i="4"/>
  <c r="LO50" i="4"/>
  <c r="KZ50" i="4"/>
  <c r="KY50" i="4"/>
  <c r="KX50" i="4"/>
  <c r="KW50" i="4"/>
  <c r="KU50" i="4"/>
  <c r="MD49" i="4"/>
  <c r="LX49" i="4"/>
  <c r="LW49" i="4"/>
  <c r="LO49" i="4"/>
  <c r="KZ49" i="4"/>
  <c r="KY49" i="4"/>
  <c r="KX49" i="4"/>
  <c r="KW49" i="4"/>
  <c r="KU49" i="4"/>
  <c r="MD48" i="4"/>
  <c r="LX48" i="4"/>
  <c r="LW48" i="4"/>
  <c r="LO48" i="4"/>
  <c r="KZ48" i="4"/>
  <c r="KY48" i="4"/>
  <c r="KX48" i="4"/>
  <c r="KW48" i="4"/>
  <c r="KU48" i="4"/>
  <c r="MD47" i="4"/>
  <c r="LX47" i="4"/>
  <c r="LW47" i="4"/>
  <c r="LO47" i="4"/>
  <c r="KZ47" i="4"/>
  <c r="KY47" i="4"/>
  <c r="KX47" i="4"/>
  <c r="KW47" i="4"/>
  <c r="KU47" i="4"/>
  <c r="MD46" i="4"/>
  <c r="LX46" i="4"/>
  <c r="LW46" i="4"/>
  <c r="LO46" i="4"/>
  <c r="KZ46" i="4"/>
  <c r="KY46" i="4"/>
  <c r="KX46" i="4"/>
  <c r="KW46" i="4"/>
  <c r="KU46" i="4"/>
  <c r="KT47" i="4" s="1"/>
  <c r="KV47" i="4" s="1"/>
  <c r="MD45" i="4"/>
  <c r="LX45" i="4"/>
  <c r="LW45" i="4"/>
  <c r="LO45" i="4"/>
  <c r="KZ45" i="4"/>
  <c r="KY45" i="4"/>
  <c r="KX45" i="4"/>
  <c r="KW45" i="4"/>
  <c r="KU45" i="4"/>
  <c r="MD44" i="4"/>
  <c r="LX44" i="4"/>
  <c r="LW44" i="4"/>
  <c r="LO44" i="4"/>
  <c r="KZ44" i="4"/>
  <c r="KY44" i="4"/>
  <c r="KX44" i="4"/>
  <c r="KW44" i="4"/>
  <c r="KU44" i="4"/>
  <c r="MD43" i="4"/>
  <c r="LX43" i="4"/>
  <c r="LW43" i="4"/>
  <c r="LO43" i="4"/>
  <c r="KZ43" i="4"/>
  <c r="KY43" i="4"/>
  <c r="KX43" i="4"/>
  <c r="LV43" i="3" s="1"/>
  <c r="KW43" i="4"/>
  <c r="KU43" i="4"/>
  <c r="MD42" i="4"/>
  <c r="LX42" i="4"/>
  <c r="LW42" i="4"/>
  <c r="LO42" i="4"/>
  <c r="KZ42" i="4"/>
  <c r="KY42" i="4"/>
  <c r="KX42" i="4"/>
  <c r="KW42" i="4"/>
  <c r="KU42" i="4"/>
  <c r="MD41" i="4"/>
  <c r="LX41" i="4"/>
  <c r="LW41" i="4"/>
  <c r="LO41" i="4"/>
  <c r="KZ41" i="4"/>
  <c r="KY41" i="4"/>
  <c r="KX41" i="4"/>
  <c r="KW41" i="4"/>
  <c r="LD41" i="4" s="1"/>
  <c r="KU41" i="4"/>
  <c r="MD40" i="4"/>
  <c r="LX40" i="4"/>
  <c r="LW40" i="4"/>
  <c r="LO40" i="4"/>
  <c r="KZ40" i="4"/>
  <c r="KY40" i="4"/>
  <c r="KX40" i="4"/>
  <c r="KW40" i="4"/>
  <c r="LD40" i="4" s="1"/>
  <c r="KU40" i="4"/>
  <c r="MD39" i="4"/>
  <c r="LX39" i="4"/>
  <c r="LW39" i="4"/>
  <c r="LO39" i="4"/>
  <c r="KZ39" i="4"/>
  <c r="LU39" i="3" s="1"/>
  <c r="KY39" i="4"/>
  <c r="KX39" i="4"/>
  <c r="KW39" i="4"/>
  <c r="LD39" i="4" s="1"/>
  <c r="KU39" i="4"/>
  <c r="MD38" i="4"/>
  <c r="LX38" i="4"/>
  <c r="LW38" i="4"/>
  <c r="LO38" i="4"/>
  <c r="KZ38" i="4"/>
  <c r="KY38" i="4"/>
  <c r="KX38" i="4"/>
  <c r="KW38" i="4"/>
  <c r="KU38" i="4"/>
  <c r="KT39" i="4" s="1"/>
  <c r="KV39" i="4" s="1"/>
  <c r="MD37" i="4"/>
  <c r="LX37" i="4"/>
  <c r="LW37" i="4"/>
  <c r="LO37" i="4"/>
  <c r="KZ37" i="4"/>
  <c r="KY37" i="4"/>
  <c r="KX37" i="4"/>
  <c r="KW37" i="4"/>
  <c r="KU37" i="4"/>
  <c r="MD36" i="4"/>
  <c r="LX36" i="4"/>
  <c r="LW36" i="4"/>
  <c r="LO36" i="4"/>
  <c r="KZ36" i="4"/>
  <c r="KY36" i="4"/>
  <c r="KX36" i="4"/>
  <c r="KW36" i="4"/>
  <c r="KU36" i="4"/>
  <c r="MD35" i="4"/>
  <c r="LX35" i="4"/>
  <c r="LW35" i="4"/>
  <c r="LO35" i="4"/>
  <c r="KZ35" i="4"/>
  <c r="KY35" i="4"/>
  <c r="KX35" i="4"/>
  <c r="KW35" i="4"/>
  <c r="KU35" i="4"/>
  <c r="KT36" i="4" s="1"/>
  <c r="KV36" i="4" s="1"/>
  <c r="MD34" i="4"/>
  <c r="LX34" i="4"/>
  <c r="LW34" i="4"/>
  <c r="LO34" i="4"/>
  <c r="KZ34" i="4"/>
  <c r="KY34" i="4"/>
  <c r="KX34" i="4"/>
  <c r="KW34" i="4"/>
  <c r="KU34" i="4"/>
  <c r="MD33" i="4"/>
  <c r="LX33" i="4"/>
  <c r="LW33" i="4"/>
  <c r="LO33" i="4"/>
  <c r="KZ33" i="4"/>
  <c r="KY33" i="4"/>
  <c r="KX33" i="4"/>
  <c r="KW33" i="4"/>
  <c r="KU33" i="4"/>
  <c r="MD32" i="4"/>
  <c r="LX32" i="4"/>
  <c r="LW32" i="4"/>
  <c r="LO32" i="4"/>
  <c r="KZ32" i="4"/>
  <c r="KY32" i="4"/>
  <c r="LU32" i="3" s="1"/>
  <c r="KX32" i="4"/>
  <c r="LA32" i="4" s="1"/>
  <c r="KW32" i="4"/>
  <c r="KU32" i="4"/>
  <c r="MD31" i="4"/>
  <c r="LX31" i="4"/>
  <c r="LW31" i="4"/>
  <c r="LO31" i="4"/>
  <c r="KZ31" i="4"/>
  <c r="KY31" i="4"/>
  <c r="KX31" i="4"/>
  <c r="LA31" i="4" s="1"/>
  <c r="KW31" i="4"/>
  <c r="KU31" i="4"/>
  <c r="MD30" i="4"/>
  <c r="LX30" i="4"/>
  <c r="LW30" i="4"/>
  <c r="LO30" i="4"/>
  <c r="KZ30" i="4"/>
  <c r="KY30" i="4"/>
  <c r="KX30" i="4"/>
  <c r="KW30" i="4"/>
  <c r="KU30" i="4"/>
  <c r="MD29" i="4"/>
  <c r="LX29" i="4"/>
  <c r="LW29" i="4"/>
  <c r="LO29" i="4"/>
  <c r="KZ29" i="4"/>
  <c r="KY29" i="4"/>
  <c r="KX29" i="4"/>
  <c r="KW29" i="4"/>
  <c r="KU29" i="4"/>
  <c r="MD28" i="4"/>
  <c r="LX28" i="4"/>
  <c r="LW28" i="4"/>
  <c r="LO28" i="4"/>
  <c r="KZ28" i="4"/>
  <c r="KY28" i="4"/>
  <c r="KX28" i="4"/>
  <c r="KW28" i="4"/>
  <c r="KU28" i="4"/>
  <c r="MD27" i="4"/>
  <c r="LX27" i="4"/>
  <c r="LW27" i="4"/>
  <c r="LO27" i="4"/>
  <c r="KZ27" i="4"/>
  <c r="KY27" i="4"/>
  <c r="KX27" i="4"/>
  <c r="KW27" i="4"/>
  <c r="KU27" i="4"/>
  <c r="MD26" i="4"/>
  <c r="LX26" i="4"/>
  <c r="LW26" i="4"/>
  <c r="LO26" i="4"/>
  <c r="KZ26" i="4"/>
  <c r="KY26" i="4"/>
  <c r="KX26" i="4"/>
  <c r="KW26" i="4"/>
  <c r="LD26" i="4" s="1"/>
  <c r="KU26" i="4"/>
  <c r="MD25" i="4"/>
  <c r="LX25" i="4"/>
  <c r="LW25" i="4"/>
  <c r="LO25" i="4"/>
  <c r="KZ25" i="4"/>
  <c r="KY25" i="4"/>
  <c r="KX25" i="4"/>
  <c r="KW25" i="4"/>
  <c r="KU25" i="4"/>
  <c r="MD24" i="4"/>
  <c r="LX24" i="4"/>
  <c r="LW24" i="4"/>
  <c r="LO24" i="4"/>
  <c r="KZ24" i="4"/>
  <c r="LU24" i="3" s="1"/>
  <c r="KY24" i="4"/>
  <c r="KX24" i="4"/>
  <c r="KW24" i="4"/>
  <c r="KU24" i="4"/>
  <c r="MD23" i="4"/>
  <c r="LX23" i="4"/>
  <c r="LW23" i="4"/>
  <c r="LO23" i="4"/>
  <c r="KZ23" i="4"/>
  <c r="KY23" i="4"/>
  <c r="KX23" i="4"/>
  <c r="KW23" i="4"/>
  <c r="KU23" i="4"/>
  <c r="KT24" i="4" s="1"/>
  <c r="KV24" i="4" s="1"/>
  <c r="MD22" i="4"/>
  <c r="LX22" i="4"/>
  <c r="LW22" i="4"/>
  <c r="LO22" i="4"/>
  <c r="KZ22" i="4"/>
  <c r="KY22" i="4"/>
  <c r="KX22" i="4"/>
  <c r="KW22" i="4"/>
  <c r="KU22" i="4"/>
  <c r="MD21" i="4"/>
  <c r="LX21" i="4"/>
  <c r="LW21" i="4"/>
  <c r="LO21" i="4"/>
  <c r="KZ21" i="4"/>
  <c r="KY21" i="4"/>
  <c r="KX21" i="4"/>
  <c r="LT21" i="3" s="1"/>
  <c r="KW21" i="4"/>
  <c r="KU21" i="4"/>
  <c r="MD20" i="4"/>
  <c r="LX20" i="4"/>
  <c r="LW20" i="4"/>
  <c r="LO20" i="4"/>
  <c r="KZ20" i="4"/>
  <c r="KY20" i="4"/>
  <c r="KX20" i="4"/>
  <c r="KW20" i="4"/>
  <c r="KU20" i="4"/>
  <c r="MD19" i="4"/>
  <c r="LX19" i="4"/>
  <c r="LW19" i="4"/>
  <c r="LO19" i="4"/>
  <c r="KZ19" i="4"/>
  <c r="KY19" i="4"/>
  <c r="KX19" i="4"/>
  <c r="KW19" i="4"/>
  <c r="KU19" i="4"/>
  <c r="MD18" i="4"/>
  <c r="LX18" i="4"/>
  <c r="LW18" i="4"/>
  <c r="LO18" i="4"/>
  <c r="KZ18" i="4"/>
  <c r="KY18" i="4"/>
  <c r="KX18" i="4"/>
  <c r="KW18" i="4"/>
  <c r="KU18" i="4"/>
  <c r="MD17" i="4"/>
  <c r="LX17" i="4"/>
  <c r="LW17" i="4"/>
  <c r="LO17" i="4"/>
  <c r="KZ17" i="4"/>
  <c r="KY17" i="4"/>
  <c r="KX17" i="4"/>
  <c r="KW17" i="4"/>
  <c r="KU17" i="4"/>
  <c r="MD16" i="4"/>
  <c r="LX16" i="4"/>
  <c r="LW16" i="4"/>
  <c r="LO16" i="4"/>
  <c r="KZ16" i="4"/>
  <c r="LU16" i="3" s="1"/>
  <c r="KY16" i="4"/>
  <c r="KX16" i="4"/>
  <c r="KW16" i="4"/>
  <c r="KU16" i="4"/>
  <c r="MD15" i="4"/>
  <c r="LX15" i="4"/>
  <c r="LW15" i="4"/>
  <c r="LO15" i="4"/>
  <c r="KZ15" i="4"/>
  <c r="KY15" i="4"/>
  <c r="KX15" i="4"/>
  <c r="KW15" i="4"/>
  <c r="KU15" i="4"/>
  <c r="MD14" i="4"/>
  <c r="LX14" i="4"/>
  <c r="LW14" i="4"/>
  <c r="LO14" i="4"/>
  <c r="KZ14" i="4"/>
  <c r="KY14" i="4"/>
  <c r="KX14" i="4"/>
  <c r="KW14" i="4"/>
  <c r="KU14" i="4"/>
  <c r="MD13" i="4"/>
  <c r="LX13" i="4"/>
  <c r="LW13" i="4"/>
  <c r="LO13" i="4"/>
  <c r="KZ13" i="4"/>
  <c r="KY13" i="4"/>
  <c r="KX13" i="4"/>
  <c r="LT13" i="3" s="1"/>
  <c r="KW13" i="4"/>
  <c r="KU13" i="4"/>
  <c r="MD12" i="4"/>
  <c r="LX12" i="4"/>
  <c r="LW12" i="4"/>
  <c r="LO12" i="4"/>
  <c r="KZ12" i="4"/>
  <c r="KY12" i="4"/>
  <c r="KX12" i="4"/>
  <c r="KW12" i="4"/>
  <c r="KU12" i="4"/>
  <c r="MD11" i="4"/>
  <c r="LX11" i="4"/>
  <c r="LW11" i="4"/>
  <c r="LO11" i="4"/>
  <c r="KZ11" i="4"/>
  <c r="KY11" i="4"/>
  <c r="KX11" i="4"/>
  <c r="KW11" i="4"/>
  <c r="LD11" i="4" s="1"/>
  <c r="KU11" i="4"/>
  <c r="MD10" i="4"/>
  <c r="LX10" i="4"/>
  <c r="LW10" i="4"/>
  <c r="LO10" i="4"/>
  <c r="KZ10" i="4"/>
  <c r="KY10" i="4"/>
  <c r="KX10" i="4"/>
  <c r="KW10" i="4"/>
  <c r="KU10" i="4"/>
  <c r="MD9" i="4"/>
  <c r="LX9" i="4"/>
  <c r="LW9" i="4"/>
  <c r="LO9" i="4"/>
  <c r="KZ9" i="4"/>
  <c r="KY9" i="4"/>
  <c r="KX9" i="4"/>
  <c r="KW9" i="4"/>
  <c r="KU9" i="4"/>
  <c r="LY1" i="4"/>
  <c r="LO1" i="4"/>
  <c r="LH1" i="4"/>
  <c r="KR59" i="4"/>
  <c r="KL59" i="4"/>
  <c r="KK59" i="4"/>
  <c r="KC59" i="4"/>
  <c r="JN59" i="4"/>
  <c r="JP59" i="4" s="1"/>
  <c r="JM59" i="4"/>
  <c r="JL59" i="4"/>
  <c r="JK59" i="4"/>
  <c r="JI59" i="4"/>
  <c r="KR58" i="4"/>
  <c r="KL58" i="4"/>
  <c r="KK58" i="4"/>
  <c r="KC58" i="4"/>
  <c r="JN58" i="4"/>
  <c r="JM58" i="4"/>
  <c r="JL58" i="4"/>
  <c r="JK58" i="4"/>
  <c r="JR58" i="4" s="1"/>
  <c r="JI58" i="4"/>
  <c r="JH59" i="4" s="1"/>
  <c r="KR57" i="4"/>
  <c r="KL57" i="4"/>
  <c r="KK57" i="4"/>
  <c r="KC57" i="4"/>
  <c r="JN57" i="4"/>
  <c r="JM57" i="4"/>
  <c r="JL57" i="4"/>
  <c r="JK57" i="4"/>
  <c r="JR57" i="4" s="1"/>
  <c r="JI57" i="4"/>
  <c r="JH58" i="4" s="1"/>
  <c r="KR56" i="4"/>
  <c r="KL56" i="4"/>
  <c r="KK56" i="4"/>
  <c r="KC56" i="4"/>
  <c r="JN56" i="4"/>
  <c r="JM56" i="4"/>
  <c r="JL56" i="4"/>
  <c r="JK56" i="4"/>
  <c r="JR56" i="4" s="1"/>
  <c r="JS56" i="4" s="1"/>
  <c r="JI56" i="4"/>
  <c r="KR55" i="4"/>
  <c r="KL55" i="4"/>
  <c r="KK55" i="4"/>
  <c r="KC55" i="4"/>
  <c r="JN55" i="4"/>
  <c r="JM55" i="4"/>
  <c r="JL55" i="4"/>
  <c r="JK55" i="4"/>
  <c r="JI55" i="4"/>
  <c r="KR54" i="4"/>
  <c r="KL54" i="4"/>
  <c r="KK54" i="4"/>
  <c r="KC54" i="4"/>
  <c r="JN54" i="4"/>
  <c r="JM54" i="4"/>
  <c r="JL54" i="4"/>
  <c r="JK54" i="4"/>
  <c r="KI54" i="3" s="1"/>
  <c r="JI54" i="4"/>
  <c r="KR53" i="4"/>
  <c r="KL53" i="4"/>
  <c r="KK53" i="4"/>
  <c r="KC53" i="4"/>
  <c r="JN53" i="4"/>
  <c r="JM53" i="4"/>
  <c r="JL53" i="4"/>
  <c r="KJ53" i="3" s="1"/>
  <c r="JK53" i="4"/>
  <c r="JR53" i="4" s="1"/>
  <c r="JI53" i="4"/>
  <c r="JH54" i="4" s="1"/>
  <c r="JJ54" i="4" s="1"/>
  <c r="KR52" i="4"/>
  <c r="KL52" i="4"/>
  <c r="KK52" i="4"/>
  <c r="KC52" i="4"/>
  <c r="JN52" i="4"/>
  <c r="JM52" i="4"/>
  <c r="KI52" i="3" s="1"/>
  <c r="JL52" i="4"/>
  <c r="JK52" i="4"/>
  <c r="JR52" i="4" s="1"/>
  <c r="JS52" i="4" s="1"/>
  <c r="JI52" i="4"/>
  <c r="KR51" i="4"/>
  <c r="KL51" i="4"/>
  <c r="KK51" i="4"/>
  <c r="KC51" i="4"/>
  <c r="JN51" i="4"/>
  <c r="KI51" i="3" s="1"/>
  <c r="JM51" i="4"/>
  <c r="JL51" i="4"/>
  <c r="JK51" i="4"/>
  <c r="JI51" i="4"/>
  <c r="KR50" i="4"/>
  <c r="KL50" i="4"/>
  <c r="KK50" i="4"/>
  <c r="KC50" i="4"/>
  <c r="JN50" i="4"/>
  <c r="JM50" i="4"/>
  <c r="JL50" i="4"/>
  <c r="JK50" i="4"/>
  <c r="JI50" i="4"/>
  <c r="KR49" i="4"/>
  <c r="KL49" i="4"/>
  <c r="KK49" i="4"/>
  <c r="KC49" i="4"/>
  <c r="JN49" i="4"/>
  <c r="JM49" i="4"/>
  <c r="JL49" i="4"/>
  <c r="JK49" i="4"/>
  <c r="JI49" i="4"/>
  <c r="KR48" i="4"/>
  <c r="KL48" i="4"/>
  <c r="KK48" i="4"/>
  <c r="KC48" i="4"/>
  <c r="JN48" i="4"/>
  <c r="JM48" i="4"/>
  <c r="JL48" i="4"/>
  <c r="JK48" i="4"/>
  <c r="JR48" i="4" s="1"/>
  <c r="JI48" i="4"/>
  <c r="KR47" i="4"/>
  <c r="KL47" i="4"/>
  <c r="KK47" i="4"/>
  <c r="KC47" i="4"/>
  <c r="JN47" i="4"/>
  <c r="JM47" i="4"/>
  <c r="JL47" i="4"/>
  <c r="JK47" i="4"/>
  <c r="JR47" i="4" s="1"/>
  <c r="JI47" i="4"/>
  <c r="KR46" i="4"/>
  <c r="KL46" i="4"/>
  <c r="KK46" i="4"/>
  <c r="KC46" i="4"/>
  <c r="JN46" i="4"/>
  <c r="JM46" i="4"/>
  <c r="JL46" i="4"/>
  <c r="JK46" i="4"/>
  <c r="JR46" i="4" s="1"/>
  <c r="JI46" i="4"/>
  <c r="KR45" i="4"/>
  <c r="KL45" i="4"/>
  <c r="KK45" i="4"/>
  <c r="KC45" i="4"/>
  <c r="JN45" i="4"/>
  <c r="JM45" i="4"/>
  <c r="JL45" i="4"/>
  <c r="KJ45" i="3" s="1"/>
  <c r="JK45" i="4"/>
  <c r="JI45" i="4"/>
  <c r="JH46" i="4" s="1"/>
  <c r="KR44" i="4"/>
  <c r="KL44" i="4"/>
  <c r="KK44" i="4"/>
  <c r="KC44" i="4"/>
  <c r="JN44" i="4"/>
  <c r="JM44" i="4"/>
  <c r="JL44" i="4"/>
  <c r="JK44" i="4"/>
  <c r="JR44" i="4" s="1"/>
  <c r="JI44" i="4"/>
  <c r="KR43" i="4"/>
  <c r="KL43" i="4"/>
  <c r="KK43" i="4"/>
  <c r="KC43" i="4"/>
  <c r="JN43" i="4"/>
  <c r="JM43" i="4"/>
  <c r="JL43" i="4"/>
  <c r="JK43" i="4"/>
  <c r="JI43" i="4"/>
  <c r="KR42" i="4"/>
  <c r="KL42" i="4"/>
  <c r="KK42" i="4"/>
  <c r="KC42" i="4"/>
  <c r="JN42" i="4"/>
  <c r="JM42" i="4"/>
  <c r="JL42" i="4"/>
  <c r="JK42" i="4"/>
  <c r="JI42" i="4"/>
  <c r="KR41" i="4"/>
  <c r="KL41" i="4"/>
  <c r="KK41" i="4"/>
  <c r="KC41" i="4"/>
  <c r="JN41" i="4"/>
  <c r="JM41" i="4"/>
  <c r="JL41" i="4"/>
  <c r="JK41" i="4"/>
  <c r="JI41" i="4"/>
  <c r="JH42" i="4" s="1"/>
  <c r="KR40" i="4"/>
  <c r="KL40" i="4"/>
  <c r="KK40" i="4"/>
  <c r="KC40" i="4"/>
  <c r="JN40" i="4"/>
  <c r="JM40" i="4"/>
  <c r="JL40" i="4"/>
  <c r="JK40" i="4"/>
  <c r="JR40" i="4" s="1"/>
  <c r="JS40" i="4" s="1"/>
  <c r="JI40" i="4"/>
  <c r="KR39" i="4"/>
  <c r="KL39" i="4"/>
  <c r="KK39" i="4"/>
  <c r="KC39" i="4"/>
  <c r="JN39" i="4"/>
  <c r="JM39" i="4"/>
  <c r="JL39" i="4"/>
  <c r="JK39" i="4"/>
  <c r="JI39" i="4"/>
  <c r="KR38" i="4"/>
  <c r="KL38" i="4"/>
  <c r="KK38" i="4"/>
  <c r="KC38" i="4"/>
  <c r="JN38" i="4"/>
  <c r="JM38" i="4"/>
  <c r="JL38" i="4"/>
  <c r="JK38" i="4"/>
  <c r="JI38" i="4"/>
  <c r="KR37" i="4"/>
  <c r="KL37" i="4"/>
  <c r="KK37" i="4"/>
  <c r="KC37" i="4"/>
  <c r="JN37" i="4"/>
  <c r="JM37" i="4"/>
  <c r="JL37" i="4"/>
  <c r="KJ37" i="3" s="1"/>
  <c r="JK37" i="4"/>
  <c r="JI37" i="4"/>
  <c r="JH38" i="4" s="1"/>
  <c r="JJ38" i="4" s="1"/>
  <c r="KR36" i="4"/>
  <c r="KL36" i="4"/>
  <c r="KK36" i="4"/>
  <c r="KC36" i="4"/>
  <c r="JN36" i="4"/>
  <c r="JM36" i="4"/>
  <c r="JL36" i="4"/>
  <c r="JK36" i="4"/>
  <c r="KJ36" i="3" s="1"/>
  <c r="JI36" i="4"/>
  <c r="KR35" i="4"/>
  <c r="KL35" i="4"/>
  <c r="KK35" i="4"/>
  <c r="KC35" i="4"/>
  <c r="JN35" i="4"/>
  <c r="JP35" i="4" s="1"/>
  <c r="JM35" i="4"/>
  <c r="JL35" i="4"/>
  <c r="JK35" i="4"/>
  <c r="JI35" i="4"/>
  <c r="KR34" i="4"/>
  <c r="KL34" i="4"/>
  <c r="KK34" i="4"/>
  <c r="KC34" i="4"/>
  <c r="JN34" i="4"/>
  <c r="JM34" i="4"/>
  <c r="JL34" i="4"/>
  <c r="JK34" i="4"/>
  <c r="JI34" i="4"/>
  <c r="KR33" i="4"/>
  <c r="KL33" i="4"/>
  <c r="KK33" i="4"/>
  <c r="KC33" i="4"/>
  <c r="JN33" i="4"/>
  <c r="JM33" i="4"/>
  <c r="JL33" i="4"/>
  <c r="JK33" i="4"/>
  <c r="JI33" i="4"/>
  <c r="JH34" i="4" s="1"/>
  <c r="KR32" i="4"/>
  <c r="KL32" i="4"/>
  <c r="KK32" i="4"/>
  <c r="KC32" i="4"/>
  <c r="JN32" i="4"/>
  <c r="JM32" i="4"/>
  <c r="JL32" i="4"/>
  <c r="JK32" i="4"/>
  <c r="JI32" i="4"/>
  <c r="KR31" i="4"/>
  <c r="KL31" i="4"/>
  <c r="KK31" i="4"/>
  <c r="KC31" i="4"/>
  <c r="JN31" i="4"/>
  <c r="JM31" i="4"/>
  <c r="JL31" i="4"/>
  <c r="JK31" i="4"/>
  <c r="JR31" i="4" s="1"/>
  <c r="JI31" i="4"/>
  <c r="KR30" i="4"/>
  <c r="KL30" i="4"/>
  <c r="KK30" i="4"/>
  <c r="KC30" i="4"/>
  <c r="JN30" i="4"/>
  <c r="JM30" i="4"/>
  <c r="JL30" i="4"/>
  <c r="JO30" i="4" s="1"/>
  <c r="JK30" i="4"/>
  <c r="JI30" i="4"/>
  <c r="JH31" i="4" s="1"/>
  <c r="KR29" i="4"/>
  <c r="KL29" i="4"/>
  <c r="KK29" i="4"/>
  <c r="KC29" i="4"/>
  <c r="JN29" i="4"/>
  <c r="JM29" i="4"/>
  <c r="JL29" i="4"/>
  <c r="JK29" i="4"/>
  <c r="JR29" i="4" s="1"/>
  <c r="JS29" i="4" s="1"/>
  <c r="JI29" i="4"/>
  <c r="KR28" i="4"/>
  <c r="KL28" i="4"/>
  <c r="KK28" i="4"/>
  <c r="KC28" i="4"/>
  <c r="JN28" i="4"/>
  <c r="JP28" i="4" s="1"/>
  <c r="JM28" i="4"/>
  <c r="JL28" i="4"/>
  <c r="JK28" i="4"/>
  <c r="JI28" i="4"/>
  <c r="KR27" i="4"/>
  <c r="KL27" i="4"/>
  <c r="KK27" i="4"/>
  <c r="KC27" i="4"/>
  <c r="JN27" i="4"/>
  <c r="JM27" i="4"/>
  <c r="JL27" i="4"/>
  <c r="JK27" i="4"/>
  <c r="JI27" i="4"/>
  <c r="KR26" i="4"/>
  <c r="KL26" i="4"/>
  <c r="KK26" i="4"/>
  <c r="KC26" i="4"/>
  <c r="JR26" i="4"/>
  <c r="JN26" i="4"/>
  <c r="JM26" i="4"/>
  <c r="JL26" i="4"/>
  <c r="JK26" i="4"/>
  <c r="JI26" i="4"/>
  <c r="KR25" i="4"/>
  <c r="KL25" i="4"/>
  <c r="KK25" i="4"/>
  <c r="KC25" i="4"/>
  <c r="JN25" i="4"/>
  <c r="JM25" i="4"/>
  <c r="JL25" i="4"/>
  <c r="JK25" i="4"/>
  <c r="JI25" i="4"/>
  <c r="KR24" i="4"/>
  <c r="KL24" i="4"/>
  <c r="KK24" i="4"/>
  <c r="KC24" i="4"/>
  <c r="JN24" i="4"/>
  <c r="JM24" i="4"/>
  <c r="JL24" i="4"/>
  <c r="JK24" i="4"/>
  <c r="JI24" i="4"/>
  <c r="KR23" i="4"/>
  <c r="KL23" i="4"/>
  <c r="KK23" i="4"/>
  <c r="KC23" i="4"/>
  <c r="JN23" i="4"/>
  <c r="JM23" i="4"/>
  <c r="JL23" i="4"/>
  <c r="KJ23" i="3" s="1"/>
  <c r="JK23" i="4"/>
  <c r="JR23" i="4" s="1"/>
  <c r="JS23" i="4" s="1"/>
  <c r="JI23" i="4"/>
  <c r="KR22" i="4"/>
  <c r="KL22" i="4"/>
  <c r="KK22" i="4"/>
  <c r="KC22" i="4"/>
  <c r="JN22" i="4"/>
  <c r="JM22" i="4"/>
  <c r="JL22" i="4"/>
  <c r="JK22" i="4"/>
  <c r="JR22" i="4" s="1"/>
  <c r="JS22" i="4" s="1"/>
  <c r="JI22" i="4"/>
  <c r="KR21" i="4"/>
  <c r="KL21" i="4"/>
  <c r="KK21" i="4"/>
  <c r="KC21" i="4"/>
  <c r="JN21" i="4"/>
  <c r="JM21" i="4"/>
  <c r="JL21" i="4"/>
  <c r="JK21" i="4"/>
  <c r="JI21" i="4"/>
  <c r="KR20" i="4"/>
  <c r="KL20" i="4"/>
  <c r="KK20" i="4"/>
  <c r="KC20" i="4"/>
  <c r="JN20" i="4"/>
  <c r="JM20" i="4"/>
  <c r="JL20" i="4"/>
  <c r="JK20" i="4"/>
  <c r="JI20" i="4"/>
  <c r="KR19" i="4"/>
  <c r="KL19" i="4"/>
  <c r="KK19" i="4"/>
  <c r="KC19" i="4"/>
  <c r="JN19" i="4"/>
  <c r="JM19" i="4"/>
  <c r="JL19" i="4"/>
  <c r="JK19" i="4"/>
  <c r="JI19" i="4"/>
  <c r="KR18" i="4"/>
  <c r="KL18" i="4"/>
  <c r="KK18" i="4"/>
  <c r="KC18" i="4"/>
  <c r="JN18" i="4"/>
  <c r="JM18" i="4"/>
  <c r="JL18" i="4"/>
  <c r="JK18" i="4"/>
  <c r="JI18" i="4"/>
  <c r="KR17" i="4"/>
  <c r="KL17" i="4"/>
  <c r="KK17" i="4"/>
  <c r="KC17" i="4"/>
  <c r="JN17" i="4"/>
  <c r="JM17" i="4"/>
  <c r="JL17" i="4"/>
  <c r="JK17" i="4"/>
  <c r="JI17" i="4"/>
  <c r="KR16" i="4"/>
  <c r="KL16" i="4"/>
  <c r="KK16" i="4"/>
  <c r="KC16" i="4"/>
  <c r="JN16" i="4"/>
  <c r="JM16" i="4"/>
  <c r="JL16" i="4"/>
  <c r="JK16" i="4"/>
  <c r="KI16" i="3" s="1"/>
  <c r="JI16" i="4"/>
  <c r="KR15" i="4"/>
  <c r="KL15" i="4"/>
  <c r="KK15" i="4"/>
  <c r="KC15" i="4"/>
  <c r="JN15" i="4"/>
  <c r="JM15" i="4"/>
  <c r="JL15" i="4"/>
  <c r="KJ15" i="3" s="1"/>
  <c r="JK15" i="4"/>
  <c r="JI15" i="4"/>
  <c r="KR14" i="4"/>
  <c r="KL14" i="4"/>
  <c r="KK14" i="4"/>
  <c r="KC14" i="4"/>
  <c r="JN14" i="4"/>
  <c r="JM14" i="4"/>
  <c r="JL14" i="4"/>
  <c r="JK14" i="4"/>
  <c r="KH14" i="3" s="1"/>
  <c r="JI14" i="4"/>
  <c r="KR13" i="4"/>
  <c r="KL13" i="4"/>
  <c r="KK13" i="4"/>
  <c r="KC13" i="4"/>
  <c r="JN13" i="4"/>
  <c r="JM13" i="4"/>
  <c r="JL13" i="4"/>
  <c r="JK13" i="4"/>
  <c r="JI13" i="4"/>
  <c r="KR12" i="4"/>
  <c r="KL12" i="4"/>
  <c r="KK12" i="4"/>
  <c r="KC12" i="4"/>
  <c r="JN12" i="4"/>
  <c r="JM12" i="4"/>
  <c r="JL12" i="4"/>
  <c r="JK12" i="4"/>
  <c r="JI12" i="4"/>
  <c r="JH13" i="4" s="1"/>
  <c r="JJ13" i="4" s="1"/>
  <c r="KR11" i="4"/>
  <c r="KL11" i="4"/>
  <c r="KK11" i="4"/>
  <c r="KC11" i="4"/>
  <c r="JN11" i="4"/>
  <c r="JM11" i="4"/>
  <c r="JL11" i="4"/>
  <c r="JK11" i="4"/>
  <c r="JI11" i="4"/>
  <c r="KR10" i="4"/>
  <c r="KL10" i="4"/>
  <c r="KK10" i="4"/>
  <c r="KC10" i="4"/>
  <c r="JN10" i="4"/>
  <c r="JM10" i="4"/>
  <c r="JL10" i="4"/>
  <c r="JK10" i="4"/>
  <c r="JI10" i="4"/>
  <c r="KR9" i="4"/>
  <c r="KL9" i="4"/>
  <c r="KK9" i="4"/>
  <c r="KC9" i="4"/>
  <c r="JN9" i="4"/>
  <c r="JM9" i="4"/>
  <c r="JL9" i="4"/>
  <c r="JK9" i="4"/>
  <c r="JI9" i="4"/>
  <c r="JH9" i="4" s="1"/>
  <c r="KM1" i="4"/>
  <c r="KC1" i="4"/>
  <c r="JV1" i="4"/>
  <c r="JF59" i="4"/>
  <c r="IZ59" i="4"/>
  <c r="IY59" i="4"/>
  <c r="IQ59" i="4"/>
  <c r="IB59" i="4"/>
  <c r="IA59" i="4"/>
  <c r="HZ59" i="4"/>
  <c r="HY59" i="4"/>
  <c r="IF59" i="4" s="1"/>
  <c r="IG59" i="4" s="1"/>
  <c r="HW59" i="4"/>
  <c r="JF58" i="4"/>
  <c r="IZ58" i="4"/>
  <c r="IY58" i="4"/>
  <c r="IQ58" i="4"/>
  <c r="IB58" i="4"/>
  <c r="IA58" i="4"/>
  <c r="HZ58" i="4"/>
  <c r="HY58" i="4"/>
  <c r="HW58" i="4"/>
  <c r="HV59" i="4" s="1"/>
  <c r="JF57" i="4"/>
  <c r="IZ57" i="4"/>
  <c r="IY57" i="4"/>
  <c r="IQ57" i="4"/>
  <c r="IB57" i="4"/>
  <c r="IA57" i="4"/>
  <c r="HZ57" i="4"/>
  <c r="HY57" i="4"/>
  <c r="HW57" i="4"/>
  <c r="JF56" i="4"/>
  <c r="IZ56" i="4"/>
  <c r="IY56" i="4"/>
  <c r="IQ56" i="4"/>
  <c r="IB56" i="4"/>
  <c r="IA56" i="4"/>
  <c r="HZ56" i="4"/>
  <c r="HY56" i="4"/>
  <c r="HW56" i="4"/>
  <c r="JF55" i="4"/>
  <c r="IZ55" i="4"/>
  <c r="IY55" i="4"/>
  <c r="IQ55" i="4"/>
  <c r="IB55" i="4"/>
  <c r="IA55" i="4"/>
  <c r="HZ55" i="4"/>
  <c r="HY55" i="4"/>
  <c r="HW55" i="4"/>
  <c r="JF54" i="4"/>
  <c r="IZ54" i="4"/>
  <c r="IY54" i="4"/>
  <c r="IQ54" i="4"/>
  <c r="IB54" i="4"/>
  <c r="IA54" i="4"/>
  <c r="HZ54" i="4"/>
  <c r="HY54" i="4"/>
  <c r="HW54" i="4"/>
  <c r="JF53" i="4"/>
  <c r="IZ53" i="4"/>
  <c r="IY53" i="4"/>
  <c r="IQ53" i="4"/>
  <c r="IB53" i="4"/>
  <c r="IA53" i="4"/>
  <c r="HZ53" i="4"/>
  <c r="HY53" i="4"/>
  <c r="HW53" i="4"/>
  <c r="JF52" i="4"/>
  <c r="IZ52" i="4"/>
  <c r="IY52" i="4"/>
  <c r="IQ52" i="4"/>
  <c r="IB52" i="4"/>
  <c r="IA52" i="4"/>
  <c r="IW52" i="3" s="1"/>
  <c r="HZ52" i="4"/>
  <c r="HY52" i="4"/>
  <c r="HW52" i="4"/>
  <c r="HV53" i="4" s="1"/>
  <c r="HX53" i="4" s="1"/>
  <c r="JF51" i="4"/>
  <c r="IZ51" i="4"/>
  <c r="IY51" i="4"/>
  <c r="IQ51" i="4"/>
  <c r="IB51" i="4"/>
  <c r="IW51" i="3" s="1"/>
  <c r="IA51" i="4"/>
  <c r="HZ51" i="4"/>
  <c r="HY51" i="4"/>
  <c r="IF51" i="4" s="1"/>
  <c r="HW51" i="4"/>
  <c r="JF50" i="4"/>
  <c r="IZ50" i="4"/>
  <c r="IY50" i="4"/>
  <c r="IQ50" i="4"/>
  <c r="IB50" i="4"/>
  <c r="IA50" i="4"/>
  <c r="HZ50" i="4"/>
  <c r="HY50" i="4"/>
  <c r="HW50" i="4"/>
  <c r="HV51" i="4" s="1"/>
  <c r="JF49" i="4"/>
  <c r="IZ49" i="4"/>
  <c r="IY49" i="4"/>
  <c r="IQ49" i="4"/>
  <c r="IB49" i="4"/>
  <c r="IA49" i="4"/>
  <c r="HZ49" i="4"/>
  <c r="HY49" i="4"/>
  <c r="HW49" i="4"/>
  <c r="JF48" i="4"/>
  <c r="IZ48" i="4"/>
  <c r="IY48" i="4"/>
  <c r="IQ48" i="4"/>
  <c r="IB48" i="4"/>
  <c r="IA48" i="4"/>
  <c r="HZ48" i="4"/>
  <c r="HY48" i="4"/>
  <c r="HW48" i="4"/>
  <c r="JF47" i="4"/>
  <c r="IZ47" i="4"/>
  <c r="IY47" i="4"/>
  <c r="IQ47" i="4"/>
  <c r="IB47" i="4"/>
  <c r="IA47" i="4"/>
  <c r="HZ47" i="4"/>
  <c r="HY47" i="4"/>
  <c r="HW47" i="4"/>
  <c r="JF46" i="4"/>
  <c r="IZ46" i="4"/>
  <c r="IY46" i="4"/>
  <c r="IQ46" i="4"/>
  <c r="IB46" i="4"/>
  <c r="IA46" i="4"/>
  <c r="HZ46" i="4"/>
  <c r="HY46" i="4"/>
  <c r="HW46" i="4"/>
  <c r="JF45" i="4"/>
  <c r="IZ45" i="4"/>
  <c r="IY45" i="4"/>
  <c r="IQ45" i="4"/>
  <c r="IB45" i="4"/>
  <c r="IA45" i="4"/>
  <c r="HZ45" i="4"/>
  <c r="IX45" i="3" s="1"/>
  <c r="HY45" i="4"/>
  <c r="HW45" i="4"/>
  <c r="JF44" i="4"/>
  <c r="IZ44" i="4"/>
  <c r="IY44" i="4"/>
  <c r="IQ44" i="4"/>
  <c r="IB44" i="4"/>
  <c r="IA44" i="4"/>
  <c r="HZ44" i="4"/>
  <c r="HY44" i="4"/>
  <c r="HW44" i="4"/>
  <c r="HV45" i="4" s="1"/>
  <c r="HX45" i="4" s="1"/>
  <c r="JF43" i="4"/>
  <c r="IZ43" i="4"/>
  <c r="IY43" i="4"/>
  <c r="IQ43" i="4"/>
  <c r="IG43" i="4"/>
  <c r="IB43" i="4"/>
  <c r="IA43" i="4"/>
  <c r="HZ43" i="4"/>
  <c r="HY43" i="4"/>
  <c r="IF43" i="4" s="1"/>
  <c r="HW43" i="4"/>
  <c r="JF42" i="4"/>
  <c r="IZ42" i="4"/>
  <c r="IY42" i="4"/>
  <c r="IQ42" i="4"/>
  <c r="IB42" i="4"/>
  <c r="IA42" i="4"/>
  <c r="HZ42" i="4"/>
  <c r="HY42" i="4"/>
  <c r="HW42" i="4"/>
  <c r="JF41" i="4"/>
  <c r="IZ41" i="4"/>
  <c r="IY41" i="4"/>
  <c r="IQ41" i="4"/>
  <c r="IB41" i="4"/>
  <c r="IA41" i="4"/>
  <c r="HZ41" i="4"/>
  <c r="HY41" i="4"/>
  <c r="HW41" i="4"/>
  <c r="JF40" i="4"/>
  <c r="IZ40" i="4"/>
  <c r="IY40" i="4"/>
  <c r="IQ40" i="4"/>
  <c r="IB40" i="4"/>
  <c r="IA40" i="4"/>
  <c r="HZ40" i="4"/>
  <c r="HY40" i="4"/>
  <c r="HW40" i="4"/>
  <c r="JF39" i="4"/>
  <c r="IZ39" i="4"/>
  <c r="IY39" i="4"/>
  <c r="IQ39" i="4"/>
  <c r="IB39" i="4"/>
  <c r="IA39" i="4"/>
  <c r="HZ39" i="4"/>
  <c r="HY39" i="4"/>
  <c r="HW39" i="4"/>
  <c r="JF38" i="4"/>
  <c r="IZ38" i="4"/>
  <c r="IY38" i="4"/>
  <c r="IQ38" i="4"/>
  <c r="IB38" i="4"/>
  <c r="IA38" i="4"/>
  <c r="HZ38" i="4"/>
  <c r="IX38" i="3" s="1"/>
  <c r="HY38" i="4"/>
  <c r="HW38" i="4"/>
  <c r="JF37" i="4"/>
  <c r="IZ37" i="4"/>
  <c r="IY37" i="4"/>
  <c r="IQ37" i="4"/>
  <c r="IB37" i="4"/>
  <c r="IA37" i="4"/>
  <c r="HZ37" i="4"/>
  <c r="HY37" i="4"/>
  <c r="IF37" i="4" s="1"/>
  <c r="HW37" i="4"/>
  <c r="JF36" i="4"/>
  <c r="IZ36" i="4"/>
  <c r="IY36" i="4"/>
  <c r="IQ36" i="4"/>
  <c r="IB36" i="4"/>
  <c r="IW36" i="3" s="1"/>
  <c r="IA36" i="4"/>
  <c r="HZ36" i="4"/>
  <c r="HY36" i="4"/>
  <c r="IF36" i="4" s="1"/>
  <c r="HW36" i="4"/>
  <c r="JF35" i="4"/>
  <c r="IZ35" i="4"/>
  <c r="IY35" i="4"/>
  <c r="IQ35" i="4"/>
  <c r="IB35" i="4"/>
  <c r="IA35" i="4"/>
  <c r="HZ35" i="4"/>
  <c r="HY35" i="4"/>
  <c r="HW35" i="4"/>
  <c r="JF34" i="4"/>
  <c r="IZ34" i="4"/>
  <c r="IY34" i="4"/>
  <c r="IQ34" i="4"/>
  <c r="IB34" i="4"/>
  <c r="IA34" i="4"/>
  <c r="HZ34" i="4"/>
  <c r="HY34" i="4"/>
  <c r="IF34" i="4" s="1"/>
  <c r="HW34" i="4"/>
  <c r="JF33" i="4"/>
  <c r="IZ33" i="4"/>
  <c r="IY33" i="4"/>
  <c r="IQ33" i="4"/>
  <c r="IB33" i="4"/>
  <c r="IA33" i="4"/>
  <c r="HZ33" i="4"/>
  <c r="HY33" i="4"/>
  <c r="HW33" i="4"/>
  <c r="JF32" i="4"/>
  <c r="IZ32" i="4"/>
  <c r="IY32" i="4"/>
  <c r="IQ32" i="4"/>
  <c r="IB32" i="4"/>
  <c r="IA32" i="4"/>
  <c r="HZ32" i="4"/>
  <c r="HY32" i="4"/>
  <c r="HW32" i="4"/>
  <c r="JF31" i="4"/>
  <c r="IZ31" i="4"/>
  <c r="IY31" i="4"/>
  <c r="IQ31" i="4"/>
  <c r="IB31" i="4"/>
  <c r="IA31" i="4"/>
  <c r="HZ31" i="4"/>
  <c r="HY31" i="4"/>
  <c r="HW31" i="4"/>
  <c r="JF30" i="4"/>
  <c r="IZ30" i="4"/>
  <c r="IY30" i="4"/>
  <c r="IQ30" i="4"/>
  <c r="IB30" i="4"/>
  <c r="IA30" i="4"/>
  <c r="HZ30" i="4"/>
  <c r="IX30" i="3" s="1"/>
  <c r="HY30" i="4"/>
  <c r="IF30" i="4" s="1"/>
  <c r="IG30" i="4" s="1"/>
  <c r="HW30" i="4"/>
  <c r="JF29" i="4"/>
  <c r="IZ29" i="4"/>
  <c r="IY29" i="4"/>
  <c r="IQ29" i="4"/>
  <c r="IB29" i="4"/>
  <c r="IA29" i="4"/>
  <c r="HZ29" i="4"/>
  <c r="HY29" i="4"/>
  <c r="HW29" i="4"/>
  <c r="JF28" i="4"/>
  <c r="IZ28" i="4"/>
  <c r="IY28" i="4"/>
  <c r="IQ28" i="4"/>
  <c r="IB28" i="4"/>
  <c r="IW28" i="3" s="1"/>
  <c r="IA28" i="4"/>
  <c r="HZ28" i="4"/>
  <c r="HY28" i="4"/>
  <c r="HW28" i="4"/>
  <c r="JF27" i="4"/>
  <c r="IZ27" i="4"/>
  <c r="IY27" i="4"/>
  <c r="IQ27" i="4"/>
  <c r="IB27" i="4"/>
  <c r="IA27" i="4"/>
  <c r="HZ27" i="4"/>
  <c r="HY27" i="4"/>
  <c r="HW27" i="4"/>
  <c r="JF26" i="4"/>
  <c r="IZ26" i="4"/>
  <c r="IY26" i="4"/>
  <c r="IQ26" i="4"/>
  <c r="IB26" i="4"/>
  <c r="IA26" i="4"/>
  <c r="HZ26" i="4"/>
  <c r="HY26" i="4"/>
  <c r="IX26" i="3" s="1"/>
  <c r="HW26" i="4"/>
  <c r="JF25" i="4"/>
  <c r="IZ25" i="4"/>
  <c r="IY25" i="4"/>
  <c r="IQ25" i="4"/>
  <c r="IB25" i="4"/>
  <c r="ID25" i="4" s="1"/>
  <c r="IA25" i="4"/>
  <c r="HZ25" i="4"/>
  <c r="HY25" i="4"/>
  <c r="HW25" i="4"/>
  <c r="JF24" i="4"/>
  <c r="IZ24" i="4"/>
  <c r="IY24" i="4"/>
  <c r="IQ24" i="4"/>
  <c r="IB24" i="4"/>
  <c r="IA24" i="4"/>
  <c r="HZ24" i="4"/>
  <c r="HY24" i="4"/>
  <c r="IF24" i="4" s="1"/>
  <c r="HW24" i="4"/>
  <c r="JF23" i="4"/>
  <c r="IZ23" i="4"/>
  <c r="IY23" i="4"/>
  <c r="IQ23" i="4"/>
  <c r="IB23" i="4"/>
  <c r="IA23" i="4"/>
  <c r="HZ23" i="4"/>
  <c r="HY23" i="4"/>
  <c r="HW23" i="4"/>
  <c r="JF22" i="4"/>
  <c r="IZ22" i="4"/>
  <c r="IY22" i="4"/>
  <c r="IQ22" i="4"/>
  <c r="IB22" i="4"/>
  <c r="IA22" i="4"/>
  <c r="HZ22" i="4"/>
  <c r="IW22" i="3" s="1"/>
  <c r="HY22" i="4"/>
  <c r="HW22" i="4"/>
  <c r="JF21" i="4"/>
  <c r="IZ21" i="4"/>
  <c r="IY21" i="4"/>
  <c r="IQ21" i="4"/>
  <c r="IB21" i="4"/>
  <c r="IA21" i="4"/>
  <c r="HZ21" i="4"/>
  <c r="HY21" i="4"/>
  <c r="HW21" i="4"/>
  <c r="JF20" i="4"/>
  <c r="IZ20" i="4"/>
  <c r="IY20" i="4"/>
  <c r="IQ20" i="4"/>
  <c r="IB20" i="4"/>
  <c r="IA20" i="4"/>
  <c r="HZ20" i="4"/>
  <c r="HY20" i="4"/>
  <c r="HW20" i="4"/>
  <c r="JF19" i="4"/>
  <c r="IZ19" i="4"/>
  <c r="IY19" i="4"/>
  <c r="IQ19" i="4"/>
  <c r="IB19" i="4"/>
  <c r="IA19" i="4"/>
  <c r="HZ19" i="4"/>
  <c r="HY19" i="4"/>
  <c r="HW19" i="4"/>
  <c r="JF18" i="4"/>
  <c r="IZ18" i="4"/>
  <c r="IY18" i="4"/>
  <c r="IQ18" i="4"/>
  <c r="IB18" i="4"/>
  <c r="IA18" i="4"/>
  <c r="HZ18" i="4"/>
  <c r="HY18" i="4"/>
  <c r="IX18" i="3" s="1"/>
  <c r="HW18" i="4"/>
  <c r="JF17" i="4"/>
  <c r="IZ17" i="4"/>
  <c r="IY17" i="4"/>
  <c r="IQ17" i="4"/>
  <c r="IB17" i="4"/>
  <c r="IA17" i="4"/>
  <c r="HZ17" i="4"/>
  <c r="HY17" i="4"/>
  <c r="IF17" i="4" s="1"/>
  <c r="IG17" i="4" s="1"/>
  <c r="HW17" i="4"/>
  <c r="JF16" i="4"/>
  <c r="IZ16" i="4"/>
  <c r="IY16" i="4"/>
  <c r="IQ16" i="4"/>
  <c r="IB16" i="4"/>
  <c r="IA16" i="4"/>
  <c r="HZ16" i="4"/>
  <c r="HY16" i="4"/>
  <c r="IV16" i="3" s="1"/>
  <c r="HW16" i="4"/>
  <c r="HV16" i="4" s="1"/>
  <c r="JF15" i="4"/>
  <c r="IZ15" i="4"/>
  <c r="IY15" i="4"/>
  <c r="IQ15" i="4"/>
  <c r="IB15" i="4"/>
  <c r="IA15" i="4"/>
  <c r="HZ15" i="4"/>
  <c r="HY15" i="4"/>
  <c r="HW15" i="4"/>
  <c r="JF14" i="4"/>
  <c r="IZ14" i="4"/>
  <c r="IY14" i="4"/>
  <c r="IQ14" i="4"/>
  <c r="IB14" i="4"/>
  <c r="IA14" i="4"/>
  <c r="HZ14" i="4"/>
  <c r="IX14" i="3" s="1"/>
  <c r="HY14" i="4"/>
  <c r="HW14" i="4"/>
  <c r="HV15" i="4" s="1"/>
  <c r="HX15" i="4" s="1"/>
  <c r="JF13" i="4"/>
  <c r="IZ13" i="4"/>
  <c r="IY13" i="4"/>
  <c r="IQ13" i="4"/>
  <c r="IB13" i="4"/>
  <c r="IA13" i="4"/>
  <c r="HZ13" i="4"/>
  <c r="HY13" i="4"/>
  <c r="IF13" i="4" s="1"/>
  <c r="HW13" i="4"/>
  <c r="JF12" i="4"/>
  <c r="IZ12" i="4"/>
  <c r="IY12" i="4"/>
  <c r="IQ12" i="4"/>
  <c r="IB12" i="4"/>
  <c r="IA12" i="4"/>
  <c r="HZ12" i="4"/>
  <c r="HY12" i="4"/>
  <c r="HW12" i="4"/>
  <c r="JF11" i="4"/>
  <c r="IZ11" i="4"/>
  <c r="IY11" i="4"/>
  <c r="IQ11" i="4"/>
  <c r="IB11" i="4"/>
  <c r="IA11" i="4"/>
  <c r="HZ11" i="4"/>
  <c r="HY11" i="4"/>
  <c r="HW11" i="4"/>
  <c r="HV12" i="4" s="1"/>
  <c r="HX12" i="4" s="1"/>
  <c r="JF10" i="4"/>
  <c r="IZ10" i="4"/>
  <c r="IY10" i="4"/>
  <c r="IQ10" i="4"/>
  <c r="IB10" i="4"/>
  <c r="IA10" i="4"/>
  <c r="HZ10" i="4"/>
  <c r="HY10" i="4"/>
  <c r="IF10" i="4" s="1"/>
  <c r="HW10" i="4"/>
  <c r="JF9" i="4"/>
  <c r="IZ9" i="4"/>
  <c r="IY9" i="4"/>
  <c r="IQ9" i="4"/>
  <c r="IB9" i="4"/>
  <c r="IA9" i="4"/>
  <c r="HZ9" i="4"/>
  <c r="HY9" i="4"/>
  <c r="IF9" i="4" s="1"/>
  <c r="HW9" i="4"/>
  <c r="HV9" i="4" s="1"/>
  <c r="JA1" i="4"/>
  <c r="IQ1" i="4"/>
  <c r="IJ1" i="4"/>
  <c r="HT59" i="4"/>
  <c r="HN59" i="4"/>
  <c r="HM59" i="4"/>
  <c r="HE59" i="4"/>
  <c r="GP59" i="4"/>
  <c r="GO59" i="4"/>
  <c r="GN59" i="4"/>
  <c r="GM59" i="4"/>
  <c r="GK59" i="4"/>
  <c r="HT58" i="4"/>
  <c r="HN58" i="4"/>
  <c r="HM58" i="4"/>
  <c r="HE58" i="4"/>
  <c r="GP58" i="4"/>
  <c r="GO58" i="4"/>
  <c r="GN58" i="4"/>
  <c r="GM58" i="4"/>
  <c r="GK58" i="4"/>
  <c r="HT57" i="4"/>
  <c r="HN57" i="4"/>
  <c r="HM57" i="4"/>
  <c r="HE57" i="4"/>
  <c r="GP57" i="4"/>
  <c r="GO57" i="4"/>
  <c r="GN57" i="4"/>
  <c r="GM57" i="4"/>
  <c r="GK57" i="4"/>
  <c r="HT56" i="4"/>
  <c r="HN56" i="4"/>
  <c r="HM56" i="4"/>
  <c r="HE56" i="4"/>
  <c r="GP56" i="4"/>
  <c r="GO56" i="4"/>
  <c r="GN56" i="4"/>
  <c r="GM56" i="4"/>
  <c r="GK56" i="4"/>
  <c r="HT55" i="4"/>
  <c r="HN55" i="4"/>
  <c r="HM55" i="4"/>
  <c r="HE55" i="4"/>
  <c r="GP55" i="4"/>
  <c r="GO55" i="4"/>
  <c r="GN55" i="4"/>
  <c r="GM55" i="4"/>
  <c r="GK55" i="4"/>
  <c r="HT54" i="4"/>
  <c r="HN54" i="4"/>
  <c r="HM54" i="4"/>
  <c r="HE54" i="4"/>
  <c r="GP54" i="4"/>
  <c r="HK54" i="3" s="1"/>
  <c r="GO54" i="4"/>
  <c r="GN54" i="4"/>
  <c r="GM54" i="4"/>
  <c r="GK54" i="4"/>
  <c r="HT53" i="4"/>
  <c r="HN53" i="4"/>
  <c r="HM53" i="4"/>
  <c r="HE53" i="4"/>
  <c r="GP53" i="4"/>
  <c r="GO53" i="4"/>
  <c r="GN53" i="4"/>
  <c r="GM53" i="4"/>
  <c r="GK53" i="4"/>
  <c r="HT52" i="4"/>
  <c r="HN52" i="4"/>
  <c r="HM52" i="4"/>
  <c r="HE52" i="4"/>
  <c r="GP52" i="4"/>
  <c r="GO52" i="4"/>
  <c r="GN52" i="4"/>
  <c r="GM52" i="4"/>
  <c r="GK52" i="4"/>
  <c r="GJ53" i="4" s="1"/>
  <c r="GL53" i="4" s="1"/>
  <c r="HT51" i="4"/>
  <c r="HN51" i="4"/>
  <c r="HM51" i="4"/>
  <c r="HE51" i="4"/>
  <c r="GP51" i="4"/>
  <c r="GO51" i="4"/>
  <c r="GN51" i="4"/>
  <c r="GM51" i="4"/>
  <c r="GK51" i="4"/>
  <c r="GJ52" i="4" s="1"/>
  <c r="HT50" i="4"/>
  <c r="HN50" i="4"/>
  <c r="HM50" i="4"/>
  <c r="HE50" i="4"/>
  <c r="GP50" i="4"/>
  <c r="GO50" i="4"/>
  <c r="GN50" i="4"/>
  <c r="GM50" i="4"/>
  <c r="HK50" i="3" s="1"/>
  <c r="GK50" i="4"/>
  <c r="HT49" i="4"/>
  <c r="HN49" i="4"/>
  <c r="HM49" i="4"/>
  <c r="HE49" i="4"/>
  <c r="GP49" i="4"/>
  <c r="GO49" i="4"/>
  <c r="GN49" i="4"/>
  <c r="GM49" i="4"/>
  <c r="HK49" i="3" s="1"/>
  <c r="GK49" i="4"/>
  <c r="HT48" i="4"/>
  <c r="HN48" i="4"/>
  <c r="HM48" i="4"/>
  <c r="HE48" i="4"/>
  <c r="GP48" i="4"/>
  <c r="GO48" i="4"/>
  <c r="GR48" i="4" s="1"/>
  <c r="GN48" i="4"/>
  <c r="GM48" i="4"/>
  <c r="GK48" i="4"/>
  <c r="GJ49" i="4" s="1"/>
  <c r="GL49" i="4" s="1"/>
  <c r="HT47" i="4"/>
  <c r="HN47" i="4"/>
  <c r="HM47" i="4"/>
  <c r="HE47" i="4"/>
  <c r="GP47" i="4"/>
  <c r="GO47" i="4"/>
  <c r="GN47" i="4"/>
  <c r="GM47" i="4"/>
  <c r="GK47" i="4"/>
  <c r="HT46" i="4"/>
  <c r="HN46" i="4"/>
  <c r="HM46" i="4"/>
  <c r="HE46" i="4"/>
  <c r="GP46" i="4"/>
  <c r="HK46" i="3" s="1"/>
  <c r="GO46" i="4"/>
  <c r="GN46" i="4"/>
  <c r="GM46" i="4"/>
  <c r="GK46" i="4"/>
  <c r="HT45" i="4"/>
  <c r="HN45" i="4"/>
  <c r="HM45" i="4"/>
  <c r="HE45" i="4"/>
  <c r="GP45" i="4"/>
  <c r="GO45" i="4"/>
  <c r="GR45" i="4" s="1"/>
  <c r="GN45" i="4"/>
  <c r="GM45" i="4"/>
  <c r="GK45" i="4"/>
  <c r="HT44" i="4"/>
  <c r="HN44" i="4"/>
  <c r="HM44" i="4"/>
  <c r="HE44" i="4"/>
  <c r="GP44" i="4"/>
  <c r="GO44" i="4"/>
  <c r="GN44" i="4"/>
  <c r="GM44" i="4"/>
  <c r="GK44" i="4"/>
  <c r="HT43" i="4"/>
  <c r="HN43" i="4"/>
  <c r="HM43" i="4"/>
  <c r="HE43" i="4"/>
  <c r="GP43" i="4"/>
  <c r="GO43" i="4"/>
  <c r="GN43" i="4"/>
  <c r="GM43" i="4"/>
  <c r="HL43" i="3" s="1"/>
  <c r="GK43" i="4"/>
  <c r="GJ44" i="4" s="1"/>
  <c r="HT42" i="4"/>
  <c r="HN42" i="4"/>
  <c r="HM42" i="4"/>
  <c r="HE42" i="4"/>
  <c r="GP42" i="4"/>
  <c r="GO42" i="4"/>
  <c r="GN42" i="4"/>
  <c r="GM42" i="4"/>
  <c r="GK42" i="4"/>
  <c r="HT41" i="4"/>
  <c r="HN41" i="4"/>
  <c r="HM41" i="4"/>
  <c r="HE41" i="4"/>
  <c r="GP41" i="4"/>
  <c r="GO41" i="4"/>
  <c r="GN41" i="4"/>
  <c r="HK41" i="3" s="1"/>
  <c r="GM41" i="4"/>
  <c r="GK41" i="4"/>
  <c r="GJ42" i="4" s="1"/>
  <c r="HT40" i="4"/>
  <c r="HN40" i="4"/>
  <c r="HM40" i="4"/>
  <c r="HE40" i="4"/>
  <c r="GP40" i="4"/>
  <c r="GO40" i="4"/>
  <c r="GN40" i="4"/>
  <c r="GM40" i="4"/>
  <c r="GT40" i="4" s="1"/>
  <c r="GK40" i="4"/>
  <c r="GJ41" i="4" s="1"/>
  <c r="GL41" i="4" s="1"/>
  <c r="HT39" i="4"/>
  <c r="HN39" i="4"/>
  <c r="HM39" i="4"/>
  <c r="HE39" i="4"/>
  <c r="GP39" i="4"/>
  <c r="GO39" i="4"/>
  <c r="GN39" i="4"/>
  <c r="GM39" i="4"/>
  <c r="GT39" i="4" s="1"/>
  <c r="GK39" i="4"/>
  <c r="HT38" i="4"/>
  <c r="HN38" i="4"/>
  <c r="HM38" i="4"/>
  <c r="HE38" i="4"/>
  <c r="GP38" i="4"/>
  <c r="GO38" i="4"/>
  <c r="GN38" i="4"/>
  <c r="GM38" i="4"/>
  <c r="GT38" i="4" s="1"/>
  <c r="GK38" i="4"/>
  <c r="HT37" i="4"/>
  <c r="HN37" i="4"/>
  <c r="HM37" i="4"/>
  <c r="HE37" i="4"/>
  <c r="GP37" i="4"/>
  <c r="GO37" i="4"/>
  <c r="GN37" i="4"/>
  <c r="GM37" i="4"/>
  <c r="GT37" i="4" s="1"/>
  <c r="GK37" i="4"/>
  <c r="HT36" i="4"/>
  <c r="HN36" i="4"/>
  <c r="HM36" i="4"/>
  <c r="HE36" i="4"/>
  <c r="GP36" i="4"/>
  <c r="GO36" i="4"/>
  <c r="GN36" i="4"/>
  <c r="GT36" i="4" s="1"/>
  <c r="GM36" i="4"/>
  <c r="GK36" i="4"/>
  <c r="HT35" i="4"/>
  <c r="HN35" i="4"/>
  <c r="HM35" i="4"/>
  <c r="HE35" i="4"/>
  <c r="GP35" i="4"/>
  <c r="GO35" i="4"/>
  <c r="GN35" i="4"/>
  <c r="GM35" i="4"/>
  <c r="GT35" i="4" s="1"/>
  <c r="GK35" i="4"/>
  <c r="HT34" i="4"/>
  <c r="HN34" i="4"/>
  <c r="HM34" i="4"/>
  <c r="HE34" i="4"/>
  <c r="GP34" i="4"/>
  <c r="GO34" i="4"/>
  <c r="GN34" i="4"/>
  <c r="GM34" i="4"/>
  <c r="GK34" i="4"/>
  <c r="HT33" i="4"/>
  <c r="HN33" i="4"/>
  <c r="HM33" i="4"/>
  <c r="HE33" i="4"/>
  <c r="GP33" i="4"/>
  <c r="GO33" i="4"/>
  <c r="GN33" i="4"/>
  <c r="HL33" i="3" s="1"/>
  <c r="GM33" i="4"/>
  <c r="GT33" i="4" s="1"/>
  <c r="GK33" i="4"/>
  <c r="HT32" i="4"/>
  <c r="HN32" i="4"/>
  <c r="HM32" i="4"/>
  <c r="HE32" i="4"/>
  <c r="GP32" i="4"/>
  <c r="GO32" i="4"/>
  <c r="HK32" i="3" s="1"/>
  <c r="GN32" i="4"/>
  <c r="GM32" i="4"/>
  <c r="GK32" i="4"/>
  <c r="HT31" i="4"/>
  <c r="HN31" i="4"/>
  <c r="HM31" i="4"/>
  <c r="HE31" i="4"/>
  <c r="GP31" i="4"/>
  <c r="GO31" i="4"/>
  <c r="GN31" i="4"/>
  <c r="GM31" i="4"/>
  <c r="GK31" i="4"/>
  <c r="HT30" i="4"/>
  <c r="HN30" i="4"/>
  <c r="HM30" i="4"/>
  <c r="HE30" i="4"/>
  <c r="GP30" i="4"/>
  <c r="HK30" i="3" s="1"/>
  <c r="GO30" i="4"/>
  <c r="GN30" i="4"/>
  <c r="GM30" i="4"/>
  <c r="GK30" i="4"/>
  <c r="HT29" i="4"/>
  <c r="HN29" i="4"/>
  <c r="HM29" i="4"/>
  <c r="HE29" i="4"/>
  <c r="GP29" i="4"/>
  <c r="GO29" i="4"/>
  <c r="GN29" i="4"/>
  <c r="GM29" i="4"/>
  <c r="GK29" i="4"/>
  <c r="HT28" i="4"/>
  <c r="HN28" i="4"/>
  <c r="HM28" i="4"/>
  <c r="HE28" i="4"/>
  <c r="GP28" i="4"/>
  <c r="GO28" i="4"/>
  <c r="GN28" i="4"/>
  <c r="GM28" i="4"/>
  <c r="GK28" i="4"/>
  <c r="HT27" i="4"/>
  <c r="HN27" i="4"/>
  <c r="HM27" i="4"/>
  <c r="HE27" i="4"/>
  <c r="GP27" i="4"/>
  <c r="GO27" i="4"/>
  <c r="GN27" i="4"/>
  <c r="GM27" i="4"/>
  <c r="GK27" i="4"/>
  <c r="GJ28" i="4" s="1"/>
  <c r="HT26" i="4"/>
  <c r="HN26" i="4"/>
  <c r="HM26" i="4"/>
  <c r="HE26" i="4"/>
  <c r="GP26" i="4"/>
  <c r="GO26" i="4"/>
  <c r="GN26" i="4"/>
  <c r="GM26" i="4"/>
  <c r="GT26" i="4" s="1"/>
  <c r="GU26" i="4" s="1"/>
  <c r="GK26" i="4"/>
  <c r="HT25" i="4"/>
  <c r="HN25" i="4"/>
  <c r="HM25" i="4"/>
  <c r="HE25" i="4"/>
  <c r="GP25" i="4"/>
  <c r="GO25" i="4"/>
  <c r="GN25" i="4"/>
  <c r="GQ25" i="4" s="1"/>
  <c r="GM25" i="4"/>
  <c r="GT25" i="4" s="1"/>
  <c r="GK25" i="4"/>
  <c r="HT24" i="4"/>
  <c r="HN24" i="4"/>
  <c r="HM24" i="4"/>
  <c r="HE24" i="4"/>
  <c r="GP24" i="4"/>
  <c r="GO24" i="4"/>
  <c r="HK24" i="3" s="1"/>
  <c r="GN24" i="4"/>
  <c r="GM24" i="4"/>
  <c r="GK24" i="4"/>
  <c r="HT23" i="4"/>
  <c r="HN23" i="4"/>
  <c r="HM23" i="4"/>
  <c r="HE23" i="4"/>
  <c r="GP23" i="4"/>
  <c r="GO23" i="4"/>
  <c r="HK23" i="3" s="1"/>
  <c r="GN23" i="4"/>
  <c r="GM23" i="4"/>
  <c r="GT23" i="4" s="1"/>
  <c r="GK23" i="4"/>
  <c r="HT22" i="4"/>
  <c r="HN22" i="4"/>
  <c r="HM22" i="4"/>
  <c r="HE22" i="4"/>
  <c r="GP22" i="4"/>
  <c r="GO22" i="4"/>
  <c r="GN22" i="4"/>
  <c r="GM22" i="4"/>
  <c r="GT22" i="4" s="1"/>
  <c r="GK22" i="4"/>
  <c r="HT21" i="4"/>
  <c r="HN21" i="4"/>
  <c r="HM21" i="4"/>
  <c r="HE21" i="4"/>
  <c r="GP21" i="4"/>
  <c r="GO21" i="4"/>
  <c r="GN21" i="4"/>
  <c r="GM21" i="4"/>
  <c r="GT21" i="4" s="1"/>
  <c r="GK21" i="4"/>
  <c r="HT20" i="4"/>
  <c r="HN20" i="4"/>
  <c r="HM20" i="4"/>
  <c r="HE20" i="4"/>
  <c r="GP20" i="4"/>
  <c r="GO20" i="4"/>
  <c r="GN20" i="4"/>
  <c r="GM20" i="4"/>
  <c r="GK20" i="4"/>
  <c r="HT19" i="4"/>
  <c r="HN19" i="4"/>
  <c r="HM19" i="4"/>
  <c r="HE19" i="4"/>
  <c r="GP19" i="4"/>
  <c r="GO19" i="4"/>
  <c r="GN19" i="4"/>
  <c r="GM19" i="4"/>
  <c r="GT19" i="4" s="1"/>
  <c r="GU19" i="4" s="1"/>
  <c r="GK19" i="4"/>
  <c r="HT18" i="4"/>
  <c r="HN18" i="4"/>
  <c r="HM18" i="4"/>
  <c r="HE18" i="4"/>
  <c r="GP18" i="4"/>
  <c r="GO18" i="4"/>
  <c r="GN18" i="4"/>
  <c r="HL18" i="3" s="1"/>
  <c r="GM18" i="4"/>
  <c r="GT18" i="4" s="1"/>
  <c r="GK18" i="4"/>
  <c r="HT17" i="4"/>
  <c r="HN17" i="4"/>
  <c r="HM17" i="4"/>
  <c r="HE17" i="4"/>
  <c r="GP17" i="4"/>
  <c r="GO17" i="4"/>
  <c r="GN17" i="4"/>
  <c r="GM17" i="4"/>
  <c r="GT17" i="4" s="1"/>
  <c r="GK17" i="4"/>
  <c r="HT16" i="4"/>
  <c r="HN16" i="4"/>
  <c r="HM16" i="4"/>
  <c r="HE16" i="4"/>
  <c r="GP16" i="4"/>
  <c r="GO16" i="4"/>
  <c r="HK16" i="3" s="1"/>
  <c r="GN16" i="4"/>
  <c r="GM16" i="4"/>
  <c r="GK16" i="4"/>
  <c r="HT15" i="4"/>
  <c r="HN15" i="4"/>
  <c r="HM15" i="4"/>
  <c r="HE15" i="4"/>
  <c r="GP15" i="4"/>
  <c r="GO15" i="4"/>
  <c r="GN15" i="4"/>
  <c r="GM15" i="4"/>
  <c r="GK15" i="4"/>
  <c r="HT14" i="4"/>
  <c r="HN14" i="4"/>
  <c r="HM14" i="4"/>
  <c r="HE14" i="4"/>
  <c r="GP14" i="4"/>
  <c r="GO14" i="4"/>
  <c r="GN14" i="4"/>
  <c r="GM14" i="4"/>
  <c r="GK14" i="4"/>
  <c r="HT13" i="4"/>
  <c r="HN13" i="4"/>
  <c r="HM13" i="4"/>
  <c r="HE13" i="4"/>
  <c r="GP13" i="4"/>
  <c r="GO13" i="4"/>
  <c r="GN13" i="4"/>
  <c r="GM13" i="4"/>
  <c r="GK13" i="4"/>
  <c r="HT12" i="4"/>
  <c r="HN12" i="4"/>
  <c r="HM12" i="4"/>
  <c r="HE12" i="4"/>
  <c r="GP12" i="4"/>
  <c r="GO12" i="4"/>
  <c r="GN12" i="4"/>
  <c r="GM12" i="4"/>
  <c r="GT12" i="4" s="1"/>
  <c r="GK12" i="4"/>
  <c r="GJ13" i="4" s="1"/>
  <c r="GL13" i="4" s="1"/>
  <c r="HT11" i="4"/>
  <c r="HN11" i="4"/>
  <c r="HM11" i="4"/>
  <c r="HE11" i="4"/>
  <c r="GP11" i="4"/>
  <c r="GO11" i="4"/>
  <c r="GN11" i="4"/>
  <c r="GM11" i="4"/>
  <c r="GT11" i="4" s="1"/>
  <c r="GU11" i="4" s="1"/>
  <c r="GK11" i="4"/>
  <c r="HT10" i="4"/>
  <c r="HN10" i="4"/>
  <c r="HM10" i="4"/>
  <c r="HE10" i="4"/>
  <c r="GP10" i="4"/>
  <c r="GO10" i="4"/>
  <c r="GN10" i="4"/>
  <c r="HL10" i="3" s="1"/>
  <c r="GM10" i="4"/>
  <c r="GK10" i="4"/>
  <c r="HT9" i="4"/>
  <c r="HN9" i="4"/>
  <c r="HM9" i="4"/>
  <c r="HE9" i="4"/>
  <c r="GP9" i="4"/>
  <c r="GO9" i="4"/>
  <c r="GN9" i="4"/>
  <c r="GQ9" i="4" s="1"/>
  <c r="GM9" i="4"/>
  <c r="GK9" i="4"/>
  <c r="GJ9" i="4" s="1"/>
  <c r="HO1" i="4"/>
  <c r="HE1" i="4"/>
  <c r="GX1" i="4"/>
  <c r="GH59" i="4"/>
  <c r="GB59" i="4"/>
  <c r="GA59" i="4"/>
  <c r="FS59" i="4"/>
  <c r="FD59" i="4"/>
  <c r="FC59" i="4"/>
  <c r="FB59" i="4"/>
  <c r="FA59" i="4"/>
  <c r="EY59" i="4"/>
  <c r="GH58" i="4"/>
  <c r="GB58" i="4"/>
  <c r="GA58" i="4"/>
  <c r="FS58" i="4"/>
  <c r="FD58" i="4"/>
  <c r="FF58" i="4" s="1"/>
  <c r="FC58" i="4"/>
  <c r="FB58" i="4"/>
  <c r="FA58" i="4"/>
  <c r="EY58" i="4"/>
  <c r="GH57" i="4"/>
  <c r="GB57" i="4"/>
  <c r="GA57" i="4"/>
  <c r="FS57" i="4"/>
  <c r="FD57" i="4"/>
  <c r="FC57" i="4"/>
  <c r="FB57" i="4"/>
  <c r="FA57" i="4"/>
  <c r="EY57" i="4"/>
  <c r="EX58" i="4" s="1"/>
  <c r="GH56" i="4"/>
  <c r="GB56" i="4"/>
  <c r="GA56" i="4"/>
  <c r="FS56" i="4"/>
  <c r="FD56" i="4"/>
  <c r="FC56" i="4"/>
  <c r="FB56" i="4"/>
  <c r="FA56" i="4"/>
  <c r="FH56" i="4" s="1"/>
  <c r="EY56" i="4"/>
  <c r="GH55" i="4"/>
  <c r="GB55" i="4"/>
  <c r="GA55" i="4"/>
  <c r="FS55" i="4"/>
  <c r="FD55" i="4"/>
  <c r="FC55" i="4"/>
  <c r="FB55" i="4"/>
  <c r="FA55" i="4"/>
  <c r="EY55" i="4"/>
  <c r="GH54" i="4"/>
  <c r="GB54" i="4"/>
  <c r="GA54" i="4"/>
  <c r="FS54" i="4"/>
  <c r="FD54" i="4"/>
  <c r="FC54" i="4"/>
  <c r="FB54" i="4"/>
  <c r="FA54" i="4"/>
  <c r="FH54" i="4" s="1"/>
  <c r="EY54" i="4"/>
  <c r="GH53" i="4"/>
  <c r="GB53" i="4"/>
  <c r="GA53" i="4"/>
  <c r="FS53" i="4"/>
  <c r="FD53" i="4"/>
  <c r="FC53" i="4"/>
  <c r="FB53" i="4"/>
  <c r="FA53" i="4"/>
  <c r="EY53" i="4"/>
  <c r="GH52" i="4"/>
  <c r="GB52" i="4"/>
  <c r="GA52" i="4"/>
  <c r="FS52" i="4"/>
  <c r="FD52" i="4"/>
  <c r="FC52" i="4"/>
  <c r="FB52" i="4"/>
  <c r="FA52" i="4"/>
  <c r="FH52" i="4" s="1"/>
  <c r="EY52" i="4"/>
  <c r="GH51" i="4"/>
  <c r="GB51" i="4"/>
  <c r="GA51" i="4"/>
  <c r="FS51" i="4"/>
  <c r="FD51" i="4"/>
  <c r="FC51" i="4"/>
  <c r="FB51" i="4"/>
  <c r="FA51" i="4"/>
  <c r="EY51" i="4"/>
  <c r="GH50" i="4"/>
  <c r="GB50" i="4"/>
  <c r="GA50" i="4"/>
  <c r="FS50" i="4"/>
  <c r="FD50" i="4"/>
  <c r="FC50" i="4"/>
  <c r="FB50" i="4"/>
  <c r="FA50" i="4"/>
  <c r="EY50" i="4"/>
  <c r="GH49" i="4"/>
  <c r="GB49" i="4"/>
  <c r="GA49" i="4"/>
  <c r="FS49" i="4"/>
  <c r="FD49" i="4"/>
  <c r="FC49" i="4"/>
  <c r="FB49" i="4"/>
  <c r="FA49" i="4"/>
  <c r="EY49" i="4"/>
  <c r="GH48" i="4"/>
  <c r="GB48" i="4"/>
  <c r="GA48" i="4"/>
  <c r="FS48" i="4"/>
  <c r="FD48" i="4"/>
  <c r="FC48" i="4"/>
  <c r="FB48" i="4"/>
  <c r="FA48" i="4"/>
  <c r="FH48" i="4" s="1"/>
  <c r="EY48" i="4"/>
  <c r="GH47" i="4"/>
  <c r="GB47" i="4"/>
  <c r="GA47" i="4"/>
  <c r="FS47" i="4"/>
  <c r="FD47" i="4"/>
  <c r="FC47" i="4"/>
  <c r="FB47" i="4"/>
  <c r="FA47" i="4"/>
  <c r="FH47" i="4" s="1"/>
  <c r="FI47" i="4" s="1"/>
  <c r="EY47" i="4"/>
  <c r="GH46" i="4"/>
  <c r="GB46" i="4"/>
  <c r="GA46" i="4"/>
  <c r="FS46" i="4"/>
  <c r="FD46" i="4"/>
  <c r="FC46" i="4"/>
  <c r="FB46" i="4"/>
  <c r="FA46" i="4"/>
  <c r="EY46" i="4"/>
  <c r="GH45" i="4"/>
  <c r="GB45" i="4"/>
  <c r="GA45" i="4"/>
  <c r="FS45" i="4"/>
  <c r="FD45" i="4"/>
  <c r="FC45" i="4"/>
  <c r="FB45" i="4"/>
  <c r="FA45" i="4"/>
  <c r="FH45" i="4" s="1"/>
  <c r="EY45" i="4"/>
  <c r="GH44" i="4"/>
  <c r="GB44" i="4"/>
  <c r="GA44" i="4"/>
  <c r="FS44" i="4"/>
  <c r="FD44" i="4"/>
  <c r="FC44" i="4"/>
  <c r="FB44" i="4"/>
  <c r="FA44" i="4"/>
  <c r="EY44" i="4"/>
  <c r="EX45" i="4" s="1"/>
  <c r="EZ45" i="4" s="1"/>
  <c r="GH43" i="4"/>
  <c r="GB43" i="4"/>
  <c r="GA43" i="4"/>
  <c r="FS43" i="4"/>
  <c r="FD43" i="4"/>
  <c r="FC43" i="4"/>
  <c r="FB43" i="4"/>
  <c r="FA43" i="4"/>
  <c r="EY43" i="4"/>
  <c r="GH42" i="4"/>
  <c r="GB42" i="4"/>
  <c r="GA42" i="4"/>
  <c r="FS42" i="4"/>
  <c r="FD42" i="4"/>
  <c r="FC42" i="4"/>
  <c r="FB42" i="4"/>
  <c r="FA42" i="4"/>
  <c r="FH42" i="4" s="1"/>
  <c r="EY42" i="4"/>
  <c r="GH41" i="4"/>
  <c r="GB41" i="4"/>
  <c r="GA41" i="4"/>
  <c r="FS41" i="4"/>
  <c r="FD41" i="4"/>
  <c r="FC41" i="4"/>
  <c r="FB41" i="4"/>
  <c r="FA41" i="4"/>
  <c r="EY41" i="4"/>
  <c r="EX42" i="4" s="1"/>
  <c r="GH40" i="4"/>
  <c r="GB40" i="4"/>
  <c r="GA40" i="4"/>
  <c r="FS40" i="4"/>
  <c r="FD40" i="4"/>
  <c r="FC40" i="4"/>
  <c r="FB40" i="4"/>
  <c r="FA40" i="4"/>
  <c r="FZ40" i="3" s="1"/>
  <c r="EY40" i="4"/>
  <c r="GH39" i="4"/>
  <c r="GB39" i="4"/>
  <c r="GA39" i="4"/>
  <c r="FS39" i="4"/>
  <c r="FD39" i="4"/>
  <c r="FC39" i="4"/>
  <c r="FB39" i="4"/>
  <c r="FA39" i="4"/>
  <c r="EY39" i="4"/>
  <c r="GH38" i="4"/>
  <c r="GB38" i="4"/>
  <c r="GA38" i="4"/>
  <c r="FS38" i="4"/>
  <c r="FD38" i="4"/>
  <c r="FC38" i="4"/>
  <c r="FB38" i="4"/>
  <c r="FA38" i="4"/>
  <c r="FH38" i="4" s="1"/>
  <c r="EY38" i="4"/>
  <c r="GH37" i="4"/>
  <c r="GB37" i="4"/>
  <c r="GA37" i="4"/>
  <c r="FS37" i="4"/>
  <c r="FD37" i="4"/>
  <c r="FC37" i="4"/>
  <c r="FB37" i="4"/>
  <c r="FA37" i="4"/>
  <c r="FH37" i="4" s="1"/>
  <c r="EY37" i="4"/>
  <c r="GH36" i="4"/>
  <c r="GB36" i="4"/>
  <c r="GA36" i="4"/>
  <c r="FS36" i="4"/>
  <c r="FD36" i="4"/>
  <c r="FC36" i="4"/>
  <c r="FB36" i="4"/>
  <c r="FA36" i="4"/>
  <c r="FH36" i="4" s="1"/>
  <c r="EY36" i="4"/>
  <c r="EX37" i="4" s="1"/>
  <c r="GH35" i="4"/>
  <c r="GB35" i="4"/>
  <c r="GA35" i="4"/>
  <c r="FS35" i="4"/>
  <c r="FD35" i="4"/>
  <c r="FC35" i="4"/>
  <c r="FB35" i="4"/>
  <c r="FA35" i="4"/>
  <c r="FH35" i="4" s="1"/>
  <c r="EY35" i="4"/>
  <c r="GH34" i="4"/>
  <c r="GB34" i="4"/>
  <c r="GA34" i="4"/>
  <c r="FS34" i="4"/>
  <c r="FD34" i="4"/>
  <c r="FC34" i="4"/>
  <c r="FB34" i="4"/>
  <c r="FA34" i="4"/>
  <c r="FH34" i="4" s="1"/>
  <c r="FI34" i="4" s="1"/>
  <c r="EY34" i="4"/>
  <c r="GH33" i="4"/>
  <c r="GB33" i="4"/>
  <c r="GA33" i="4"/>
  <c r="FS33" i="4"/>
  <c r="FD33" i="4"/>
  <c r="FC33" i="4"/>
  <c r="FB33" i="4"/>
  <c r="FA33" i="4"/>
  <c r="FH33" i="4" s="1"/>
  <c r="FI33" i="4" s="1"/>
  <c r="EY33" i="4"/>
  <c r="GH32" i="4"/>
  <c r="GB32" i="4"/>
  <c r="GA32" i="4"/>
  <c r="FS32" i="4"/>
  <c r="FD32" i="4"/>
  <c r="FC32" i="4"/>
  <c r="FB32" i="4"/>
  <c r="FA32" i="4"/>
  <c r="FH32" i="4" s="1"/>
  <c r="EY32" i="4"/>
  <c r="GH31" i="4"/>
  <c r="GB31" i="4"/>
  <c r="GA31" i="4"/>
  <c r="FS31" i="4"/>
  <c r="FD31" i="4"/>
  <c r="FC31" i="4"/>
  <c r="FB31" i="4"/>
  <c r="FA31" i="4"/>
  <c r="FH31" i="4" s="1"/>
  <c r="FI31" i="4" s="1"/>
  <c r="EY31" i="4"/>
  <c r="GH30" i="4"/>
  <c r="GB30" i="4"/>
  <c r="GA30" i="4"/>
  <c r="FS30" i="4"/>
  <c r="FD30" i="4"/>
  <c r="FC30" i="4"/>
  <c r="FB30" i="4"/>
  <c r="FA30" i="4"/>
  <c r="FH30" i="4" s="1"/>
  <c r="EY30" i="4"/>
  <c r="GH29" i="4"/>
  <c r="GB29" i="4"/>
  <c r="GA29" i="4"/>
  <c r="FS29" i="4"/>
  <c r="FD29" i="4"/>
  <c r="FC29" i="4"/>
  <c r="FB29" i="4"/>
  <c r="FA29" i="4"/>
  <c r="FH29" i="4" s="1"/>
  <c r="EY29" i="4"/>
  <c r="GH28" i="4"/>
  <c r="GB28" i="4"/>
  <c r="GA28" i="4"/>
  <c r="FS28" i="4"/>
  <c r="FD28" i="4"/>
  <c r="FC28" i="4"/>
  <c r="FB28" i="4"/>
  <c r="FA28" i="4"/>
  <c r="FH28" i="4" s="1"/>
  <c r="EY28" i="4"/>
  <c r="EX29" i="4" s="1"/>
  <c r="GH27" i="4"/>
  <c r="GB27" i="4"/>
  <c r="GA27" i="4"/>
  <c r="FS27" i="4"/>
  <c r="FD27" i="4"/>
  <c r="FC27" i="4"/>
  <c r="FB27" i="4"/>
  <c r="FA27" i="4"/>
  <c r="FH27" i="4" s="1"/>
  <c r="EY27" i="4"/>
  <c r="GH26" i="4"/>
  <c r="GB26" i="4"/>
  <c r="GA26" i="4"/>
  <c r="FS26" i="4"/>
  <c r="FD26" i="4"/>
  <c r="FC26" i="4"/>
  <c r="FB26" i="4"/>
  <c r="FA26" i="4"/>
  <c r="EY26" i="4"/>
  <c r="GH25" i="4"/>
  <c r="GB25" i="4"/>
  <c r="GA25" i="4"/>
  <c r="FS25" i="4"/>
  <c r="FD25" i="4"/>
  <c r="FC25" i="4"/>
  <c r="FB25" i="4"/>
  <c r="FA25" i="4"/>
  <c r="FH25" i="4" s="1"/>
  <c r="FI25" i="4" s="1"/>
  <c r="EY25" i="4"/>
  <c r="GH24" i="4"/>
  <c r="GB24" i="4"/>
  <c r="GA24" i="4"/>
  <c r="FS24" i="4"/>
  <c r="FD24" i="4"/>
  <c r="FC24" i="4"/>
  <c r="FB24" i="4"/>
  <c r="FA24" i="4"/>
  <c r="EY24" i="4"/>
  <c r="GH23" i="4"/>
  <c r="GB23" i="4"/>
  <c r="GA23" i="4"/>
  <c r="FS23" i="4"/>
  <c r="FD23" i="4"/>
  <c r="FC23" i="4"/>
  <c r="FB23" i="4"/>
  <c r="FA23" i="4"/>
  <c r="FH23" i="4" s="1"/>
  <c r="FI23" i="4" s="1"/>
  <c r="EY23" i="4"/>
  <c r="GH22" i="4"/>
  <c r="GB22" i="4"/>
  <c r="GA22" i="4"/>
  <c r="FS22" i="4"/>
  <c r="FD22" i="4"/>
  <c r="FC22" i="4"/>
  <c r="FB22" i="4"/>
  <c r="FZ22" i="3" s="1"/>
  <c r="FA22" i="4"/>
  <c r="EY22" i="4"/>
  <c r="GH21" i="4"/>
  <c r="GB21" i="4"/>
  <c r="GA21" i="4"/>
  <c r="FS21" i="4"/>
  <c r="FD21" i="4"/>
  <c r="FC21" i="4"/>
  <c r="FB21" i="4"/>
  <c r="FA21" i="4"/>
  <c r="FH21" i="4" s="1"/>
  <c r="EY21" i="4"/>
  <c r="GH20" i="4"/>
  <c r="GB20" i="4"/>
  <c r="GA20" i="4"/>
  <c r="FS20" i="4"/>
  <c r="FD20" i="4"/>
  <c r="FC20" i="4"/>
  <c r="FB20" i="4"/>
  <c r="FA20" i="4"/>
  <c r="EY20" i="4"/>
  <c r="GH19" i="4"/>
  <c r="GB19" i="4"/>
  <c r="GA19" i="4"/>
  <c r="FS19" i="4"/>
  <c r="FD19" i="4"/>
  <c r="FC19" i="4"/>
  <c r="FB19" i="4"/>
  <c r="FA19" i="4"/>
  <c r="EY19" i="4"/>
  <c r="GH18" i="4"/>
  <c r="GB18" i="4"/>
  <c r="GA18" i="4"/>
  <c r="FS18" i="4"/>
  <c r="FD18" i="4"/>
  <c r="FC18" i="4"/>
  <c r="FB18" i="4"/>
  <c r="FA18" i="4"/>
  <c r="FH18" i="4" s="1"/>
  <c r="EY18" i="4"/>
  <c r="GH17" i="4"/>
  <c r="GB17" i="4"/>
  <c r="GA17" i="4"/>
  <c r="FS17" i="4"/>
  <c r="FD17" i="4"/>
  <c r="FC17" i="4"/>
  <c r="FB17" i="4"/>
  <c r="FA17" i="4"/>
  <c r="EY17" i="4"/>
  <c r="GH16" i="4"/>
  <c r="GB16" i="4"/>
  <c r="GA16" i="4"/>
  <c r="FS16" i="4"/>
  <c r="FD16" i="4"/>
  <c r="FC16" i="4"/>
  <c r="FB16" i="4"/>
  <c r="FA16" i="4"/>
  <c r="EY16" i="4"/>
  <c r="GH15" i="4"/>
  <c r="GB15" i="4"/>
  <c r="GA15" i="4"/>
  <c r="FS15" i="4"/>
  <c r="FD15" i="4"/>
  <c r="FC15" i="4"/>
  <c r="FB15" i="4"/>
  <c r="FA15" i="4"/>
  <c r="FY15" i="3" s="1"/>
  <c r="EY15" i="4"/>
  <c r="GH14" i="4"/>
  <c r="GB14" i="4"/>
  <c r="GA14" i="4"/>
  <c r="FS14" i="4"/>
  <c r="FD14" i="4"/>
  <c r="FC14" i="4"/>
  <c r="FB14" i="4"/>
  <c r="FZ14" i="3" s="1"/>
  <c r="FA14" i="4"/>
  <c r="EY14" i="4"/>
  <c r="GH13" i="4"/>
  <c r="GB13" i="4"/>
  <c r="GA13" i="4"/>
  <c r="FS13" i="4"/>
  <c r="FD13" i="4"/>
  <c r="FC13" i="4"/>
  <c r="FB13" i="4"/>
  <c r="FA13" i="4"/>
  <c r="EY13" i="4"/>
  <c r="GH12" i="4"/>
  <c r="GB12" i="4"/>
  <c r="GA12" i="4"/>
  <c r="FS12" i="4"/>
  <c r="FD12" i="4"/>
  <c r="FC12" i="4"/>
  <c r="FB12" i="4"/>
  <c r="FA12" i="4"/>
  <c r="EY12" i="4"/>
  <c r="GH11" i="4"/>
  <c r="GB11" i="4"/>
  <c r="GA11" i="4"/>
  <c r="FS11" i="4"/>
  <c r="FD11" i="4"/>
  <c r="FC11" i="4"/>
  <c r="FB11" i="4"/>
  <c r="FA11" i="4"/>
  <c r="EY11" i="4"/>
  <c r="GH10" i="4"/>
  <c r="GB10" i="4"/>
  <c r="GA10" i="4"/>
  <c r="FS10" i="4"/>
  <c r="FD10" i="4"/>
  <c r="FC10" i="4"/>
  <c r="FB10" i="4"/>
  <c r="FA10" i="4"/>
  <c r="EY10" i="4"/>
  <c r="GH9" i="4"/>
  <c r="GB9" i="4"/>
  <c r="GA9" i="4"/>
  <c r="FS9" i="4"/>
  <c r="FD9" i="4"/>
  <c r="FC9" i="4"/>
  <c r="FB9" i="4"/>
  <c r="FA9" i="4"/>
  <c r="EY9" i="4"/>
  <c r="GC1" i="4"/>
  <c r="FS1" i="4"/>
  <c r="FL1" i="4"/>
  <c r="EV59" i="4"/>
  <c r="EP59" i="4"/>
  <c r="EO59" i="4"/>
  <c r="EG59" i="4"/>
  <c r="DR59" i="4"/>
  <c r="DQ59" i="4"/>
  <c r="DP59" i="4"/>
  <c r="DO59" i="4"/>
  <c r="DV59" i="4" s="1"/>
  <c r="DM59" i="4"/>
  <c r="EV58" i="4"/>
  <c r="EP58" i="4"/>
  <c r="EO58" i="4"/>
  <c r="EG58" i="4"/>
  <c r="DR58" i="4"/>
  <c r="DQ58" i="4"/>
  <c r="DP58" i="4"/>
  <c r="DO58" i="4"/>
  <c r="DV58" i="4" s="1"/>
  <c r="DM58" i="4"/>
  <c r="DL59" i="4" s="1"/>
  <c r="EV57" i="4"/>
  <c r="EP57" i="4"/>
  <c r="EO57" i="4"/>
  <c r="EG57" i="4"/>
  <c r="DR57" i="4"/>
  <c r="DQ57" i="4"/>
  <c r="DP57" i="4"/>
  <c r="DO57" i="4"/>
  <c r="DV57" i="4" s="1"/>
  <c r="DW57" i="4" s="1"/>
  <c r="DM57" i="4"/>
  <c r="EV56" i="4"/>
  <c r="EP56" i="4"/>
  <c r="EO56" i="4"/>
  <c r="EG56" i="4"/>
  <c r="DR56" i="4"/>
  <c r="DQ56" i="4"/>
  <c r="DP56" i="4"/>
  <c r="DO56" i="4"/>
  <c r="DV56" i="4" s="1"/>
  <c r="DW56" i="4" s="1"/>
  <c r="DM56" i="4"/>
  <c r="EV55" i="4"/>
  <c r="EP55" i="4"/>
  <c r="EO55" i="4"/>
  <c r="EG55" i="4"/>
  <c r="DR55" i="4"/>
  <c r="DQ55" i="4"/>
  <c r="DP55" i="4"/>
  <c r="DO55" i="4"/>
  <c r="DM55" i="4"/>
  <c r="EV54" i="4"/>
  <c r="EP54" i="4"/>
  <c r="EO54" i="4"/>
  <c r="EG54" i="4"/>
  <c r="DR54" i="4"/>
  <c r="DQ54" i="4"/>
  <c r="DP54" i="4"/>
  <c r="DO54" i="4"/>
  <c r="DV54" i="4" s="1"/>
  <c r="DM54" i="4"/>
  <c r="EV53" i="4"/>
  <c r="EP53" i="4"/>
  <c r="EO53" i="4"/>
  <c r="EG53" i="4"/>
  <c r="DR53" i="4"/>
  <c r="DQ53" i="4"/>
  <c r="DP53" i="4"/>
  <c r="DO53" i="4"/>
  <c r="DV53" i="4" s="1"/>
  <c r="DM53" i="4"/>
  <c r="EV52" i="4"/>
  <c r="EP52" i="4"/>
  <c r="EO52" i="4"/>
  <c r="EG52" i="4"/>
  <c r="DR52" i="4"/>
  <c r="DT52" i="4" s="1"/>
  <c r="DQ52" i="4"/>
  <c r="DP52" i="4"/>
  <c r="DO52" i="4"/>
  <c r="DV52" i="4" s="1"/>
  <c r="DM52" i="4"/>
  <c r="DL53" i="4" s="1"/>
  <c r="DN53" i="4" s="1"/>
  <c r="EV51" i="4"/>
  <c r="EP51" i="4"/>
  <c r="EO51" i="4"/>
  <c r="EG51" i="4"/>
  <c r="DR51" i="4"/>
  <c r="DQ51" i="4"/>
  <c r="DP51" i="4"/>
  <c r="DO51" i="4"/>
  <c r="DV51" i="4" s="1"/>
  <c r="DM51" i="4"/>
  <c r="EV50" i="4"/>
  <c r="EP50" i="4"/>
  <c r="EO50" i="4"/>
  <c r="EG50" i="4"/>
  <c r="DR50" i="4"/>
  <c r="DQ50" i="4"/>
  <c r="DP50" i="4"/>
  <c r="DO50" i="4"/>
  <c r="DV50" i="4" s="1"/>
  <c r="DM50" i="4"/>
  <c r="EV49" i="4"/>
  <c r="EP49" i="4"/>
  <c r="EO49" i="4"/>
  <c r="EG49" i="4"/>
  <c r="DR49" i="4"/>
  <c r="DQ49" i="4"/>
  <c r="DP49" i="4"/>
  <c r="DO49" i="4"/>
  <c r="DM49" i="4"/>
  <c r="DL50" i="4" s="1"/>
  <c r="EV48" i="4"/>
  <c r="EP48" i="4"/>
  <c r="EO48" i="4"/>
  <c r="EG48" i="4"/>
  <c r="DR48" i="4"/>
  <c r="DQ48" i="4"/>
  <c r="DP48" i="4"/>
  <c r="DO48" i="4"/>
  <c r="DV48" i="4" s="1"/>
  <c r="DM48" i="4"/>
  <c r="EV47" i="4"/>
  <c r="EP47" i="4"/>
  <c r="EO47" i="4"/>
  <c r="EG47" i="4"/>
  <c r="DR47" i="4"/>
  <c r="DQ47" i="4"/>
  <c r="DP47" i="4"/>
  <c r="EN47" i="3" s="1"/>
  <c r="DO47" i="4"/>
  <c r="DV47" i="4" s="1"/>
  <c r="DM47" i="4"/>
  <c r="EV46" i="4"/>
  <c r="EP46" i="4"/>
  <c r="EO46" i="4"/>
  <c r="EG46" i="4"/>
  <c r="DR46" i="4"/>
  <c r="DQ46" i="4"/>
  <c r="EM46" i="3" s="1"/>
  <c r="DP46" i="4"/>
  <c r="DO46" i="4"/>
  <c r="DV46" i="4" s="1"/>
  <c r="DW46" i="4" s="1"/>
  <c r="DM46" i="4"/>
  <c r="EV45" i="4"/>
  <c r="EP45" i="4"/>
  <c r="EO45" i="4"/>
  <c r="EG45" i="4"/>
  <c r="DR45" i="4"/>
  <c r="DQ45" i="4"/>
  <c r="DP45" i="4"/>
  <c r="DO45" i="4"/>
  <c r="DV45" i="4" s="1"/>
  <c r="DW45" i="4" s="1"/>
  <c r="DM45" i="4"/>
  <c r="EV44" i="4"/>
  <c r="EP44" i="4"/>
  <c r="EO44" i="4"/>
  <c r="EG44" i="4"/>
  <c r="DR44" i="4"/>
  <c r="DQ44" i="4"/>
  <c r="DP44" i="4"/>
  <c r="DO44" i="4"/>
  <c r="DM44" i="4"/>
  <c r="EV43" i="4"/>
  <c r="EP43" i="4"/>
  <c r="EO43" i="4"/>
  <c r="EG43" i="4"/>
  <c r="DR43" i="4"/>
  <c r="DQ43" i="4"/>
  <c r="DP43" i="4"/>
  <c r="DO43" i="4"/>
  <c r="DM43" i="4"/>
  <c r="EV42" i="4"/>
  <c r="EP42" i="4"/>
  <c r="EO42" i="4"/>
  <c r="EG42" i="4"/>
  <c r="DR42" i="4"/>
  <c r="DQ42" i="4"/>
  <c r="DP42" i="4"/>
  <c r="DO42" i="4"/>
  <c r="DV42" i="4" s="1"/>
  <c r="DW42" i="4" s="1"/>
  <c r="DM42" i="4"/>
  <c r="EV41" i="4"/>
  <c r="EP41" i="4"/>
  <c r="EO41" i="4"/>
  <c r="EG41" i="4"/>
  <c r="DR41" i="4"/>
  <c r="DQ41" i="4"/>
  <c r="DP41" i="4"/>
  <c r="DO41" i="4"/>
  <c r="DV41" i="4" s="1"/>
  <c r="DM41" i="4"/>
  <c r="EV40" i="4"/>
  <c r="EP40" i="4"/>
  <c r="EO40" i="4"/>
  <c r="EG40" i="4"/>
  <c r="DR40" i="4"/>
  <c r="DQ40" i="4"/>
  <c r="DP40" i="4"/>
  <c r="DO40" i="4"/>
  <c r="EN40" i="3" s="1"/>
  <c r="DM40" i="4"/>
  <c r="EV39" i="4"/>
  <c r="EP39" i="4"/>
  <c r="EO39" i="4"/>
  <c r="EG39" i="4"/>
  <c r="DR39" i="4"/>
  <c r="DQ39" i="4"/>
  <c r="DP39" i="4"/>
  <c r="EN39" i="3" s="1"/>
  <c r="DO39" i="4"/>
  <c r="DM39" i="4"/>
  <c r="EV38" i="4"/>
  <c r="EP38" i="4"/>
  <c r="EO38" i="4"/>
  <c r="EG38" i="4"/>
  <c r="DR38" i="4"/>
  <c r="DQ38" i="4"/>
  <c r="DP38" i="4"/>
  <c r="DO38" i="4"/>
  <c r="DV38" i="4" s="1"/>
  <c r="DW38" i="4" s="1"/>
  <c r="DM38" i="4"/>
  <c r="EV37" i="4"/>
  <c r="EP37" i="4"/>
  <c r="EO37" i="4"/>
  <c r="EG37" i="4"/>
  <c r="DR37" i="4"/>
  <c r="DQ37" i="4"/>
  <c r="DP37" i="4"/>
  <c r="DO37" i="4"/>
  <c r="DM37" i="4"/>
  <c r="EV36" i="4"/>
  <c r="EP36" i="4"/>
  <c r="EO36" i="4"/>
  <c r="EG36" i="4"/>
  <c r="DR36" i="4"/>
  <c r="DQ36" i="4"/>
  <c r="DP36" i="4"/>
  <c r="DO36" i="4"/>
  <c r="DV36" i="4" s="1"/>
  <c r="DW36" i="4" s="1"/>
  <c r="DM36" i="4"/>
  <c r="EV35" i="4"/>
  <c r="EP35" i="4"/>
  <c r="EO35" i="4"/>
  <c r="EG35" i="4"/>
  <c r="DR35" i="4"/>
  <c r="DT35" i="4" s="1"/>
  <c r="DQ35" i="4"/>
  <c r="DP35" i="4"/>
  <c r="DO35" i="4"/>
  <c r="DM35" i="4"/>
  <c r="EV34" i="4"/>
  <c r="EP34" i="4"/>
  <c r="EO34" i="4"/>
  <c r="EG34" i="4"/>
  <c r="DR34" i="4"/>
  <c r="DQ34" i="4"/>
  <c r="DP34" i="4"/>
  <c r="DO34" i="4"/>
  <c r="DM34" i="4"/>
  <c r="EV33" i="4"/>
  <c r="EP33" i="4"/>
  <c r="EO33" i="4"/>
  <c r="EG33" i="4"/>
  <c r="DR33" i="4"/>
  <c r="DQ33" i="4"/>
  <c r="DP33" i="4"/>
  <c r="DO33" i="4"/>
  <c r="DV33" i="4" s="1"/>
  <c r="DM33" i="4"/>
  <c r="EV32" i="4"/>
  <c r="EP32" i="4"/>
  <c r="EO32" i="4"/>
  <c r="EG32" i="4"/>
  <c r="DR32" i="4"/>
  <c r="DQ32" i="4"/>
  <c r="DP32" i="4"/>
  <c r="DO32" i="4"/>
  <c r="DM32" i="4"/>
  <c r="EV31" i="4"/>
  <c r="EP31" i="4"/>
  <c r="EO31" i="4"/>
  <c r="EG31" i="4"/>
  <c r="DR31" i="4"/>
  <c r="DQ31" i="4"/>
  <c r="DP31" i="4"/>
  <c r="EL31" i="3" s="1"/>
  <c r="DO31" i="4"/>
  <c r="DV31" i="4" s="1"/>
  <c r="DM31" i="4"/>
  <c r="EV30" i="4"/>
  <c r="EP30" i="4"/>
  <c r="EO30" i="4"/>
  <c r="EG30" i="4"/>
  <c r="DR30" i="4"/>
  <c r="DQ30" i="4"/>
  <c r="EM30" i="3" s="1"/>
  <c r="DP30" i="4"/>
  <c r="DO30" i="4"/>
  <c r="DM30" i="4"/>
  <c r="EV29" i="4"/>
  <c r="EP29" i="4"/>
  <c r="EO29" i="4"/>
  <c r="EG29" i="4"/>
  <c r="DR29" i="4"/>
  <c r="DQ29" i="4"/>
  <c r="DP29" i="4"/>
  <c r="DO29" i="4"/>
  <c r="DM29" i="4"/>
  <c r="EV28" i="4"/>
  <c r="EP28" i="4"/>
  <c r="EO28" i="4"/>
  <c r="EG28" i="4"/>
  <c r="DR28" i="4"/>
  <c r="DQ28" i="4"/>
  <c r="DP28" i="4"/>
  <c r="DO28" i="4"/>
  <c r="DM28" i="4"/>
  <c r="EV27" i="4"/>
  <c r="EP27" i="4"/>
  <c r="EO27" i="4"/>
  <c r="EG27" i="4"/>
  <c r="DR27" i="4"/>
  <c r="DQ27" i="4"/>
  <c r="DP27" i="4"/>
  <c r="DO27" i="4"/>
  <c r="DV27" i="4" s="1"/>
  <c r="DM27" i="4"/>
  <c r="DL28" i="4" s="1"/>
  <c r="EV26" i="4"/>
  <c r="EP26" i="4"/>
  <c r="EO26" i="4"/>
  <c r="EG26" i="4"/>
  <c r="DR26" i="4"/>
  <c r="DQ26" i="4"/>
  <c r="DP26" i="4"/>
  <c r="DO26" i="4"/>
  <c r="DM26" i="4"/>
  <c r="DL27" i="4" s="1"/>
  <c r="DN27" i="4" s="1"/>
  <c r="EV25" i="4"/>
  <c r="EP25" i="4"/>
  <c r="EO25" i="4"/>
  <c r="EG25" i="4"/>
  <c r="DR25" i="4"/>
  <c r="DQ25" i="4"/>
  <c r="DP25" i="4"/>
  <c r="DO25" i="4"/>
  <c r="DM25" i="4"/>
  <c r="EV24" i="4"/>
  <c r="EP24" i="4"/>
  <c r="EO24" i="4"/>
  <c r="EG24" i="4"/>
  <c r="DR24" i="4"/>
  <c r="DQ24" i="4"/>
  <c r="DP24" i="4"/>
  <c r="EM24" i="3" s="1"/>
  <c r="DO24" i="4"/>
  <c r="DV24" i="4" s="1"/>
  <c r="DM24" i="4"/>
  <c r="EV23" i="4"/>
  <c r="EP23" i="4"/>
  <c r="EO23" i="4"/>
  <c r="EG23" i="4"/>
  <c r="DR23" i="4"/>
  <c r="DQ23" i="4"/>
  <c r="EM23" i="3" s="1"/>
  <c r="DP23" i="4"/>
  <c r="DO23" i="4"/>
  <c r="DM23" i="4"/>
  <c r="EV22" i="4"/>
  <c r="EP22" i="4"/>
  <c r="EO22" i="4"/>
  <c r="EG22" i="4"/>
  <c r="DR22" i="4"/>
  <c r="EM22" i="3" s="1"/>
  <c r="DQ22" i="4"/>
  <c r="DP22" i="4"/>
  <c r="DO22" i="4"/>
  <c r="DM22" i="4"/>
  <c r="EV21" i="4"/>
  <c r="EP21" i="4"/>
  <c r="EO21" i="4"/>
  <c r="EG21" i="4"/>
  <c r="DR21" i="4"/>
  <c r="DQ21" i="4"/>
  <c r="DP21" i="4"/>
  <c r="DO21" i="4"/>
  <c r="DV21" i="4" s="1"/>
  <c r="DW21" i="4" s="1"/>
  <c r="DM21" i="4"/>
  <c r="EV20" i="4"/>
  <c r="EP20" i="4"/>
  <c r="EO20" i="4"/>
  <c r="EG20" i="4"/>
  <c r="DR20" i="4"/>
  <c r="DQ20" i="4"/>
  <c r="DP20" i="4"/>
  <c r="DO20" i="4"/>
  <c r="DM20" i="4"/>
  <c r="EV19" i="4"/>
  <c r="EP19" i="4"/>
  <c r="EO19" i="4"/>
  <c r="EG19" i="4"/>
  <c r="DR19" i="4"/>
  <c r="DQ19" i="4"/>
  <c r="DP19" i="4"/>
  <c r="DO19" i="4"/>
  <c r="DV19" i="4" s="1"/>
  <c r="DM19" i="4"/>
  <c r="DL20" i="4" s="1"/>
  <c r="EV18" i="4"/>
  <c r="EP18" i="4"/>
  <c r="EO18" i="4"/>
  <c r="EG18" i="4"/>
  <c r="DR18" i="4"/>
  <c r="DQ18" i="4"/>
  <c r="DP18" i="4"/>
  <c r="DO18" i="4"/>
  <c r="DV18" i="4" s="1"/>
  <c r="DM18" i="4"/>
  <c r="EV17" i="4"/>
  <c r="EP17" i="4"/>
  <c r="EO17" i="4"/>
  <c r="EG17" i="4"/>
  <c r="DR17" i="4"/>
  <c r="DQ17" i="4"/>
  <c r="DP17" i="4"/>
  <c r="DO17" i="4"/>
  <c r="EN17" i="3" s="1"/>
  <c r="DM17" i="4"/>
  <c r="EV16" i="4"/>
  <c r="EP16" i="4"/>
  <c r="EO16" i="4"/>
  <c r="EG16" i="4"/>
  <c r="DR16" i="4"/>
  <c r="DQ16" i="4"/>
  <c r="DP16" i="4"/>
  <c r="EN16" i="3" s="1"/>
  <c r="DO16" i="4"/>
  <c r="DV16" i="4" s="1"/>
  <c r="DM16" i="4"/>
  <c r="EV15" i="4"/>
  <c r="EP15" i="4"/>
  <c r="EO15" i="4"/>
  <c r="EG15" i="4"/>
  <c r="DR15" i="4"/>
  <c r="DQ15" i="4"/>
  <c r="EM15" i="3" s="1"/>
  <c r="DP15" i="4"/>
  <c r="DO15" i="4"/>
  <c r="DM15" i="4"/>
  <c r="EV14" i="4"/>
  <c r="EP14" i="4"/>
  <c r="EO14" i="4"/>
  <c r="EG14" i="4"/>
  <c r="DR14" i="4"/>
  <c r="DQ14" i="4"/>
  <c r="DP14" i="4"/>
  <c r="DO14" i="4"/>
  <c r="DM14" i="4"/>
  <c r="EV13" i="4"/>
  <c r="EP13" i="4"/>
  <c r="EO13" i="4"/>
  <c r="EG13" i="4"/>
  <c r="DR13" i="4"/>
  <c r="DQ13" i="4"/>
  <c r="DP13" i="4"/>
  <c r="DO13" i="4"/>
  <c r="DM13" i="4"/>
  <c r="EV12" i="4"/>
  <c r="EP12" i="4"/>
  <c r="EO12" i="4"/>
  <c r="EG12" i="4"/>
  <c r="DR12" i="4"/>
  <c r="DQ12" i="4"/>
  <c r="DP12" i="4"/>
  <c r="DO12" i="4"/>
  <c r="DM12" i="4"/>
  <c r="EV11" i="4"/>
  <c r="EP11" i="4"/>
  <c r="EO11" i="4"/>
  <c r="EG11" i="4"/>
  <c r="DR11" i="4"/>
  <c r="DQ11" i="4"/>
  <c r="DP11" i="4"/>
  <c r="DO11" i="4"/>
  <c r="DV11" i="4" s="1"/>
  <c r="DM11" i="4"/>
  <c r="EV10" i="4"/>
  <c r="EP10" i="4"/>
  <c r="EO10" i="4"/>
  <c r="EG10" i="4"/>
  <c r="DR10" i="4"/>
  <c r="DQ10" i="4"/>
  <c r="DP10" i="4"/>
  <c r="DO10" i="4"/>
  <c r="DM10" i="4"/>
  <c r="EV9" i="4"/>
  <c r="EP9" i="4"/>
  <c r="EO9" i="4"/>
  <c r="EG9" i="4"/>
  <c r="DR9" i="4"/>
  <c r="DQ9" i="4"/>
  <c r="DP9" i="4"/>
  <c r="DO9" i="4"/>
  <c r="DM9" i="4"/>
  <c r="EQ1" i="4"/>
  <c r="EG1" i="4"/>
  <c r="DZ1" i="4"/>
  <c r="DJ59" i="4"/>
  <c r="DD59" i="4"/>
  <c r="DC59" i="4"/>
  <c r="CU59" i="4"/>
  <c r="CF59" i="4"/>
  <c r="CE59" i="4"/>
  <c r="CD59" i="4"/>
  <c r="CC59" i="4"/>
  <c r="CA59" i="4"/>
  <c r="DJ58" i="4"/>
  <c r="DD58" i="4"/>
  <c r="DC58" i="4"/>
  <c r="CU58" i="4"/>
  <c r="CF58" i="4"/>
  <c r="CE58" i="4"/>
  <c r="CD58" i="4"/>
  <c r="CC58" i="4"/>
  <c r="CA58" i="4"/>
  <c r="DJ57" i="4"/>
  <c r="DD57" i="4"/>
  <c r="DC57" i="4"/>
  <c r="CU57" i="4"/>
  <c r="CF57" i="4"/>
  <c r="CE57" i="4"/>
  <c r="CD57" i="4"/>
  <c r="CC57" i="4"/>
  <c r="CA57" i="4"/>
  <c r="BZ58" i="4" s="1"/>
  <c r="DJ56" i="4"/>
  <c r="DD56" i="4"/>
  <c r="DC56" i="4"/>
  <c r="CU56" i="4"/>
  <c r="CF56" i="4"/>
  <c r="CE56" i="4"/>
  <c r="CD56" i="4"/>
  <c r="CC56" i="4"/>
  <c r="CA56" i="4"/>
  <c r="DJ55" i="4"/>
  <c r="DD55" i="4"/>
  <c r="DC55" i="4"/>
  <c r="CU55" i="4"/>
  <c r="CF55" i="4"/>
  <c r="CE55" i="4"/>
  <c r="CD55" i="4"/>
  <c r="CC55" i="4"/>
  <c r="CA55" i="4"/>
  <c r="DJ54" i="4"/>
  <c r="DD54" i="4"/>
  <c r="DC54" i="4"/>
  <c r="CU54" i="4"/>
  <c r="CF54" i="4"/>
  <c r="CE54" i="4"/>
  <c r="CD54" i="4"/>
  <c r="CC54" i="4"/>
  <c r="CZ53" i="3" s="1"/>
  <c r="CA54" i="4"/>
  <c r="DJ53" i="4"/>
  <c r="DD53" i="4"/>
  <c r="DC53" i="4"/>
  <c r="CU53" i="4"/>
  <c r="CF53" i="4"/>
  <c r="CE53" i="4"/>
  <c r="CD53" i="4"/>
  <c r="CC53" i="4"/>
  <c r="CA53" i="4"/>
  <c r="DJ52" i="4"/>
  <c r="DD52" i="4"/>
  <c r="DC52" i="4"/>
  <c r="CU52" i="4"/>
  <c r="CF52" i="4"/>
  <c r="CE52" i="4"/>
  <c r="CD52" i="4"/>
  <c r="CC52" i="4"/>
  <c r="DB52" i="3" s="1"/>
  <c r="CA52" i="4"/>
  <c r="DJ51" i="4"/>
  <c r="DD51" i="4"/>
  <c r="DC51" i="4"/>
  <c r="CU51" i="4"/>
  <c r="CF51" i="4"/>
  <c r="DA51" i="3" s="1"/>
  <c r="CE51" i="4"/>
  <c r="CD51" i="4"/>
  <c r="CC51" i="4"/>
  <c r="CA51" i="4"/>
  <c r="DJ50" i="4"/>
  <c r="DD50" i="4"/>
  <c r="DC50" i="4"/>
  <c r="CU50" i="4"/>
  <c r="CF50" i="4"/>
  <c r="CE50" i="4"/>
  <c r="CD50" i="4"/>
  <c r="CC50" i="4"/>
  <c r="CA50" i="4"/>
  <c r="DJ49" i="4"/>
  <c r="DD49" i="4"/>
  <c r="DC49" i="4"/>
  <c r="CU49" i="4"/>
  <c r="CF49" i="4"/>
  <c r="CE49" i="4"/>
  <c r="CD49" i="4"/>
  <c r="CC49" i="4"/>
  <c r="CJ49" i="4" s="1"/>
  <c r="CA49" i="4"/>
  <c r="DJ48" i="4"/>
  <c r="DD48" i="4"/>
  <c r="DC48" i="4"/>
  <c r="CU48" i="4"/>
  <c r="CF48" i="4"/>
  <c r="CE48" i="4"/>
  <c r="CD48" i="4"/>
  <c r="CC48" i="4"/>
  <c r="CA48" i="4"/>
  <c r="DJ47" i="4"/>
  <c r="DD47" i="4"/>
  <c r="DC47" i="4"/>
  <c r="CU47" i="4"/>
  <c r="CF47" i="4"/>
  <c r="CE47" i="4"/>
  <c r="CD47" i="4"/>
  <c r="CC47" i="4"/>
  <c r="CA47" i="4"/>
  <c r="DJ46" i="4"/>
  <c r="DD46" i="4"/>
  <c r="DC46" i="4"/>
  <c r="CU46" i="4"/>
  <c r="CF46" i="4"/>
  <c r="CE46" i="4"/>
  <c r="CD46" i="4"/>
  <c r="CC46" i="4"/>
  <c r="CA46" i="4"/>
  <c r="DJ45" i="4"/>
  <c r="DD45" i="4"/>
  <c r="DC45" i="4"/>
  <c r="CU45" i="4"/>
  <c r="CF45" i="4"/>
  <c r="CE45" i="4"/>
  <c r="CD45" i="4"/>
  <c r="DB45" i="3" s="1"/>
  <c r="CC45" i="4"/>
  <c r="CA45" i="4"/>
  <c r="BZ46" i="4" s="1"/>
  <c r="DJ44" i="4"/>
  <c r="DD44" i="4"/>
  <c r="DC44" i="4"/>
  <c r="CU44" i="4"/>
  <c r="CF44" i="4"/>
  <c r="CE44" i="4"/>
  <c r="CD44" i="4"/>
  <c r="CC44" i="4"/>
  <c r="CA44" i="4"/>
  <c r="DJ43" i="4"/>
  <c r="DD43" i="4"/>
  <c r="DC43" i="4"/>
  <c r="CU43" i="4"/>
  <c r="CF43" i="4"/>
  <c r="CH43" i="4" s="1"/>
  <c r="CE43" i="4"/>
  <c r="CD43" i="4"/>
  <c r="CC43" i="4"/>
  <c r="DB43" i="3" s="1"/>
  <c r="CA43" i="4"/>
  <c r="DJ42" i="4"/>
  <c r="DD42" i="4"/>
  <c r="DC42" i="4"/>
  <c r="CU42" i="4"/>
  <c r="CF42" i="4"/>
  <c r="CE42" i="4"/>
  <c r="CD42" i="4"/>
  <c r="CC42" i="4"/>
  <c r="CA42" i="4"/>
  <c r="DJ41" i="4"/>
  <c r="DD41" i="4"/>
  <c r="DC41" i="4"/>
  <c r="CU41" i="4"/>
  <c r="CF41" i="4"/>
  <c r="CE41" i="4"/>
  <c r="CD41" i="4"/>
  <c r="CC41" i="4"/>
  <c r="CA41" i="4"/>
  <c r="DJ40" i="4"/>
  <c r="DD40" i="4"/>
  <c r="DC40" i="4"/>
  <c r="CU40" i="4"/>
  <c r="CF40" i="4"/>
  <c r="CE40" i="4"/>
  <c r="CD40" i="4"/>
  <c r="CC40" i="4"/>
  <c r="CA40" i="4"/>
  <c r="DJ39" i="4"/>
  <c r="DD39" i="4"/>
  <c r="DC39" i="4"/>
  <c r="CU39" i="4"/>
  <c r="CF39" i="4"/>
  <c r="CE39" i="4"/>
  <c r="CD39" i="4"/>
  <c r="CC39" i="4"/>
  <c r="CA39" i="4"/>
  <c r="DJ38" i="4"/>
  <c r="DD38" i="4"/>
  <c r="DC38" i="4"/>
  <c r="CU38" i="4"/>
  <c r="CF38" i="4"/>
  <c r="CE38" i="4"/>
  <c r="CD38" i="4"/>
  <c r="CC38" i="4"/>
  <c r="CA38" i="4"/>
  <c r="DJ37" i="4"/>
  <c r="DD37" i="4"/>
  <c r="DC37" i="4"/>
  <c r="CU37" i="4"/>
  <c r="CF37" i="4"/>
  <c r="CE37" i="4"/>
  <c r="CD37" i="4"/>
  <c r="DB37" i="3" s="1"/>
  <c r="CC37" i="4"/>
  <c r="CJ37" i="4" s="1"/>
  <c r="CA37" i="4"/>
  <c r="DJ36" i="4"/>
  <c r="DD36" i="4"/>
  <c r="DC36" i="4"/>
  <c r="CU36" i="4"/>
  <c r="CF36" i="4"/>
  <c r="CE36" i="4"/>
  <c r="DA36" i="3" s="1"/>
  <c r="CD36" i="4"/>
  <c r="CC36" i="4"/>
  <c r="CA36" i="4"/>
  <c r="DJ35" i="4"/>
  <c r="DD35" i="4"/>
  <c r="DC35" i="4"/>
  <c r="CU35" i="4"/>
  <c r="CF35" i="4"/>
  <c r="CE35" i="4"/>
  <c r="CD35" i="4"/>
  <c r="CC35" i="4"/>
  <c r="CA35" i="4"/>
  <c r="DJ34" i="4"/>
  <c r="DD34" i="4"/>
  <c r="DC34" i="4"/>
  <c r="CU34" i="4"/>
  <c r="CF34" i="4"/>
  <c r="CE34" i="4"/>
  <c r="CD34" i="4"/>
  <c r="CC34" i="4"/>
  <c r="CJ34" i="4" s="1"/>
  <c r="CK34" i="4" s="1"/>
  <c r="CA34" i="4"/>
  <c r="DJ33" i="4"/>
  <c r="DD33" i="4"/>
  <c r="DC33" i="4"/>
  <c r="CU33" i="4"/>
  <c r="CF33" i="4"/>
  <c r="CE33" i="4"/>
  <c r="CD33" i="4"/>
  <c r="CC33" i="4"/>
  <c r="CA33" i="4"/>
  <c r="DJ32" i="4"/>
  <c r="DD32" i="4"/>
  <c r="DC32" i="4"/>
  <c r="CU32" i="4"/>
  <c r="CF32" i="4"/>
  <c r="CE32" i="4"/>
  <c r="CD32" i="4"/>
  <c r="CC32" i="4"/>
  <c r="CJ32" i="4" s="1"/>
  <c r="CA32" i="4"/>
  <c r="DJ31" i="4"/>
  <c r="DD31" i="4"/>
  <c r="DC31" i="4"/>
  <c r="CU31" i="4"/>
  <c r="CF31" i="4"/>
  <c r="CE31" i="4"/>
  <c r="CD31" i="4"/>
  <c r="CC31" i="4"/>
  <c r="CA31" i="4"/>
  <c r="DJ30" i="4"/>
  <c r="DD30" i="4"/>
  <c r="DC30" i="4"/>
  <c r="CU30" i="4"/>
  <c r="CF30" i="4"/>
  <c r="CE30" i="4"/>
  <c r="CD30" i="4"/>
  <c r="CC30" i="4"/>
  <c r="CJ30" i="4" s="1"/>
  <c r="CA30" i="4"/>
  <c r="DJ29" i="4"/>
  <c r="DD29" i="4"/>
  <c r="DC29" i="4"/>
  <c r="CU29" i="4"/>
  <c r="CF29" i="4"/>
  <c r="CH29" i="4" s="1"/>
  <c r="CE29" i="4"/>
  <c r="CD29" i="4"/>
  <c r="DB29" i="3" s="1"/>
  <c r="CC29" i="4"/>
  <c r="CA29" i="4"/>
  <c r="DJ28" i="4"/>
  <c r="DD28" i="4"/>
  <c r="DC28" i="4"/>
  <c r="CU28" i="4"/>
  <c r="CF28" i="4"/>
  <c r="CE28" i="4"/>
  <c r="DA28" i="3" s="1"/>
  <c r="CD28" i="4"/>
  <c r="CC28" i="4"/>
  <c r="CA28" i="4"/>
  <c r="DJ27" i="4"/>
  <c r="DD27" i="4"/>
  <c r="DC27" i="4"/>
  <c r="CU27" i="4"/>
  <c r="CF27" i="4"/>
  <c r="DA27" i="3" s="1"/>
  <c r="CE27" i="4"/>
  <c r="CD27" i="4"/>
  <c r="CC27" i="4"/>
  <c r="CA27" i="4"/>
  <c r="DJ26" i="4"/>
  <c r="DD26" i="4"/>
  <c r="DC26" i="4"/>
  <c r="CU26" i="4"/>
  <c r="CF26" i="4"/>
  <c r="CE26" i="4"/>
  <c r="CD26" i="4"/>
  <c r="CC26" i="4"/>
  <c r="CJ26" i="4" s="1"/>
  <c r="CK26" i="4" s="1"/>
  <c r="CA26" i="4"/>
  <c r="DJ25" i="4"/>
  <c r="DD25" i="4"/>
  <c r="DC25" i="4"/>
  <c r="CU25" i="4"/>
  <c r="CF25" i="4"/>
  <c r="CE25" i="4"/>
  <c r="CD25" i="4"/>
  <c r="CC25" i="4"/>
  <c r="CA25" i="4"/>
  <c r="DJ24" i="4"/>
  <c r="DD24" i="4"/>
  <c r="DC24" i="4"/>
  <c r="CU24" i="4"/>
  <c r="CF24" i="4"/>
  <c r="CE24" i="4"/>
  <c r="CD24" i="4"/>
  <c r="CC24" i="4"/>
  <c r="CA24" i="4"/>
  <c r="DJ23" i="4"/>
  <c r="DD23" i="4"/>
  <c r="DC23" i="4"/>
  <c r="CU23" i="4"/>
  <c r="CF23" i="4"/>
  <c r="CH23" i="4" s="1"/>
  <c r="CE23" i="4"/>
  <c r="CD23" i="4"/>
  <c r="CC23" i="4"/>
  <c r="CA23" i="4"/>
  <c r="DJ22" i="4"/>
  <c r="DD22" i="4"/>
  <c r="DC22" i="4"/>
  <c r="CU22" i="4"/>
  <c r="CF22" i="4"/>
  <c r="CE22" i="4"/>
  <c r="CD22" i="4"/>
  <c r="CC22" i="4"/>
  <c r="CA22" i="4"/>
  <c r="DJ21" i="4"/>
  <c r="DD21" i="4"/>
  <c r="DC21" i="4"/>
  <c r="CU21" i="4"/>
  <c r="CF21" i="4"/>
  <c r="CE21" i="4"/>
  <c r="CD21" i="4"/>
  <c r="CZ21" i="3" s="1"/>
  <c r="CC21" i="4"/>
  <c r="CA21" i="4"/>
  <c r="DJ20" i="4"/>
  <c r="DD20" i="4"/>
  <c r="DC20" i="4"/>
  <c r="CU20" i="4"/>
  <c r="CF20" i="4"/>
  <c r="CE20" i="4"/>
  <c r="CD20" i="4"/>
  <c r="CC20" i="4"/>
  <c r="CA20" i="4"/>
  <c r="BZ21" i="4" s="1"/>
  <c r="DJ19" i="4"/>
  <c r="DD19" i="4"/>
  <c r="DC19" i="4"/>
  <c r="CU19" i="4"/>
  <c r="CF19" i="4"/>
  <c r="CE19" i="4"/>
  <c r="CD19" i="4"/>
  <c r="CC19" i="4"/>
  <c r="CA19" i="4"/>
  <c r="DJ18" i="4"/>
  <c r="DD18" i="4"/>
  <c r="DC18" i="4"/>
  <c r="CU18" i="4"/>
  <c r="CF18" i="4"/>
  <c r="CE18" i="4"/>
  <c r="CD18" i="4"/>
  <c r="CC18" i="4"/>
  <c r="CA18" i="4"/>
  <c r="BZ19" i="4" s="1"/>
  <c r="DJ17" i="4"/>
  <c r="DD17" i="4"/>
  <c r="DC17" i="4"/>
  <c r="CU17" i="4"/>
  <c r="CF17" i="4"/>
  <c r="CE17" i="4"/>
  <c r="CD17" i="4"/>
  <c r="CC17" i="4"/>
  <c r="CA17" i="4"/>
  <c r="DJ16" i="4"/>
  <c r="DD16" i="4"/>
  <c r="DC16" i="4"/>
  <c r="CU16" i="4"/>
  <c r="CF16" i="4"/>
  <c r="CE16" i="4"/>
  <c r="CD16" i="4"/>
  <c r="CC16" i="4"/>
  <c r="CA16" i="4"/>
  <c r="BZ17" i="4" s="1"/>
  <c r="CB17" i="4" s="1"/>
  <c r="DJ15" i="4"/>
  <c r="DD15" i="4"/>
  <c r="DC15" i="4"/>
  <c r="CU15" i="4"/>
  <c r="CF15" i="4"/>
  <c r="CE15" i="4"/>
  <c r="CD15" i="4"/>
  <c r="CC15" i="4"/>
  <c r="CJ15" i="4" s="1"/>
  <c r="CA15" i="4"/>
  <c r="DJ14" i="4"/>
  <c r="DD14" i="4"/>
  <c r="DC14" i="4"/>
  <c r="CU14" i="4"/>
  <c r="CF14" i="4"/>
  <c r="CE14" i="4"/>
  <c r="CD14" i="4"/>
  <c r="DB14" i="3" s="1"/>
  <c r="CC14" i="4"/>
  <c r="CA14" i="4"/>
  <c r="DJ13" i="4"/>
  <c r="DD13" i="4"/>
  <c r="DC13" i="4"/>
  <c r="CU13" i="4"/>
  <c r="CF13" i="4"/>
  <c r="CE13" i="4"/>
  <c r="CD13" i="4"/>
  <c r="CC13" i="4"/>
  <c r="CJ13" i="4" s="1"/>
  <c r="CK13" i="4" s="1"/>
  <c r="CA13" i="4"/>
  <c r="BZ14" i="4" s="1"/>
  <c r="DJ12" i="4"/>
  <c r="DD12" i="4"/>
  <c r="DC12" i="4"/>
  <c r="CU12" i="4"/>
  <c r="CF12" i="4"/>
  <c r="CE12" i="4"/>
  <c r="CD12" i="4"/>
  <c r="CC12" i="4"/>
  <c r="CA12" i="4"/>
  <c r="DJ11" i="4"/>
  <c r="DD11" i="4"/>
  <c r="DC11" i="4"/>
  <c r="CU11" i="4"/>
  <c r="CF11" i="4"/>
  <c r="CE11" i="4"/>
  <c r="CD11" i="4"/>
  <c r="CC11" i="4"/>
  <c r="CJ11" i="4" s="1"/>
  <c r="CA11" i="4"/>
  <c r="DJ10" i="4"/>
  <c r="DD10" i="4"/>
  <c r="DC10" i="4"/>
  <c r="CU10" i="4"/>
  <c r="CF10" i="4"/>
  <c r="CE10" i="4"/>
  <c r="CD10" i="4"/>
  <c r="CC10" i="4"/>
  <c r="CA10" i="4"/>
  <c r="DJ9" i="4"/>
  <c r="DD9" i="4"/>
  <c r="DC9" i="4"/>
  <c r="CU9" i="4"/>
  <c r="CF9" i="4"/>
  <c r="CE9" i="4"/>
  <c r="CD9" i="4"/>
  <c r="CC9" i="4"/>
  <c r="CA9" i="4"/>
  <c r="BZ9" i="4" s="1"/>
  <c r="DE1" i="4"/>
  <c r="CU1" i="4"/>
  <c r="CN1" i="4"/>
  <c r="J20" i="6"/>
  <c r="J19" i="6"/>
  <c r="J18" i="6"/>
  <c r="J17" i="6"/>
  <c r="E17" i="6"/>
  <c r="J16" i="6"/>
  <c r="F16" i="6"/>
  <c r="F15" i="6"/>
  <c r="BX59" i="4"/>
  <c r="BR59" i="4"/>
  <c r="BQ59" i="4"/>
  <c r="BI59" i="4"/>
  <c r="AT59" i="4"/>
  <c r="AS59" i="4"/>
  <c r="AR59" i="4"/>
  <c r="AQ59" i="4"/>
  <c r="AO59" i="4"/>
  <c r="BX58" i="4"/>
  <c r="BR58" i="4"/>
  <c r="BQ58" i="4"/>
  <c r="BI58" i="4"/>
  <c r="AT58" i="4"/>
  <c r="AS58" i="4"/>
  <c r="AR58" i="4"/>
  <c r="BO58" i="3" s="1"/>
  <c r="AQ58" i="4"/>
  <c r="AX58" i="4" s="1"/>
  <c r="AO58" i="4"/>
  <c r="BX57" i="4"/>
  <c r="BR57" i="4"/>
  <c r="BQ57" i="4"/>
  <c r="BI57" i="4"/>
  <c r="AT57" i="4"/>
  <c r="AS57" i="4"/>
  <c r="AR57" i="4"/>
  <c r="AQ57" i="4"/>
  <c r="AX57" i="4" s="1"/>
  <c r="AO57" i="4"/>
  <c r="BX56" i="4"/>
  <c r="BR56" i="4"/>
  <c r="BQ56" i="4"/>
  <c r="BI56" i="4"/>
  <c r="AT56" i="4"/>
  <c r="AS56" i="4"/>
  <c r="AR56" i="4"/>
  <c r="AQ56" i="4"/>
  <c r="AO56" i="4"/>
  <c r="BX55" i="4"/>
  <c r="BR55" i="4"/>
  <c r="BQ55" i="4"/>
  <c r="BI55" i="4"/>
  <c r="AT55" i="4"/>
  <c r="AS55" i="4"/>
  <c r="AR55" i="4"/>
  <c r="AQ55" i="4"/>
  <c r="AX55" i="4" s="1"/>
  <c r="AO55" i="4"/>
  <c r="BX54" i="4"/>
  <c r="BR54" i="4"/>
  <c r="BQ54" i="4"/>
  <c r="BI54" i="4"/>
  <c r="AT54" i="4"/>
  <c r="AS54" i="4"/>
  <c r="AR54" i="4"/>
  <c r="AQ54" i="4"/>
  <c r="AO54" i="4"/>
  <c r="BX53" i="4"/>
  <c r="BR53" i="4"/>
  <c r="BQ53" i="4"/>
  <c r="BI53" i="4"/>
  <c r="AT53" i="4"/>
  <c r="AS53" i="4"/>
  <c r="AR53" i="4"/>
  <c r="AQ53" i="4"/>
  <c r="AX53" i="4" s="1"/>
  <c r="AO53" i="4"/>
  <c r="BX52" i="4"/>
  <c r="BR52" i="4"/>
  <c r="BQ52" i="4"/>
  <c r="BI52" i="4"/>
  <c r="AT52" i="4"/>
  <c r="AS52" i="4"/>
  <c r="AR52" i="4"/>
  <c r="AQ52" i="4"/>
  <c r="AX52" i="4" s="1"/>
  <c r="AO52" i="4"/>
  <c r="BX51" i="4"/>
  <c r="BR51" i="4"/>
  <c r="BQ51" i="4"/>
  <c r="BI51" i="4"/>
  <c r="AT51" i="4"/>
  <c r="AS51" i="4"/>
  <c r="AR51" i="4"/>
  <c r="AQ51" i="4"/>
  <c r="AO51" i="4"/>
  <c r="BX50" i="4"/>
  <c r="BR50" i="4"/>
  <c r="BQ50" i="4"/>
  <c r="BI50" i="4"/>
  <c r="AT50" i="4"/>
  <c r="AS50" i="4"/>
  <c r="BO50" i="3" s="1"/>
  <c r="AR50" i="4"/>
  <c r="AQ50" i="4"/>
  <c r="AX50" i="4" s="1"/>
  <c r="AO50" i="4"/>
  <c r="BX49" i="4"/>
  <c r="BR49" i="4"/>
  <c r="BQ49" i="4"/>
  <c r="BI49" i="4"/>
  <c r="AT49" i="4"/>
  <c r="BO49" i="3" s="1"/>
  <c r="AS49" i="4"/>
  <c r="AR49" i="4"/>
  <c r="AQ49" i="4"/>
  <c r="AO49" i="4"/>
  <c r="BX48" i="4"/>
  <c r="BR48" i="4"/>
  <c r="BQ48" i="4"/>
  <c r="BI48" i="4"/>
  <c r="AT48" i="4"/>
  <c r="AS48" i="4"/>
  <c r="AR48" i="4"/>
  <c r="AQ48" i="4"/>
  <c r="AO48" i="4"/>
  <c r="BX47" i="4"/>
  <c r="BR47" i="4"/>
  <c r="BQ47" i="4"/>
  <c r="BI47" i="4"/>
  <c r="AT47" i="4"/>
  <c r="AS47" i="4"/>
  <c r="AR47" i="4"/>
  <c r="AQ47" i="4"/>
  <c r="AO47" i="4"/>
  <c r="BX46" i="4"/>
  <c r="BR46" i="4"/>
  <c r="BQ46" i="4"/>
  <c r="BI46" i="4"/>
  <c r="AT46" i="4"/>
  <c r="AS46" i="4"/>
  <c r="AR46" i="4"/>
  <c r="AQ46" i="4"/>
  <c r="AO46" i="4"/>
  <c r="BX45" i="4"/>
  <c r="BR45" i="4"/>
  <c r="BQ45" i="4"/>
  <c r="BI45" i="4"/>
  <c r="AT45" i="4"/>
  <c r="AS45" i="4"/>
  <c r="AR45" i="4"/>
  <c r="AQ45" i="4"/>
  <c r="BN45" i="3" s="1"/>
  <c r="AO45" i="4"/>
  <c r="BX44" i="4"/>
  <c r="BR44" i="4"/>
  <c r="BQ44" i="4"/>
  <c r="BI44" i="4"/>
  <c r="AT44" i="4"/>
  <c r="AS44" i="4"/>
  <c r="AR44" i="4"/>
  <c r="AQ44" i="4"/>
  <c r="AO44" i="4"/>
  <c r="BX43" i="4"/>
  <c r="BR43" i="4"/>
  <c r="BQ43" i="4"/>
  <c r="BI43" i="4"/>
  <c r="AT43" i="4"/>
  <c r="AS43" i="4"/>
  <c r="AR43" i="4"/>
  <c r="AQ43" i="4"/>
  <c r="AX43" i="4" s="1"/>
  <c r="AO43" i="4"/>
  <c r="BX42" i="4"/>
  <c r="BR42" i="4"/>
  <c r="BQ42" i="4"/>
  <c r="BI42" i="4"/>
  <c r="AT42" i="4"/>
  <c r="AS42" i="4"/>
  <c r="AR42" i="4"/>
  <c r="AQ42" i="4"/>
  <c r="AO42" i="4"/>
  <c r="BX41" i="4"/>
  <c r="BR41" i="4"/>
  <c r="BQ41" i="4"/>
  <c r="BI41" i="4"/>
  <c r="AT41" i="4"/>
  <c r="BO41" i="3" s="1"/>
  <c r="AS41" i="4"/>
  <c r="AR41" i="4"/>
  <c r="AQ41" i="4"/>
  <c r="AO41" i="4"/>
  <c r="BX40" i="4"/>
  <c r="BR40" i="4"/>
  <c r="BQ40" i="4"/>
  <c r="BI40" i="4"/>
  <c r="AT40" i="4"/>
  <c r="AS40" i="4"/>
  <c r="AR40" i="4"/>
  <c r="AQ40" i="4"/>
  <c r="AO40" i="4"/>
  <c r="BX39" i="4"/>
  <c r="BR39" i="4"/>
  <c r="BQ39" i="4"/>
  <c r="BI39" i="4"/>
  <c r="AT39" i="4"/>
  <c r="AS39" i="4"/>
  <c r="AR39" i="4"/>
  <c r="AQ39" i="4"/>
  <c r="AO39" i="4"/>
  <c r="BX38" i="4"/>
  <c r="BR38" i="4"/>
  <c r="BQ38" i="4"/>
  <c r="BI38" i="4"/>
  <c r="AT38" i="4"/>
  <c r="AS38" i="4"/>
  <c r="AR38" i="4"/>
  <c r="AQ38" i="4"/>
  <c r="AO38" i="4"/>
  <c r="BX37" i="4"/>
  <c r="BR37" i="4"/>
  <c r="BQ37" i="4"/>
  <c r="BI37" i="4"/>
  <c r="AT37" i="4"/>
  <c r="AS37" i="4"/>
  <c r="AR37" i="4"/>
  <c r="AQ37" i="4"/>
  <c r="BP37" i="3" s="1"/>
  <c r="AO37" i="4"/>
  <c r="BX36" i="4"/>
  <c r="BR36" i="4"/>
  <c r="BQ36" i="4"/>
  <c r="BI36" i="4"/>
  <c r="AT36" i="4"/>
  <c r="AS36" i="4"/>
  <c r="AR36" i="4"/>
  <c r="AQ36" i="4"/>
  <c r="AO36" i="4"/>
  <c r="BX35" i="4"/>
  <c r="BR35" i="4"/>
  <c r="BQ35" i="4"/>
  <c r="BI35" i="4"/>
  <c r="AT35" i="4"/>
  <c r="AS35" i="4"/>
  <c r="AR35" i="4"/>
  <c r="AQ35" i="4"/>
  <c r="AO35" i="4"/>
  <c r="BX34" i="4"/>
  <c r="BR34" i="4"/>
  <c r="BQ34" i="4"/>
  <c r="BI34" i="4"/>
  <c r="AT34" i="4"/>
  <c r="AS34" i="4"/>
  <c r="BO34" i="3" s="1"/>
  <c r="AR34" i="4"/>
  <c r="AQ34" i="4"/>
  <c r="AO34" i="4"/>
  <c r="BX33" i="4"/>
  <c r="BR33" i="4"/>
  <c r="BQ33" i="4"/>
  <c r="BI33" i="4"/>
  <c r="AT33" i="4"/>
  <c r="AS33" i="4"/>
  <c r="AR33" i="4"/>
  <c r="AQ33" i="4"/>
  <c r="AO33" i="4"/>
  <c r="BX32" i="4"/>
  <c r="BR32" i="4"/>
  <c r="BQ32" i="4"/>
  <c r="BI32" i="4"/>
  <c r="AT32" i="4"/>
  <c r="AS32" i="4"/>
  <c r="AR32" i="4"/>
  <c r="AQ32" i="4"/>
  <c r="AO32" i="4"/>
  <c r="BX31" i="4"/>
  <c r="BR31" i="4"/>
  <c r="BQ31" i="4"/>
  <c r="BI31" i="4"/>
  <c r="AT31" i="4"/>
  <c r="AS31" i="4"/>
  <c r="AR31" i="4"/>
  <c r="AQ31" i="4"/>
  <c r="AO31" i="4"/>
  <c r="BX30" i="4"/>
  <c r="BR30" i="4"/>
  <c r="BQ30" i="4"/>
  <c r="BI30" i="4"/>
  <c r="AT30" i="4"/>
  <c r="AS30" i="4"/>
  <c r="AR30" i="4"/>
  <c r="AQ30" i="4"/>
  <c r="AO30" i="4"/>
  <c r="BX29" i="4"/>
  <c r="BR29" i="4"/>
  <c r="BQ29" i="4"/>
  <c r="BI29" i="4"/>
  <c r="AT29" i="4"/>
  <c r="AS29" i="4"/>
  <c r="AR29" i="4"/>
  <c r="AQ29" i="4"/>
  <c r="AO29" i="4"/>
  <c r="AN29" i="4" s="1"/>
  <c r="BX28" i="4"/>
  <c r="BR28" i="4"/>
  <c r="BQ28" i="4"/>
  <c r="BI28" i="4"/>
  <c r="AT28" i="4"/>
  <c r="AS28" i="4"/>
  <c r="AR28" i="4"/>
  <c r="BO28" i="3" s="1"/>
  <c r="AQ28" i="4"/>
  <c r="AO28" i="4"/>
  <c r="BX27" i="4"/>
  <c r="BR27" i="4"/>
  <c r="BQ27" i="4"/>
  <c r="BI27" i="4"/>
  <c r="AT27" i="4"/>
  <c r="AS27" i="4"/>
  <c r="BO27" i="3" s="1"/>
  <c r="AR27" i="4"/>
  <c r="AQ27" i="4"/>
  <c r="AO27" i="4"/>
  <c r="BX26" i="4"/>
  <c r="BR26" i="4"/>
  <c r="BQ26" i="4"/>
  <c r="BI26" i="4"/>
  <c r="AT26" i="4"/>
  <c r="AS26" i="4"/>
  <c r="AR26" i="4"/>
  <c r="AQ26" i="4"/>
  <c r="AO26" i="4"/>
  <c r="BX25" i="4"/>
  <c r="BR25" i="4"/>
  <c r="BQ25" i="4"/>
  <c r="BI25" i="4"/>
  <c r="AT25" i="4"/>
  <c r="AS25" i="4"/>
  <c r="AR25" i="4"/>
  <c r="AU25" i="4" s="1"/>
  <c r="AQ25" i="4"/>
  <c r="AO25" i="4"/>
  <c r="BX24" i="4"/>
  <c r="BR24" i="4"/>
  <c r="BQ24" i="4"/>
  <c r="BI24" i="4"/>
  <c r="AT24" i="4"/>
  <c r="AS24" i="4"/>
  <c r="AR24" i="4"/>
  <c r="AQ24" i="4"/>
  <c r="BO24" i="3" s="1"/>
  <c r="AO24" i="4"/>
  <c r="BX23" i="4"/>
  <c r="BR23" i="4"/>
  <c r="BQ23" i="4"/>
  <c r="BI23" i="4"/>
  <c r="AT23" i="4"/>
  <c r="AS23" i="4"/>
  <c r="AR23" i="4"/>
  <c r="AQ23" i="4"/>
  <c r="AO23" i="4"/>
  <c r="BX22" i="4"/>
  <c r="BR22" i="4"/>
  <c r="BQ22" i="4"/>
  <c r="BI22" i="4"/>
  <c r="AT22" i="4"/>
  <c r="AS22" i="4"/>
  <c r="AR22" i="4"/>
  <c r="AQ22" i="4"/>
  <c r="AO22" i="4"/>
  <c r="BX21" i="4"/>
  <c r="BR21" i="4"/>
  <c r="BQ21" i="4"/>
  <c r="BI21" i="4"/>
  <c r="AT21" i="4"/>
  <c r="AS21" i="4"/>
  <c r="AR21" i="4"/>
  <c r="AQ21" i="4"/>
  <c r="AO21" i="4"/>
  <c r="BX20" i="4"/>
  <c r="BR20" i="4"/>
  <c r="BQ20" i="4"/>
  <c r="BI20" i="4"/>
  <c r="AT20" i="4"/>
  <c r="AS20" i="4"/>
  <c r="AR20" i="4"/>
  <c r="AQ20" i="4"/>
  <c r="AO20" i="4"/>
  <c r="BX19" i="4"/>
  <c r="BR19" i="4"/>
  <c r="BQ19" i="4"/>
  <c r="BI19" i="4"/>
  <c r="AT19" i="4"/>
  <c r="AS19" i="4"/>
  <c r="AR19" i="4"/>
  <c r="AQ19" i="4"/>
  <c r="AO19" i="4"/>
  <c r="BX18" i="4"/>
  <c r="BR18" i="4"/>
  <c r="BQ18" i="4"/>
  <c r="BI18" i="4"/>
  <c r="AT18" i="4"/>
  <c r="AS18" i="4"/>
  <c r="AR18" i="4"/>
  <c r="AQ18" i="4"/>
  <c r="AO18" i="4"/>
  <c r="BX17" i="4"/>
  <c r="BR17" i="4"/>
  <c r="BQ17" i="4"/>
  <c r="BI17" i="4"/>
  <c r="AT17" i="4"/>
  <c r="AS17" i="4"/>
  <c r="AR17" i="4"/>
  <c r="AQ17" i="4"/>
  <c r="AX17" i="4" s="1"/>
  <c r="AO17" i="4"/>
  <c r="BX16" i="4"/>
  <c r="BR16" i="4"/>
  <c r="BQ16" i="4"/>
  <c r="BI16" i="4"/>
  <c r="AT16" i="4"/>
  <c r="AS16" i="4"/>
  <c r="AR16" i="4"/>
  <c r="AQ16" i="4"/>
  <c r="AO16" i="4"/>
  <c r="BX15" i="4"/>
  <c r="BR15" i="4"/>
  <c r="BQ15" i="4"/>
  <c r="BI15" i="4"/>
  <c r="AT15" i="4"/>
  <c r="AS15" i="4"/>
  <c r="AR15" i="4"/>
  <c r="AQ15" i="4"/>
  <c r="AO15" i="4"/>
  <c r="BX14" i="4"/>
  <c r="BR14" i="4"/>
  <c r="BQ14" i="4"/>
  <c r="BI14" i="4"/>
  <c r="AT14" i="4"/>
  <c r="AS14" i="4"/>
  <c r="AR14" i="4"/>
  <c r="BP14" i="3" s="1"/>
  <c r="AQ14" i="4"/>
  <c r="AO14" i="4"/>
  <c r="BX13" i="4"/>
  <c r="BR13" i="4"/>
  <c r="BQ13" i="4"/>
  <c r="BI13" i="4"/>
  <c r="AT13" i="4"/>
  <c r="AS13" i="4"/>
  <c r="AR13" i="4"/>
  <c r="AQ13" i="4"/>
  <c r="AO13" i="4"/>
  <c r="BX12" i="4"/>
  <c r="BR12" i="4"/>
  <c r="BQ12" i="4"/>
  <c r="BI12" i="4"/>
  <c r="AU12" i="4"/>
  <c r="AT12" i="4"/>
  <c r="AS12" i="4"/>
  <c r="AR12" i="4"/>
  <c r="AQ12" i="4"/>
  <c r="AO12" i="4"/>
  <c r="BX11" i="4"/>
  <c r="BR11" i="4"/>
  <c r="BQ11" i="4"/>
  <c r="BI11" i="4"/>
  <c r="AT11" i="4"/>
  <c r="AS11" i="4"/>
  <c r="AR11" i="4"/>
  <c r="AQ11" i="4"/>
  <c r="AO11" i="4"/>
  <c r="BX10" i="4"/>
  <c r="BR10" i="4"/>
  <c r="BQ10" i="4"/>
  <c r="BI10" i="4"/>
  <c r="AT10" i="4"/>
  <c r="AS10" i="4"/>
  <c r="AR10" i="4"/>
  <c r="AQ10" i="4"/>
  <c r="AO10" i="4"/>
  <c r="BX9" i="4"/>
  <c r="BR9" i="4"/>
  <c r="BQ9" i="4"/>
  <c r="BI9" i="4"/>
  <c r="AT9" i="4"/>
  <c r="AS9" i="4"/>
  <c r="AR9" i="4"/>
  <c r="AQ9" i="4"/>
  <c r="AX9" i="4" s="1"/>
  <c r="AO9" i="4"/>
  <c r="BS1" i="4"/>
  <c r="BI1" i="4"/>
  <c r="BB1" i="4"/>
  <c r="ABW59" i="3"/>
  <c r="ABU59" i="3"/>
  <c r="ABT59" i="3"/>
  <c r="AAX59" i="3"/>
  <c r="AAW59" i="3" s="1"/>
  <c r="ABX58" i="3"/>
  <c r="ABV58" i="3"/>
  <c r="ABU58" i="3"/>
  <c r="ABT58" i="3"/>
  <c r="AAX58" i="3"/>
  <c r="AAW58" i="3" s="1"/>
  <c r="ABX57" i="3"/>
  <c r="ABW57" i="3"/>
  <c r="ABV57" i="3"/>
  <c r="ABU57" i="3"/>
  <c r="ABT57" i="3"/>
  <c r="AAX57" i="3"/>
  <c r="AAW57" i="3" s="1"/>
  <c r="ABX56" i="3"/>
  <c r="ABW56" i="3"/>
  <c r="ABV56" i="3"/>
  <c r="ABU56" i="3"/>
  <c r="ABT56" i="3"/>
  <c r="AAX56" i="3"/>
  <c r="AAW56" i="3" s="1"/>
  <c r="ABX55" i="3"/>
  <c r="ABW55" i="3"/>
  <c r="ABV55" i="3"/>
  <c r="ABU55" i="3"/>
  <c r="ABT55" i="3"/>
  <c r="AAX55" i="3"/>
  <c r="AAW55" i="3" s="1"/>
  <c r="ABX54" i="3"/>
  <c r="ABW54" i="3"/>
  <c r="ABV54" i="3"/>
  <c r="ABU54" i="3"/>
  <c r="ABT54" i="3"/>
  <c r="AAX54" i="3"/>
  <c r="AAW54" i="3" s="1"/>
  <c r="ABW53" i="3"/>
  <c r="ABU53" i="3"/>
  <c r="ABT53" i="3"/>
  <c r="AAX53" i="3"/>
  <c r="AAW53" i="3"/>
  <c r="ABU52" i="3"/>
  <c r="ABT52" i="3"/>
  <c r="AAX52" i="3"/>
  <c r="AAW52" i="3" s="1"/>
  <c r="ABU51" i="3"/>
  <c r="ABT51" i="3"/>
  <c r="AAX51" i="3"/>
  <c r="AAW51" i="3" s="1"/>
  <c r="ABX50" i="3"/>
  <c r="ABV50" i="3"/>
  <c r="ABU50" i="3"/>
  <c r="ABT50" i="3"/>
  <c r="AAX50" i="3"/>
  <c r="AAW50" i="3"/>
  <c r="ABX49" i="3"/>
  <c r="ABW49" i="3"/>
  <c r="ABV49" i="3"/>
  <c r="ABU49" i="3"/>
  <c r="ABT49" i="3"/>
  <c r="AAX49" i="3"/>
  <c r="AAW49" i="3" s="1"/>
  <c r="ABX48" i="3"/>
  <c r="ABW48" i="3"/>
  <c r="ABV48" i="3"/>
  <c r="ABU48" i="3"/>
  <c r="ABT48" i="3"/>
  <c r="AAX48" i="3"/>
  <c r="AAW48" i="3" s="1"/>
  <c r="ABX47" i="3"/>
  <c r="ABW47" i="3"/>
  <c r="ABV47" i="3"/>
  <c r="ABU47" i="3"/>
  <c r="ABT47" i="3"/>
  <c r="AAX47" i="3"/>
  <c r="AAW47" i="3" s="1"/>
  <c r="ABW46" i="3"/>
  <c r="ABU46" i="3"/>
  <c r="ABT46" i="3"/>
  <c r="AAX46" i="3"/>
  <c r="AAW46" i="3" s="1"/>
  <c r="ABW45" i="3"/>
  <c r="ABU45" i="3"/>
  <c r="ABT45" i="3"/>
  <c r="AAX45" i="3"/>
  <c r="AAW45" i="3"/>
  <c r="ABW44" i="3"/>
  <c r="ABU44" i="3"/>
  <c r="ABT44" i="3"/>
  <c r="AAX44" i="3"/>
  <c r="AAW44" i="3" s="1"/>
  <c r="ABX43" i="3"/>
  <c r="ABV43" i="3"/>
  <c r="ABU43" i="3"/>
  <c r="ABT43" i="3"/>
  <c r="AAX43" i="3"/>
  <c r="AAW43" i="3" s="1"/>
  <c r="ABX42" i="3"/>
  <c r="ABW42" i="3"/>
  <c r="ABV42" i="3"/>
  <c r="ABU42" i="3"/>
  <c r="ABT42" i="3"/>
  <c r="AAX42" i="3"/>
  <c r="AAW42" i="3" s="1"/>
  <c r="ABX41" i="3"/>
  <c r="ABW41" i="3"/>
  <c r="ABV41" i="3"/>
  <c r="ABU41" i="3"/>
  <c r="ABT41" i="3"/>
  <c r="AAX41" i="3"/>
  <c r="AAW41" i="3" s="1"/>
  <c r="ABW40" i="3"/>
  <c r="ABV40" i="3"/>
  <c r="ABU40" i="3"/>
  <c r="ABT40" i="3"/>
  <c r="AAX40" i="3"/>
  <c r="AAW40" i="3" s="1"/>
  <c r="ABX39" i="3"/>
  <c r="ABW39" i="3"/>
  <c r="ABV39" i="3"/>
  <c r="ABU39" i="3"/>
  <c r="ABT39" i="3"/>
  <c r="AAX39" i="3"/>
  <c r="AAW39" i="3" s="1"/>
  <c r="ABW38" i="3"/>
  <c r="ABU38" i="3"/>
  <c r="ABT38" i="3"/>
  <c r="AAX38" i="3"/>
  <c r="AAW38" i="3" s="1"/>
  <c r="ABW37" i="3"/>
  <c r="ABU37" i="3"/>
  <c r="ABT37" i="3"/>
  <c r="AAX37" i="3"/>
  <c r="AAW37" i="3" s="1"/>
  <c r="ABU36" i="3"/>
  <c r="ABT36" i="3"/>
  <c r="AAX36" i="3"/>
  <c r="AAW36" i="3" s="1"/>
  <c r="ABX35" i="3"/>
  <c r="ABW35" i="3"/>
  <c r="ABV35" i="3"/>
  <c r="ABU35" i="3"/>
  <c r="ABT35" i="3"/>
  <c r="AAX35" i="3"/>
  <c r="AAW35" i="3"/>
  <c r="ABX34" i="3"/>
  <c r="ABW34" i="3"/>
  <c r="ABV34" i="3"/>
  <c r="ABU34" i="3"/>
  <c r="ABT34" i="3"/>
  <c r="AAX34" i="3"/>
  <c r="AAW34" i="3" s="1"/>
  <c r="ABX33" i="3"/>
  <c r="ABW33" i="3"/>
  <c r="ABV33" i="3"/>
  <c r="ABU33" i="3"/>
  <c r="ABT33" i="3"/>
  <c r="AAX33" i="3"/>
  <c r="AAW33" i="3" s="1"/>
  <c r="ABX32" i="3"/>
  <c r="ABW32" i="3"/>
  <c r="ABV32" i="3"/>
  <c r="ABU32" i="3"/>
  <c r="ABT32" i="3"/>
  <c r="AAX32" i="3"/>
  <c r="AAW32" i="3" s="1"/>
  <c r="ABW31" i="3"/>
  <c r="ABU31" i="3"/>
  <c r="ABT31" i="3"/>
  <c r="AAX31" i="3"/>
  <c r="AAW31" i="3" s="1"/>
  <c r="ABU30" i="3"/>
  <c r="ABT30" i="3"/>
  <c r="AAX30" i="3"/>
  <c r="AAW30" i="3"/>
  <c r="ABW29" i="3"/>
  <c r="ABV29" i="3"/>
  <c r="ABU29" i="3"/>
  <c r="ABT29" i="3"/>
  <c r="AAX29" i="3"/>
  <c r="AAW29" i="3" s="1"/>
  <c r="ABX28" i="3"/>
  <c r="ABW28" i="3"/>
  <c r="ABV28" i="3"/>
  <c r="ABU28" i="3"/>
  <c r="ABT28" i="3"/>
  <c r="AAX28" i="3"/>
  <c r="AAW28" i="3" s="1"/>
  <c r="ABX27" i="3"/>
  <c r="ABV27" i="3"/>
  <c r="ABU27" i="3"/>
  <c r="ABT27" i="3"/>
  <c r="AAX27" i="3"/>
  <c r="AAW27" i="3"/>
  <c r="ABW26" i="3"/>
  <c r="ABV26" i="3"/>
  <c r="ABU26" i="3"/>
  <c r="ABT26" i="3"/>
  <c r="AAX26" i="3"/>
  <c r="AAW26" i="3" s="1"/>
  <c r="ABW25" i="3"/>
  <c r="ABU25" i="3"/>
  <c r="ABT25" i="3"/>
  <c r="AAX25" i="3"/>
  <c r="AAW25" i="3" s="1"/>
  <c r="ABU24" i="3"/>
  <c r="ABT24" i="3"/>
  <c r="AAX24" i="3"/>
  <c r="AAW24" i="3" s="1"/>
  <c r="ABW23" i="3"/>
  <c r="ABU23" i="3"/>
  <c r="ABT23" i="3"/>
  <c r="AAX23" i="3"/>
  <c r="AAW23" i="3"/>
  <c r="ABU22" i="3"/>
  <c r="ABT22" i="3"/>
  <c r="AAX22" i="3"/>
  <c r="AAW22" i="3" s="1"/>
  <c r="ABW21" i="3"/>
  <c r="ABV21" i="3"/>
  <c r="ABU21" i="3"/>
  <c r="ABT21" i="3"/>
  <c r="AAX21" i="3"/>
  <c r="AAW21" i="3" s="1"/>
  <c r="ABX20" i="3"/>
  <c r="ABW20" i="3"/>
  <c r="ABV20" i="3"/>
  <c r="ABU20" i="3"/>
  <c r="ABT20" i="3"/>
  <c r="AAX20" i="3"/>
  <c r="AAW20" i="3"/>
  <c r="ABW19" i="3"/>
  <c r="ABV19" i="3"/>
  <c r="ABU19" i="3"/>
  <c r="ABT19" i="3"/>
  <c r="AAX19" i="3"/>
  <c r="AAW19" i="3" s="1"/>
  <c r="ABW18" i="3"/>
  <c r="ABV18" i="3"/>
  <c r="ABU18" i="3"/>
  <c r="ABT18" i="3"/>
  <c r="AAX18" i="3"/>
  <c r="AAW18" i="3" s="1"/>
  <c r="ABW17" i="3"/>
  <c r="ABU17" i="3"/>
  <c r="ABT17" i="3"/>
  <c r="AAX17" i="3"/>
  <c r="AAW17" i="3" s="1"/>
  <c r="ABU16" i="3"/>
  <c r="ABT16" i="3"/>
  <c r="AAX16" i="3"/>
  <c r="AAW16" i="3"/>
  <c r="ABU15" i="3"/>
  <c r="ABT15" i="3"/>
  <c r="AAX15" i="3"/>
  <c r="AAW15" i="3" s="1"/>
  <c r="ABW14" i="3"/>
  <c r="ABV14" i="3"/>
  <c r="ABU14" i="3"/>
  <c r="ABT14" i="3"/>
  <c r="AAX14" i="3"/>
  <c r="AAW14" i="3" s="1"/>
  <c r="ABX13" i="3"/>
  <c r="ABW13" i="3"/>
  <c r="ABV13" i="3"/>
  <c r="ABU13" i="3"/>
  <c r="ABT13" i="3"/>
  <c r="AAX13" i="3"/>
  <c r="AAW13" i="3" s="1"/>
  <c r="ABX12" i="3"/>
  <c r="ABW12" i="3"/>
  <c r="ABV12" i="3"/>
  <c r="ABU12" i="3"/>
  <c r="ABT12" i="3"/>
  <c r="AAX12" i="3"/>
  <c r="AAW12" i="3" s="1"/>
  <c r="ABV11" i="3"/>
  <c r="ABU11" i="3"/>
  <c r="ABT11" i="3"/>
  <c r="AAX11" i="3"/>
  <c r="AAW11" i="3"/>
  <c r="ABW10" i="3"/>
  <c r="ABU10" i="3"/>
  <c r="ABT10" i="3"/>
  <c r="AAX10" i="3"/>
  <c r="AAW10" i="3" s="1"/>
  <c r="ABW9" i="3"/>
  <c r="ABU9" i="3"/>
  <c r="ABT9" i="3"/>
  <c r="AAX9" i="3"/>
  <c r="AAW9" i="3" s="1"/>
  <c r="ABJ4" i="4"/>
  <c r="ABB4" i="4"/>
  <c r="ABB5" i="4" s="1"/>
  <c r="ABL9" i="4" s="1"/>
  <c r="ABL10" i="4" s="1"/>
  <c r="ABL11" i="4" s="1"/>
  <c r="ABL12" i="4" s="1"/>
  <c r="ABL13" i="4" s="1"/>
  <c r="ABL14" i="4" s="1"/>
  <c r="ABL15" i="4" s="1"/>
  <c r="ABL16" i="4" s="1"/>
  <c r="ABL17" i="4" s="1"/>
  <c r="ABL18" i="4" s="1"/>
  <c r="ABL19" i="4" s="1"/>
  <c r="ABL20" i="4" s="1"/>
  <c r="ABL21" i="4" s="1"/>
  <c r="ABL22" i="4" s="1"/>
  <c r="ABL23" i="4" s="1"/>
  <c r="ABL24" i="4" s="1"/>
  <c r="ABL25" i="4" s="1"/>
  <c r="ABL26" i="4" s="1"/>
  <c r="ABL27" i="4" s="1"/>
  <c r="ABL28" i="4" s="1"/>
  <c r="ABL29" i="4" s="1"/>
  <c r="ABL30" i="4" s="1"/>
  <c r="ABL31" i="4" s="1"/>
  <c r="ABL32" i="4" s="1"/>
  <c r="ABL33" i="4" s="1"/>
  <c r="ABL34" i="4" s="1"/>
  <c r="ABL35" i="4" s="1"/>
  <c r="ABL36" i="4" s="1"/>
  <c r="ABL37" i="4" s="1"/>
  <c r="ABL38" i="4" s="1"/>
  <c r="ABL39" i="4" s="1"/>
  <c r="ABR4" i="3"/>
  <c r="AAV4" i="4"/>
  <c r="ABO3" i="3"/>
  <c r="ABK3" i="3"/>
  <c r="ABH3" i="3"/>
  <c r="ABE3" i="3"/>
  <c r="AAZ3" i="3"/>
  <c r="AAV3" i="3"/>
  <c r="AAL59" i="3"/>
  <c r="AAK59" i="3"/>
  <c r="AAJ59" i="3"/>
  <c r="AAI59" i="3"/>
  <c r="AAH59" i="3"/>
  <c r="ZL59" i="3"/>
  <c r="ZK59" i="3" s="1"/>
  <c r="AAL58" i="3"/>
  <c r="AAK58" i="3"/>
  <c r="AAJ58" i="3"/>
  <c r="AAI58" i="3"/>
  <c r="AAH58" i="3"/>
  <c r="ZL58" i="3"/>
  <c r="ZK58" i="3" s="1"/>
  <c r="AAL57" i="3"/>
  <c r="AAK57" i="3"/>
  <c r="AAJ57" i="3"/>
  <c r="AAI57" i="3"/>
  <c r="AAH57" i="3"/>
  <c r="ZL57" i="3"/>
  <c r="ZK57" i="3"/>
  <c r="AAL56" i="3"/>
  <c r="AAK56" i="3"/>
  <c r="AAJ56" i="3"/>
  <c r="AAI56" i="3"/>
  <c r="AAH56" i="3"/>
  <c r="ZL56" i="3"/>
  <c r="ZK56" i="3"/>
  <c r="AAL55" i="3"/>
  <c r="AAK55" i="3"/>
  <c r="AAJ55" i="3"/>
  <c r="AAI55" i="3"/>
  <c r="AAH55" i="3"/>
  <c r="ZL55" i="3"/>
  <c r="ZK55" i="3" s="1"/>
  <c r="AAL54" i="3"/>
  <c r="AAK54" i="3"/>
  <c r="AAJ54" i="3"/>
  <c r="AAI54" i="3"/>
  <c r="AAH54" i="3"/>
  <c r="ZL54" i="3"/>
  <c r="ZK54" i="3" s="1"/>
  <c r="AAL53" i="3"/>
  <c r="AAK53" i="3"/>
  <c r="AAJ53" i="3"/>
  <c r="AAI53" i="3"/>
  <c r="AAH53" i="3"/>
  <c r="ZL53" i="3"/>
  <c r="ZK53" i="3"/>
  <c r="AAL52" i="3"/>
  <c r="AAK52" i="3"/>
  <c r="AAJ52" i="3"/>
  <c r="AAI52" i="3"/>
  <c r="AAH52" i="3"/>
  <c r="ZL52" i="3"/>
  <c r="ZK52" i="3"/>
  <c r="AAL51" i="3"/>
  <c r="AAK51" i="3"/>
  <c r="AAJ51" i="3"/>
  <c r="AAI51" i="3"/>
  <c r="AAH51" i="3"/>
  <c r="ZL51" i="3"/>
  <c r="ZK51" i="3"/>
  <c r="AAL50" i="3"/>
  <c r="AAK50" i="3"/>
  <c r="AAJ50" i="3"/>
  <c r="AAI50" i="3"/>
  <c r="AAH50" i="3"/>
  <c r="ZL50" i="3"/>
  <c r="ZK50" i="3" s="1"/>
  <c r="AAL49" i="3"/>
  <c r="AAK49" i="3"/>
  <c r="AAJ49" i="3"/>
  <c r="AAI49" i="3"/>
  <c r="AAH49" i="3"/>
  <c r="ZL49" i="3"/>
  <c r="ZK49" i="3"/>
  <c r="AAL48" i="3"/>
  <c r="AAK48" i="3"/>
  <c r="AAJ48" i="3"/>
  <c r="AAI48" i="3"/>
  <c r="AAH48" i="3"/>
  <c r="ZL48" i="3"/>
  <c r="ZK48" i="3"/>
  <c r="AAL47" i="3"/>
  <c r="AAK47" i="3"/>
  <c r="AAJ47" i="3"/>
  <c r="AAI47" i="3"/>
  <c r="AAH47" i="3"/>
  <c r="ZL47" i="3"/>
  <c r="ZK47" i="3" s="1"/>
  <c r="AAL46" i="3"/>
  <c r="AAJ46" i="3"/>
  <c r="AAI46" i="3"/>
  <c r="AAH46" i="3"/>
  <c r="ZL46" i="3"/>
  <c r="ZK46" i="3" s="1"/>
  <c r="AAL45" i="3"/>
  <c r="AAK45" i="3"/>
  <c r="AAJ45" i="3"/>
  <c r="AAI45" i="3"/>
  <c r="AAH45" i="3"/>
  <c r="ZL45" i="3"/>
  <c r="ZK45" i="3" s="1"/>
  <c r="AAL44" i="3"/>
  <c r="AAK44" i="3"/>
  <c r="AAJ44" i="3"/>
  <c r="AAI44" i="3"/>
  <c r="AAH44" i="3"/>
  <c r="ZL44" i="3"/>
  <c r="ZK44" i="3"/>
  <c r="AAL43" i="3"/>
  <c r="AAK43" i="3"/>
  <c r="AAJ43" i="3"/>
  <c r="AAI43" i="3"/>
  <c r="AAH43" i="3"/>
  <c r="ZL43" i="3"/>
  <c r="ZK43" i="3"/>
  <c r="AAL42" i="3"/>
  <c r="AAK42" i="3"/>
  <c r="AAJ42" i="3"/>
  <c r="AAI42" i="3"/>
  <c r="AAH42" i="3"/>
  <c r="ZL42" i="3"/>
  <c r="ZK42" i="3" s="1"/>
  <c r="AAL41" i="3"/>
  <c r="AAK41" i="3"/>
  <c r="AAJ41" i="3"/>
  <c r="AAI41" i="3"/>
  <c r="AAH41" i="3"/>
  <c r="ZL41" i="3"/>
  <c r="ZK41" i="3"/>
  <c r="AAL40" i="3"/>
  <c r="AAK40" i="3"/>
  <c r="AAJ40" i="3"/>
  <c r="AAI40" i="3"/>
  <c r="AAH40" i="3"/>
  <c r="ZL40" i="3"/>
  <c r="ZK40" i="3"/>
  <c r="AAL39" i="3"/>
  <c r="AAJ39" i="3"/>
  <c r="AAI39" i="3"/>
  <c r="AAH39" i="3"/>
  <c r="ZL39" i="3"/>
  <c r="ZK39" i="3" s="1"/>
  <c r="AAL38" i="3"/>
  <c r="AAK38" i="3"/>
  <c r="AAJ38" i="3"/>
  <c r="AAI38" i="3"/>
  <c r="AAH38" i="3"/>
  <c r="ZL38" i="3"/>
  <c r="ZK38" i="3" s="1"/>
  <c r="AAL37" i="3"/>
  <c r="AAK37" i="3"/>
  <c r="AAJ37" i="3"/>
  <c r="AAI37" i="3"/>
  <c r="AAH37" i="3"/>
  <c r="ZL37" i="3"/>
  <c r="ZK37" i="3" s="1"/>
  <c r="AAL36" i="3"/>
  <c r="AAK36" i="3"/>
  <c r="AAJ36" i="3"/>
  <c r="AAI36" i="3"/>
  <c r="AAH36" i="3"/>
  <c r="ZL36" i="3"/>
  <c r="ZK36" i="3"/>
  <c r="AAL35" i="3"/>
  <c r="AAK35" i="3"/>
  <c r="AAJ35" i="3"/>
  <c r="AAI35" i="3"/>
  <c r="AAH35" i="3"/>
  <c r="ZL35" i="3"/>
  <c r="ZK35" i="3"/>
  <c r="AAL34" i="3"/>
  <c r="AAK34" i="3"/>
  <c r="AAJ34" i="3"/>
  <c r="AAI34" i="3"/>
  <c r="AAH34" i="3"/>
  <c r="ZL34" i="3"/>
  <c r="ZK34" i="3" s="1"/>
  <c r="AAL33" i="3"/>
  <c r="AAK33" i="3"/>
  <c r="AAJ33" i="3"/>
  <c r="AAI33" i="3"/>
  <c r="AAH33" i="3"/>
  <c r="ZL33" i="3"/>
  <c r="ZK33" i="3"/>
  <c r="AAL32" i="3"/>
  <c r="AAK32" i="3"/>
  <c r="AAJ32" i="3"/>
  <c r="AAI32" i="3"/>
  <c r="AAH32" i="3"/>
  <c r="ZL32" i="3"/>
  <c r="ZK32" i="3"/>
  <c r="AAL31" i="3"/>
  <c r="AAK31" i="3"/>
  <c r="AAJ31" i="3"/>
  <c r="AAI31" i="3"/>
  <c r="AAH31" i="3"/>
  <c r="ZL31" i="3"/>
  <c r="ZK31" i="3" s="1"/>
  <c r="AAL30" i="3"/>
  <c r="AAK30" i="3"/>
  <c r="AAJ30" i="3"/>
  <c r="AAI30" i="3"/>
  <c r="AAH30" i="3"/>
  <c r="ZL30" i="3"/>
  <c r="ZK30" i="3" s="1"/>
  <c r="AAK29" i="3"/>
  <c r="AAJ29" i="3"/>
  <c r="AAI29" i="3"/>
  <c r="AAH29" i="3"/>
  <c r="ZL29" i="3"/>
  <c r="ZK29" i="3"/>
  <c r="AAL28" i="3"/>
  <c r="AAK28" i="3"/>
  <c r="AAJ28" i="3"/>
  <c r="AAI28" i="3"/>
  <c r="AAH28" i="3"/>
  <c r="ZL28" i="3"/>
  <c r="ZK28" i="3"/>
  <c r="AAL27" i="3"/>
  <c r="AAK27" i="3"/>
  <c r="AAJ27" i="3"/>
  <c r="AAI27" i="3"/>
  <c r="AAH27" i="3"/>
  <c r="ZL27" i="3"/>
  <c r="ZK27" i="3" s="1"/>
  <c r="AAL26" i="3"/>
  <c r="AAK26" i="3"/>
  <c r="AAJ26" i="3"/>
  <c r="AAI26" i="3"/>
  <c r="AAH26" i="3"/>
  <c r="ZL26" i="3"/>
  <c r="ZK26" i="3"/>
  <c r="AAL25" i="3"/>
  <c r="AAK25" i="3"/>
  <c r="AAJ25" i="3"/>
  <c r="AAI25" i="3"/>
  <c r="AAH25" i="3"/>
  <c r="ZL25" i="3"/>
  <c r="ZK25" i="3"/>
  <c r="AAL24" i="3"/>
  <c r="AAK24" i="3"/>
  <c r="AAJ24" i="3"/>
  <c r="AAI24" i="3"/>
  <c r="AAH24" i="3"/>
  <c r="ZL24" i="3"/>
  <c r="ZK24" i="3"/>
  <c r="AAL23" i="3"/>
  <c r="AAK23" i="3"/>
  <c r="AAJ23" i="3"/>
  <c r="AAI23" i="3"/>
  <c r="AAH23" i="3"/>
  <c r="ZL23" i="3"/>
  <c r="ZK23" i="3" s="1"/>
  <c r="AAL22" i="3"/>
  <c r="AAK22" i="3"/>
  <c r="AAJ22" i="3"/>
  <c r="AAI22" i="3"/>
  <c r="AAH22" i="3"/>
  <c r="ZL22" i="3"/>
  <c r="ZK22" i="3" s="1"/>
  <c r="AAL21" i="3"/>
  <c r="AAK21" i="3"/>
  <c r="AAJ21" i="3"/>
  <c r="AAI21" i="3"/>
  <c r="AAH21" i="3"/>
  <c r="ZL21" i="3"/>
  <c r="ZK21" i="3"/>
  <c r="AAL20" i="3"/>
  <c r="AAK20" i="3"/>
  <c r="AAJ20" i="3"/>
  <c r="AAI20" i="3"/>
  <c r="AAH20" i="3"/>
  <c r="ZL20" i="3"/>
  <c r="ZK20" i="3"/>
  <c r="AAL19" i="3"/>
  <c r="AAK19" i="3"/>
  <c r="AAJ19" i="3"/>
  <c r="AAI19" i="3"/>
  <c r="AAH19" i="3"/>
  <c r="ZL19" i="3"/>
  <c r="ZK19" i="3" s="1"/>
  <c r="AAL18" i="3"/>
  <c r="AAK18" i="3"/>
  <c r="AAJ18" i="3"/>
  <c r="AAI18" i="3"/>
  <c r="AAH18" i="3"/>
  <c r="ZL18" i="3"/>
  <c r="ZK18" i="3"/>
  <c r="AAL17" i="3"/>
  <c r="AAK17" i="3"/>
  <c r="AAJ17" i="3"/>
  <c r="AAI17" i="3"/>
  <c r="AAH17" i="3"/>
  <c r="ZL17" i="3"/>
  <c r="ZK17" i="3"/>
  <c r="AAL16" i="3"/>
  <c r="AAK16" i="3"/>
  <c r="AAJ16" i="3"/>
  <c r="AAI16" i="3"/>
  <c r="AAH16" i="3"/>
  <c r="ZL16" i="3"/>
  <c r="ZK16" i="3"/>
  <c r="AAL15" i="3"/>
  <c r="AAK15" i="3"/>
  <c r="AAJ15" i="3"/>
  <c r="AAI15" i="3"/>
  <c r="AAH15" i="3"/>
  <c r="ZL15" i="3"/>
  <c r="ZK15" i="3" s="1"/>
  <c r="AAL14" i="3"/>
  <c r="AAK14" i="3"/>
  <c r="AAJ14" i="3"/>
  <c r="AAI14" i="3"/>
  <c r="AAH14" i="3"/>
  <c r="ZL14" i="3"/>
  <c r="ZK14" i="3" s="1"/>
  <c r="AAK13" i="3"/>
  <c r="AAJ13" i="3"/>
  <c r="AAI13" i="3"/>
  <c r="AAH13" i="3"/>
  <c r="ZL13" i="3"/>
  <c r="ZK13" i="3" s="1"/>
  <c r="AAL12" i="3"/>
  <c r="AAK12" i="3"/>
  <c r="AAJ12" i="3"/>
  <c r="AAI12" i="3"/>
  <c r="AAH12" i="3"/>
  <c r="ZL12" i="3"/>
  <c r="ZK12" i="3" s="1"/>
  <c r="AAL11" i="3"/>
  <c r="AAK11" i="3"/>
  <c r="AAJ11" i="3"/>
  <c r="AAI11" i="3"/>
  <c r="AAH11" i="3"/>
  <c r="ZL11" i="3"/>
  <c r="ZK11" i="3"/>
  <c r="AAL10" i="3"/>
  <c r="AAK10" i="3"/>
  <c r="AAJ10" i="3"/>
  <c r="AAI10" i="3"/>
  <c r="AAH10" i="3"/>
  <c r="ZL10" i="3"/>
  <c r="ZK10" i="3" s="1"/>
  <c r="AAL9" i="3"/>
  <c r="AAK9" i="3"/>
  <c r="AAJ9" i="3"/>
  <c r="AAI9" i="3"/>
  <c r="AAH9" i="3"/>
  <c r="ZL9" i="3"/>
  <c r="ZK9" i="3" s="1"/>
  <c r="ZX4" i="4"/>
  <c r="ZP4" i="4"/>
  <c r="ZP5" i="4" s="1"/>
  <c r="ZZ9" i="4" s="1"/>
  <c r="ZZ10" i="4" s="1"/>
  <c r="ZZ11" i="4" s="1"/>
  <c r="ZZ12" i="4" s="1"/>
  <c r="ZZ13" i="4" s="1"/>
  <c r="ZZ14" i="4" s="1"/>
  <c r="ZZ15" i="4" s="1"/>
  <c r="ZZ16" i="4" s="1"/>
  <c r="ZZ17" i="4" s="1"/>
  <c r="ZZ18" i="4" s="1"/>
  <c r="ZZ19" i="4" s="1"/>
  <c r="ZZ20" i="4" s="1"/>
  <c r="ZZ21" i="4" s="1"/>
  <c r="ZZ22" i="4" s="1"/>
  <c r="ZZ23" i="4" s="1"/>
  <c r="ZZ24" i="4" s="1"/>
  <c r="ZZ25" i="4" s="1"/>
  <c r="ZZ26" i="4" s="1"/>
  <c r="AAF4" i="3"/>
  <c r="ZJ4" i="4"/>
  <c r="AAC3" i="3"/>
  <c r="ZY3" i="3"/>
  <c r="ZV3" i="3"/>
  <c r="ZS3" i="3"/>
  <c r="ZN3" i="3"/>
  <c r="ZJ3" i="3"/>
  <c r="YZ59" i="3"/>
  <c r="YY59" i="3"/>
  <c r="YX59" i="3"/>
  <c r="YW59" i="3"/>
  <c r="YV59" i="3"/>
  <c r="XZ59" i="3"/>
  <c r="XY59" i="3" s="1"/>
  <c r="YZ58" i="3"/>
  <c r="YY58" i="3"/>
  <c r="YX58" i="3"/>
  <c r="YW58" i="3"/>
  <c r="YV58" i="3"/>
  <c r="XZ58" i="3"/>
  <c r="XY58" i="3" s="1"/>
  <c r="YZ57" i="3"/>
  <c r="YY57" i="3"/>
  <c r="YX57" i="3"/>
  <c r="YW57" i="3"/>
  <c r="YV57" i="3"/>
  <c r="XZ57" i="3"/>
  <c r="XY57" i="3" s="1"/>
  <c r="YZ56" i="3"/>
  <c r="YY56" i="3"/>
  <c r="YX56" i="3"/>
  <c r="YW56" i="3"/>
  <c r="YV56" i="3"/>
  <c r="XZ56" i="3"/>
  <c r="XY56" i="3" s="1"/>
  <c r="YZ55" i="3"/>
  <c r="YY55" i="3"/>
  <c r="YX55" i="3"/>
  <c r="YW55" i="3"/>
  <c r="YV55" i="3"/>
  <c r="XZ55" i="3"/>
  <c r="XY55" i="3" s="1"/>
  <c r="YW54" i="3"/>
  <c r="YV54" i="3"/>
  <c r="XZ54" i="3"/>
  <c r="XY54" i="3" s="1"/>
  <c r="YY53" i="3"/>
  <c r="YW53" i="3"/>
  <c r="YV53" i="3"/>
  <c r="XZ53" i="3"/>
  <c r="XY53" i="3"/>
  <c r="YZ52" i="3"/>
  <c r="YX52" i="3"/>
  <c r="YW52" i="3"/>
  <c r="YV52" i="3"/>
  <c r="XZ52" i="3"/>
  <c r="XY52" i="3" s="1"/>
  <c r="YZ51" i="3"/>
  <c r="YX51" i="3"/>
  <c r="YW51" i="3"/>
  <c r="YV51" i="3"/>
  <c r="XZ51" i="3"/>
  <c r="XY51" i="3" s="1"/>
  <c r="YZ50" i="3"/>
  <c r="YY50" i="3"/>
  <c r="YX50" i="3"/>
  <c r="YW50" i="3"/>
  <c r="YV50" i="3"/>
  <c r="XZ50" i="3"/>
  <c r="XY50" i="3" s="1"/>
  <c r="YZ49" i="3"/>
  <c r="YY49" i="3"/>
  <c r="YX49" i="3"/>
  <c r="YW49" i="3"/>
  <c r="YV49" i="3"/>
  <c r="XZ49" i="3"/>
  <c r="XY49" i="3" s="1"/>
  <c r="YZ48" i="3"/>
  <c r="YY48" i="3"/>
  <c r="YX48" i="3"/>
  <c r="YW48" i="3"/>
  <c r="YV48" i="3"/>
  <c r="XZ48" i="3"/>
  <c r="XY48" i="3" s="1"/>
  <c r="YZ47" i="3"/>
  <c r="YY47" i="3"/>
  <c r="YX47" i="3"/>
  <c r="YW47" i="3"/>
  <c r="YV47" i="3"/>
  <c r="XZ47" i="3"/>
  <c r="XY47" i="3"/>
  <c r="YW46" i="3"/>
  <c r="YV46" i="3"/>
  <c r="XZ46" i="3"/>
  <c r="XY46" i="3" s="1"/>
  <c r="YY45" i="3"/>
  <c r="YW45" i="3"/>
  <c r="YV45" i="3"/>
  <c r="XZ45" i="3"/>
  <c r="XY45" i="3" s="1"/>
  <c r="YZ44" i="3"/>
  <c r="YY44" i="3"/>
  <c r="YX44" i="3"/>
  <c r="YW44" i="3"/>
  <c r="YV44" i="3"/>
  <c r="XZ44" i="3"/>
  <c r="XY44" i="3" s="1"/>
  <c r="YX43" i="3"/>
  <c r="YW43" i="3"/>
  <c r="YV43" i="3"/>
  <c r="XZ43" i="3"/>
  <c r="XY43" i="3" s="1"/>
  <c r="YZ42" i="3"/>
  <c r="YY42" i="3"/>
  <c r="YX42" i="3"/>
  <c r="YW42" i="3"/>
  <c r="YV42" i="3"/>
  <c r="XZ42" i="3"/>
  <c r="XY42" i="3"/>
  <c r="YZ41" i="3"/>
  <c r="YY41" i="3"/>
  <c r="YX41" i="3"/>
  <c r="YW41" i="3"/>
  <c r="YV41" i="3"/>
  <c r="XZ41" i="3"/>
  <c r="XY41" i="3" s="1"/>
  <c r="YZ40" i="3"/>
  <c r="YY40" i="3"/>
  <c r="YX40" i="3"/>
  <c r="YW40" i="3"/>
  <c r="YV40" i="3"/>
  <c r="XZ40" i="3"/>
  <c r="XY40" i="3" s="1"/>
  <c r="YZ39" i="3"/>
  <c r="YY39" i="3"/>
  <c r="YX39" i="3"/>
  <c r="YW39" i="3"/>
  <c r="YV39" i="3"/>
  <c r="XZ39" i="3"/>
  <c r="XY39" i="3" s="1"/>
  <c r="YY38" i="3"/>
  <c r="YW38" i="3"/>
  <c r="YV38" i="3"/>
  <c r="XZ38" i="3"/>
  <c r="XY38" i="3" s="1"/>
  <c r="YY37" i="3"/>
  <c r="YW37" i="3"/>
  <c r="YV37" i="3"/>
  <c r="XZ37" i="3"/>
  <c r="XY37" i="3" s="1"/>
  <c r="YZ36" i="3"/>
  <c r="YX36" i="3"/>
  <c r="YW36" i="3"/>
  <c r="YV36" i="3"/>
  <c r="XZ36" i="3"/>
  <c r="XY36" i="3" s="1"/>
  <c r="YZ35" i="3"/>
  <c r="YY35" i="3"/>
  <c r="YX35" i="3"/>
  <c r="YW35" i="3"/>
  <c r="YV35" i="3"/>
  <c r="XZ35" i="3"/>
  <c r="XY35" i="3" s="1"/>
  <c r="YZ34" i="3"/>
  <c r="YY34" i="3"/>
  <c r="YX34" i="3"/>
  <c r="YW34" i="3"/>
  <c r="YV34" i="3"/>
  <c r="XZ34" i="3"/>
  <c r="XY34" i="3"/>
  <c r="YY33" i="3"/>
  <c r="YX33" i="3"/>
  <c r="YW33" i="3"/>
  <c r="YV33" i="3"/>
  <c r="XZ33" i="3"/>
  <c r="XY33" i="3" s="1"/>
  <c r="YZ32" i="3"/>
  <c r="YY32" i="3"/>
  <c r="YX32" i="3"/>
  <c r="YW32" i="3"/>
  <c r="YV32" i="3"/>
  <c r="XZ32" i="3"/>
  <c r="XY32" i="3" s="1"/>
  <c r="YY31" i="3"/>
  <c r="YW31" i="3"/>
  <c r="YV31" i="3"/>
  <c r="XZ31" i="3"/>
  <c r="XY31" i="3" s="1"/>
  <c r="YW30" i="3"/>
  <c r="YV30" i="3"/>
  <c r="XZ30" i="3"/>
  <c r="XY30" i="3" s="1"/>
  <c r="YZ29" i="3"/>
  <c r="YY29" i="3"/>
  <c r="YX29" i="3"/>
  <c r="YW29" i="3"/>
  <c r="YV29" i="3"/>
  <c r="XZ29" i="3"/>
  <c r="XY29" i="3"/>
  <c r="YZ28" i="3"/>
  <c r="YX28" i="3"/>
  <c r="YW28" i="3"/>
  <c r="YV28" i="3"/>
  <c r="XZ28" i="3"/>
  <c r="XY28" i="3" s="1"/>
  <c r="YZ27" i="3"/>
  <c r="YY27" i="3"/>
  <c r="YX27" i="3"/>
  <c r="YW27" i="3"/>
  <c r="YV27" i="3"/>
  <c r="XZ27" i="3"/>
  <c r="XY27" i="3" s="1"/>
  <c r="YZ26" i="3"/>
  <c r="YY26" i="3"/>
  <c r="YX26" i="3"/>
  <c r="YW26" i="3"/>
  <c r="YV26" i="3"/>
  <c r="XZ26" i="3"/>
  <c r="XY26" i="3" s="1"/>
  <c r="YY25" i="3"/>
  <c r="YW25" i="3"/>
  <c r="YV25" i="3"/>
  <c r="XZ25" i="3"/>
  <c r="XY25" i="3" s="1"/>
  <c r="YZ24" i="3"/>
  <c r="YY24" i="3"/>
  <c r="YW24" i="3"/>
  <c r="YV24" i="3"/>
  <c r="XZ24" i="3"/>
  <c r="XY24" i="3" s="1"/>
  <c r="YW23" i="3"/>
  <c r="YV23" i="3"/>
  <c r="XZ23" i="3"/>
  <c r="XY23" i="3" s="1"/>
  <c r="YW22" i="3"/>
  <c r="YV22" i="3"/>
  <c r="XZ22" i="3"/>
  <c r="XY22" i="3"/>
  <c r="YZ21" i="3"/>
  <c r="YY21" i="3"/>
  <c r="YX21" i="3"/>
  <c r="YW21" i="3"/>
  <c r="YV21" i="3"/>
  <c r="XZ21" i="3"/>
  <c r="XY21" i="3" s="1"/>
  <c r="YY20" i="3"/>
  <c r="YX20" i="3"/>
  <c r="YW20" i="3"/>
  <c r="YV20" i="3"/>
  <c r="XZ20" i="3"/>
  <c r="XY20" i="3" s="1"/>
  <c r="YY19" i="3"/>
  <c r="YX19" i="3"/>
  <c r="YW19" i="3"/>
  <c r="YV19" i="3"/>
  <c r="XZ19" i="3"/>
  <c r="XY19" i="3" s="1"/>
  <c r="XZ19" i="4" s="1"/>
  <c r="YY18" i="3"/>
  <c r="YX18" i="3"/>
  <c r="YW18" i="3"/>
  <c r="YV18" i="3"/>
  <c r="XZ18" i="3"/>
  <c r="XY18" i="3" s="1"/>
  <c r="YY17" i="3"/>
  <c r="YW17" i="3"/>
  <c r="YV17" i="3"/>
  <c r="XZ17" i="3"/>
  <c r="XY17" i="3" s="1"/>
  <c r="YY16" i="3"/>
  <c r="YW16" i="3"/>
  <c r="YV16" i="3"/>
  <c r="XZ16" i="3"/>
  <c r="XY16" i="3" s="1"/>
  <c r="YW15" i="3"/>
  <c r="YV15" i="3"/>
  <c r="XZ15" i="3"/>
  <c r="XY15" i="3" s="1"/>
  <c r="YY14" i="3"/>
  <c r="YW14" i="3"/>
  <c r="YV14" i="3"/>
  <c r="XZ14" i="3"/>
  <c r="XY14" i="3" s="1"/>
  <c r="YZ13" i="3"/>
  <c r="YX13" i="3"/>
  <c r="YW13" i="3"/>
  <c r="YV13" i="3"/>
  <c r="XZ13" i="3"/>
  <c r="XY13" i="3" s="1"/>
  <c r="YY12" i="3"/>
  <c r="YX12" i="3"/>
  <c r="YW12" i="3"/>
  <c r="YV12" i="3"/>
  <c r="XZ12" i="3"/>
  <c r="XY12" i="3" s="1"/>
  <c r="YY11" i="3"/>
  <c r="YX11" i="3"/>
  <c r="YW11" i="3"/>
  <c r="YV11" i="3"/>
  <c r="XZ11" i="3"/>
  <c r="XY11" i="3" s="1"/>
  <c r="YY10" i="3"/>
  <c r="YX10" i="3"/>
  <c r="YW10" i="3"/>
  <c r="YV10" i="3"/>
  <c r="XZ10" i="3"/>
  <c r="XY10" i="3" s="1"/>
  <c r="YY9" i="3"/>
  <c r="YW9" i="3"/>
  <c r="YV9" i="3"/>
  <c r="XZ9" i="3"/>
  <c r="XY9" i="3" s="1"/>
  <c r="YL4" i="4"/>
  <c r="YD4" i="4"/>
  <c r="YD5" i="4" s="1"/>
  <c r="YN9" i="4" s="1"/>
  <c r="YN10" i="4" s="1"/>
  <c r="YN11" i="4" s="1"/>
  <c r="YN12" i="4" s="1"/>
  <c r="YN13" i="4" s="1"/>
  <c r="YN14" i="4" s="1"/>
  <c r="YN15" i="4" s="1"/>
  <c r="YN16" i="4" s="1"/>
  <c r="YN17" i="4" s="1"/>
  <c r="YN18" i="4" s="1"/>
  <c r="YN19" i="4" s="1"/>
  <c r="YN20" i="4" s="1"/>
  <c r="YN21" i="4" s="1"/>
  <c r="YN22" i="4" s="1"/>
  <c r="YN23" i="4" s="1"/>
  <c r="YN24" i="4" s="1"/>
  <c r="YN25" i="4" s="1"/>
  <c r="YN26" i="4" s="1"/>
  <c r="YN27" i="4" s="1"/>
  <c r="YN28" i="4" s="1"/>
  <c r="YN29" i="4" s="1"/>
  <c r="YN30" i="4" s="1"/>
  <c r="YN31" i="4" s="1"/>
  <c r="YN32" i="4" s="1"/>
  <c r="YN33" i="4" s="1"/>
  <c r="YN34" i="4" s="1"/>
  <c r="YN35" i="4" s="1"/>
  <c r="YN36" i="4" s="1"/>
  <c r="YN37" i="4" s="1"/>
  <c r="YN38" i="4" s="1"/>
  <c r="YN39" i="4" s="1"/>
  <c r="YN40" i="4" s="1"/>
  <c r="YN41" i="4" s="1"/>
  <c r="YN42" i="4" s="1"/>
  <c r="YN43" i="4" s="1"/>
  <c r="YN44" i="4" s="1"/>
  <c r="YN45" i="4" s="1"/>
  <c r="YN46" i="4" s="1"/>
  <c r="YN47" i="4" s="1"/>
  <c r="YN48" i="4" s="1"/>
  <c r="YN49" i="4" s="1"/>
  <c r="YN50" i="4" s="1"/>
  <c r="YN51" i="4" s="1"/>
  <c r="YN52" i="4" s="1"/>
  <c r="YN53" i="4" s="1"/>
  <c r="YN54" i="4" s="1"/>
  <c r="YN55" i="4" s="1"/>
  <c r="YN56" i="4" s="1"/>
  <c r="YN57" i="4" s="1"/>
  <c r="YN58" i="4" s="1"/>
  <c r="YN59" i="4" s="1"/>
  <c r="YC4" i="4"/>
  <c r="XX4" i="4"/>
  <c r="YQ3" i="3"/>
  <c r="YM3" i="3"/>
  <c r="YJ3" i="3"/>
  <c r="YG3" i="3"/>
  <c r="YB3" i="3"/>
  <c r="XX3" i="3"/>
  <c r="XM59" i="3"/>
  <c r="XL59" i="3"/>
  <c r="XK59" i="3"/>
  <c r="XJ59" i="3"/>
  <c r="WN59" i="3"/>
  <c r="WM59" i="3" s="1"/>
  <c r="XN58" i="3"/>
  <c r="XL58" i="3"/>
  <c r="XK58" i="3"/>
  <c r="XJ58" i="3"/>
  <c r="WN58" i="3"/>
  <c r="WM58" i="3" s="1"/>
  <c r="XN57" i="3"/>
  <c r="XM57" i="3"/>
  <c r="XL57" i="3"/>
  <c r="XK57" i="3"/>
  <c r="XJ57" i="3"/>
  <c r="WN57" i="3"/>
  <c r="WM57" i="3" s="1"/>
  <c r="XN56" i="3"/>
  <c r="XM56" i="3"/>
  <c r="XK56" i="3"/>
  <c r="XJ56" i="3"/>
  <c r="WN56" i="3"/>
  <c r="WM56" i="3" s="1"/>
  <c r="XN55" i="3"/>
  <c r="XM55" i="3"/>
  <c r="XL55" i="3"/>
  <c r="XK55" i="3"/>
  <c r="XJ55" i="3"/>
  <c r="WN55" i="3"/>
  <c r="WM55" i="3" s="1"/>
  <c r="XN54" i="3"/>
  <c r="XM54" i="3"/>
  <c r="XL54" i="3"/>
  <c r="XK54" i="3"/>
  <c r="XJ54" i="3"/>
  <c r="WN54" i="3"/>
  <c r="WM54" i="3" s="1"/>
  <c r="XN53" i="3"/>
  <c r="XM53" i="3"/>
  <c r="XL53" i="3"/>
  <c r="XK53" i="3"/>
  <c r="XJ53" i="3"/>
  <c r="WN53" i="3"/>
  <c r="WM53" i="3"/>
  <c r="XK52" i="3"/>
  <c r="XJ52" i="3"/>
  <c r="WN52" i="3"/>
  <c r="WM52" i="3" s="1"/>
  <c r="XN51" i="3"/>
  <c r="XL51" i="3"/>
  <c r="XK51" i="3"/>
  <c r="XJ51" i="3"/>
  <c r="WN51" i="3"/>
  <c r="WM51" i="3"/>
  <c r="XN50" i="3"/>
  <c r="XM50" i="3"/>
  <c r="XL50" i="3"/>
  <c r="XK50" i="3"/>
  <c r="XJ50" i="3"/>
  <c r="WN50" i="3"/>
  <c r="WM50" i="3" s="1"/>
  <c r="XK49" i="3"/>
  <c r="XJ49" i="3"/>
  <c r="WN49" i="3"/>
  <c r="WM49" i="3" s="1"/>
  <c r="XN48" i="3"/>
  <c r="XM48" i="3"/>
  <c r="XK48" i="3"/>
  <c r="XJ48" i="3"/>
  <c r="WN48" i="3"/>
  <c r="WM48" i="3" s="1"/>
  <c r="XN47" i="3"/>
  <c r="XM47" i="3"/>
  <c r="XL47" i="3"/>
  <c r="XK47" i="3"/>
  <c r="XJ47" i="3"/>
  <c r="WN47" i="3"/>
  <c r="WM47" i="3" s="1"/>
  <c r="XN46" i="3"/>
  <c r="XM46" i="3"/>
  <c r="XL46" i="3"/>
  <c r="XK46" i="3"/>
  <c r="XJ46" i="3"/>
  <c r="WN46" i="3"/>
  <c r="WM46" i="3" s="1"/>
  <c r="XN45" i="3"/>
  <c r="XM45" i="3"/>
  <c r="XL45" i="3"/>
  <c r="XK45" i="3"/>
  <c r="XJ45" i="3"/>
  <c r="WN45" i="3"/>
  <c r="WM45" i="3" s="1"/>
  <c r="XM44" i="3"/>
  <c r="XK44" i="3"/>
  <c r="XJ44" i="3"/>
  <c r="WN44" i="3"/>
  <c r="WM44" i="3" s="1"/>
  <c r="XN43" i="3"/>
  <c r="XL43" i="3"/>
  <c r="XK43" i="3"/>
  <c r="XJ43" i="3"/>
  <c r="WN43" i="3"/>
  <c r="WM43" i="3"/>
  <c r="XN42" i="3"/>
  <c r="XM42" i="3"/>
  <c r="XL42" i="3"/>
  <c r="XK42" i="3"/>
  <c r="XJ42" i="3"/>
  <c r="WN42" i="3"/>
  <c r="WM42" i="3" s="1"/>
  <c r="XN41" i="3"/>
  <c r="XM41" i="3"/>
  <c r="XL41" i="3"/>
  <c r="XK41" i="3"/>
  <c r="XJ41" i="3"/>
  <c r="WN41" i="3"/>
  <c r="WM41" i="3" s="1"/>
  <c r="XN40" i="3"/>
  <c r="XM40" i="3"/>
  <c r="XL40" i="3"/>
  <c r="XK40" i="3"/>
  <c r="XJ40" i="3"/>
  <c r="WN40" i="3"/>
  <c r="WM40" i="3" s="1"/>
  <c r="XL39" i="3"/>
  <c r="XK39" i="3"/>
  <c r="XJ39" i="3"/>
  <c r="WN39" i="3"/>
  <c r="WM39" i="3" s="1"/>
  <c r="XN38" i="3"/>
  <c r="XM38" i="3"/>
  <c r="XK38" i="3"/>
  <c r="XJ38" i="3"/>
  <c r="WN38" i="3"/>
  <c r="WM38" i="3" s="1"/>
  <c r="XN37" i="3"/>
  <c r="XM37" i="3"/>
  <c r="XL37" i="3"/>
  <c r="XK37" i="3"/>
  <c r="XJ37" i="3"/>
  <c r="WN37" i="3"/>
  <c r="WM37" i="3" s="1"/>
  <c r="XK36" i="3"/>
  <c r="XJ36" i="3"/>
  <c r="WN36" i="3"/>
  <c r="WM36" i="3" s="1"/>
  <c r="XN35" i="3"/>
  <c r="XM35" i="3"/>
  <c r="XK35" i="3"/>
  <c r="XJ35" i="3"/>
  <c r="WN35" i="3"/>
  <c r="WM35" i="3" s="1"/>
  <c r="XN34" i="3"/>
  <c r="XL34" i="3"/>
  <c r="XK34" i="3"/>
  <c r="XJ34" i="3"/>
  <c r="WN34" i="3"/>
  <c r="WM34" i="3" s="1"/>
  <c r="XN33" i="3"/>
  <c r="XM33" i="3"/>
  <c r="XL33" i="3"/>
  <c r="XK33" i="3"/>
  <c r="XJ33" i="3"/>
  <c r="WN33" i="3"/>
  <c r="WM33" i="3" s="1"/>
  <c r="XN32" i="3"/>
  <c r="XM32" i="3"/>
  <c r="XL32" i="3"/>
  <c r="XK32" i="3"/>
  <c r="XJ32" i="3"/>
  <c r="WN32" i="3"/>
  <c r="WM32" i="3" s="1"/>
  <c r="XM31" i="3"/>
  <c r="XK31" i="3"/>
  <c r="XJ31" i="3"/>
  <c r="WN31" i="3"/>
  <c r="WM31" i="3"/>
  <c r="XN30" i="3"/>
  <c r="XM30" i="3"/>
  <c r="XK30" i="3"/>
  <c r="XJ30" i="3"/>
  <c r="WN30" i="3"/>
  <c r="WM30" i="3" s="1"/>
  <c r="XN29" i="3"/>
  <c r="XM29" i="3"/>
  <c r="XL29" i="3"/>
  <c r="XK29" i="3"/>
  <c r="XJ29" i="3"/>
  <c r="WN29" i="3"/>
  <c r="WM29" i="3"/>
  <c r="XK28" i="3"/>
  <c r="XJ28" i="3"/>
  <c r="WN28" i="3"/>
  <c r="WM28" i="3" s="1"/>
  <c r="XN27" i="3"/>
  <c r="XK27" i="3"/>
  <c r="XJ27" i="3"/>
  <c r="WN27" i="3"/>
  <c r="WM27" i="3"/>
  <c r="XN26" i="3"/>
  <c r="XM26" i="3"/>
  <c r="XL26" i="3"/>
  <c r="XK26" i="3"/>
  <c r="XJ26" i="3"/>
  <c r="WN26" i="3"/>
  <c r="WM26" i="3" s="1"/>
  <c r="XN25" i="3"/>
  <c r="XM25" i="3"/>
  <c r="XL25" i="3"/>
  <c r="XK25" i="3"/>
  <c r="XJ25" i="3"/>
  <c r="WN25" i="3"/>
  <c r="WM25" i="3" s="1"/>
  <c r="XN24" i="3"/>
  <c r="XM24" i="3"/>
  <c r="XL24" i="3"/>
  <c r="XK24" i="3"/>
  <c r="XJ24" i="3"/>
  <c r="WN24" i="3"/>
  <c r="WM24" i="3" s="1"/>
  <c r="XK23" i="3"/>
  <c r="XJ23" i="3"/>
  <c r="WN23" i="3"/>
  <c r="WM23" i="3" s="1"/>
  <c r="XM22" i="3"/>
  <c r="XK22" i="3"/>
  <c r="XJ22" i="3"/>
  <c r="WN22" i="3"/>
  <c r="WM22" i="3" s="1"/>
  <c r="XM21" i="3"/>
  <c r="XL21" i="3"/>
  <c r="XK21" i="3"/>
  <c r="XJ21" i="3"/>
  <c r="WN21" i="3"/>
  <c r="WM21" i="3" s="1"/>
  <c r="XM20" i="3"/>
  <c r="XK20" i="3"/>
  <c r="XJ20" i="3"/>
  <c r="WN20" i="3"/>
  <c r="WM20" i="3" s="1"/>
  <c r="XM19" i="3"/>
  <c r="XK19" i="3"/>
  <c r="XJ19" i="3"/>
  <c r="WN19" i="3"/>
  <c r="WM19" i="3" s="1"/>
  <c r="XN18" i="3"/>
  <c r="XL18" i="3"/>
  <c r="XK18" i="3"/>
  <c r="XJ18" i="3"/>
  <c r="WN18" i="3"/>
  <c r="WM18" i="3" s="1"/>
  <c r="XM17" i="3"/>
  <c r="XL17" i="3"/>
  <c r="XK17" i="3"/>
  <c r="XJ17" i="3"/>
  <c r="WN17" i="3"/>
  <c r="WM17" i="3"/>
  <c r="XM16" i="3"/>
  <c r="XL16" i="3"/>
  <c r="XK16" i="3"/>
  <c r="XJ16" i="3"/>
  <c r="WN16" i="3"/>
  <c r="WM16" i="3" s="1"/>
  <c r="XK15" i="3"/>
  <c r="XJ15" i="3"/>
  <c r="WN15" i="3"/>
  <c r="WM15" i="3"/>
  <c r="XM14" i="3"/>
  <c r="XL14" i="3"/>
  <c r="XK14" i="3"/>
  <c r="XJ14" i="3"/>
  <c r="WN14" i="3"/>
  <c r="WM14" i="3" s="1"/>
  <c r="XK13" i="3"/>
  <c r="XJ13" i="3"/>
  <c r="WN13" i="3"/>
  <c r="WM13" i="3" s="1"/>
  <c r="XM12" i="3"/>
  <c r="XK12" i="3"/>
  <c r="XJ12" i="3"/>
  <c r="WN12" i="3"/>
  <c r="WM12" i="3"/>
  <c r="XN11" i="3"/>
  <c r="XL11" i="3"/>
  <c r="XK11" i="3"/>
  <c r="XJ11" i="3"/>
  <c r="WN11" i="3"/>
  <c r="WM11" i="3" s="1"/>
  <c r="XN10" i="3"/>
  <c r="XM10" i="3"/>
  <c r="XL10" i="3"/>
  <c r="XK10" i="3"/>
  <c r="XJ10" i="3"/>
  <c r="WN10" i="3"/>
  <c r="WM10" i="3" s="1"/>
  <c r="XN9" i="3"/>
  <c r="XM9" i="3"/>
  <c r="XL9" i="3"/>
  <c r="XK9" i="3"/>
  <c r="XJ9" i="3"/>
  <c r="WN9" i="3"/>
  <c r="WM9" i="3" s="1"/>
  <c r="WZ4" i="4"/>
  <c r="WR4" i="4"/>
  <c r="WR5" i="4" s="1"/>
  <c r="XB9" i="4" s="1"/>
  <c r="XB10" i="4" s="1"/>
  <c r="XB11" i="4" s="1"/>
  <c r="XB12" i="4" s="1"/>
  <c r="XB13" i="4" s="1"/>
  <c r="XB14" i="4" s="1"/>
  <c r="XB15" i="4" s="1"/>
  <c r="XB16" i="4" s="1"/>
  <c r="XB17" i="4" s="1"/>
  <c r="XB18" i="4" s="1"/>
  <c r="XB19" i="4" s="1"/>
  <c r="XB20" i="4" s="1"/>
  <c r="XB21" i="4" s="1"/>
  <c r="XB22" i="4" s="1"/>
  <c r="XB23" i="4" s="1"/>
  <c r="XB24" i="4" s="1"/>
  <c r="XB25" i="4" s="1"/>
  <c r="XB26" i="4" s="1"/>
  <c r="XB27" i="4" s="1"/>
  <c r="XB28" i="4" s="1"/>
  <c r="XB29" i="4" s="1"/>
  <c r="XB30" i="4" s="1"/>
  <c r="XB31" i="4" s="1"/>
  <c r="XB32" i="4" s="1"/>
  <c r="XB33" i="4" s="1"/>
  <c r="XB34" i="4" s="1"/>
  <c r="XB35" i="4" s="1"/>
  <c r="XB36" i="4" s="1"/>
  <c r="XB37" i="4" s="1"/>
  <c r="XB38" i="4" s="1"/>
  <c r="XB39" i="4" s="1"/>
  <c r="XB40" i="4" s="1"/>
  <c r="XB41" i="4" s="1"/>
  <c r="XB42" i="4" s="1"/>
  <c r="XB43" i="4" s="1"/>
  <c r="XB44" i="4" s="1"/>
  <c r="XB45" i="4" s="1"/>
  <c r="XB46" i="4" s="1"/>
  <c r="XB47" i="4" s="1"/>
  <c r="XB48" i="4" s="1"/>
  <c r="XB49" i="4" s="1"/>
  <c r="XB50" i="4" s="1"/>
  <c r="WQ4" i="4"/>
  <c r="WL4" i="4"/>
  <c r="XE3" i="3"/>
  <c r="XA3" i="3"/>
  <c r="WX3" i="3"/>
  <c r="WU3" i="3"/>
  <c r="WP3" i="3"/>
  <c r="WL3" i="3"/>
  <c r="WB59" i="3"/>
  <c r="WA59" i="3"/>
  <c r="VZ59" i="3"/>
  <c r="VY59" i="3"/>
  <c r="VX59" i="3"/>
  <c r="VB59" i="3"/>
  <c r="VA59" i="3" s="1"/>
  <c r="VY58" i="3"/>
  <c r="VX58" i="3"/>
  <c r="VB58" i="3"/>
  <c r="VA58" i="3" s="1"/>
  <c r="WB57" i="3"/>
  <c r="WA57" i="3"/>
  <c r="VY57" i="3"/>
  <c r="VX57" i="3"/>
  <c r="VB57" i="3"/>
  <c r="VA57" i="3"/>
  <c r="WA56" i="3"/>
  <c r="VY56" i="3"/>
  <c r="VX56" i="3"/>
  <c r="VB56" i="3"/>
  <c r="VA56" i="3" s="1"/>
  <c r="WA55" i="3"/>
  <c r="VY55" i="3"/>
  <c r="VX55" i="3"/>
  <c r="VB55" i="3"/>
  <c r="VA55" i="3" s="1"/>
  <c r="WB54" i="3"/>
  <c r="VY54" i="3"/>
  <c r="VX54" i="3"/>
  <c r="VB54" i="3"/>
  <c r="VA54" i="3" s="1"/>
  <c r="WB53" i="3"/>
  <c r="WA53" i="3"/>
  <c r="VZ53" i="3"/>
  <c r="VY53" i="3"/>
  <c r="VX53" i="3"/>
  <c r="VB53" i="3"/>
  <c r="VA53" i="3" s="1"/>
  <c r="VY52" i="3"/>
  <c r="VX52" i="3"/>
  <c r="VB52" i="3"/>
  <c r="VA52" i="3" s="1"/>
  <c r="VY51" i="3"/>
  <c r="VX51" i="3"/>
  <c r="VB51" i="3"/>
  <c r="VA51" i="3" s="1"/>
  <c r="WB50" i="3"/>
  <c r="VY50" i="3"/>
  <c r="VX50" i="3"/>
  <c r="VB50" i="3"/>
  <c r="VA50" i="3" s="1"/>
  <c r="VY49" i="3"/>
  <c r="VX49" i="3"/>
  <c r="VB49" i="3"/>
  <c r="VA49" i="3"/>
  <c r="WB48" i="3"/>
  <c r="WA48" i="3"/>
  <c r="VZ48" i="3"/>
  <c r="VY48" i="3"/>
  <c r="VX48" i="3"/>
  <c r="VB48" i="3"/>
  <c r="VA48" i="3" s="1"/>
  <c r="WA47" i="3"/>
  <c r="VY47" i="3"/>
  <c r="VX47" i="3"/>
  <c r="VB47" i="3"/>
  <c r="VA47" i="3" s="1"/>
  <c r="WB46" i="3"/>
  <c r="VY46" i="3"/>
  <c r="VX46" i="3"/>
  <c r="VB46" i="3"/>
  <c r="VA46" i="3" s="1"/>
  <c r="WA45" i="3"/>
  <c r="VY45" i="3"/>
  <c r="VX45" i="3"/>
  <c r="VB45" i="3"/>
  <c r="VA45" i="3" s="1"/>
  <c r="WA44" i="3"/>
  <c r="VY44" i="3"/>
  <c r="VX44" i="3"/>
  <c r="VB44" i="3"/>
  <c r="VA44" i="3" s="1"/>
  <c r="WB43" i="3"/>
  <c r="WA43" i="3"/>
  <c r="VY43" i="3"/>
  <c r="VX43" i="3"/>
  <c r="VB43" i="3"/>
  <c r="VA43" i="3" s="1"/>
  <c r="WA42" i="3"/>
  <c r="VZ42" i="3"/>
  <c r="VY42" i="3"/>
  <c r="VX42" i="3"/>
  <c r="VB42" i="3"/>
  <c r="VA42" i="3" s="1"/>
  <c r="VY41" i="3"/>
  <c r="VX41" i="3"/>
  <c r="VB41" i="3"/>
  <c r="VA41" i="3" s="1"/>
  <c r="WB40" i="3"/>
  <c r="WA40" i="3"/>
  <c r="VZ40" i="3"/>
  <c r="VY40" i="3"/>
  <c r="VX40" i="3"/>
  <c r="VB40" i="3"/>
  <c r="VA40" i="3" s="1"/>
  <c r="WB39" i="3"/>
  <c r="WA39" i="3"/>
  <c r="VZ39" i="3"/>
  <c r="VY39" i="3"/>
  <c r="VX39" i="3"/>
  <c r="VB39" i="3"/>
  <c r="VA39" i="3" s="1"/>
  <c r="WA38" i="3"/>
  <c r="VY38" i="3"/>
  <c r="VX38" i="3"/>
  <c r="VB38" i="3"/>
  <c r="VA38" i="3" s="1"/>
  <c r="WA37" i="3"/>
  <c r="VY37" i="3"/>
  <c r="VX37" i="3"/>
  <c r="VB37" i="3"/>
  <c r="VA37" i="3"/>
  <c r="VZ36" i="3"/>
  <c r="VY36" i="3"/>
  <c r="VX36" i="3"/>
  <c r="VB36" i="3"/>
  <c r="VA36" i="3" s="1"/>
  <c r="WB35" i="3"/>
  <c r="WA35" i="3"/>
  <c r="VY35" i="3"/>
  <c r="VX35" i="3"/>
  <c r="VB35" i="3"/>
  <c r="VA35" i="3" s="1"/>
  <c r="VY34" i="3"/>
  <c r="VX34" i="3"/>
  <c r="VB34" i="3"/>
  <c r="VA34" i="3" s="1"/>
  <c r="WA33" i="3"/>
  <c r="VY33" i="3"/>
  <c r="VX33" i="3"/>
  <c r="VB33" i="3"/>
  <c r="VA33" i="3"/>
  <c r="WB32" i="3"/>
  <c r="VZ32" i="3"/>
  <c r="VY32" i="3"/>
  <c r="VX32" i="3"/>
  <c r="VB32" i="3"/>
  <c r="VA32" i="3" s="1"/>
  <c r="WB31" i="3"/>
  <c r="WA31" i="3"/>
  <c r="VZ31" i="3"/>
  <c r="VY31" i="3"/>
  <c r="VX31" i="3"/>
  <c r="VB31" i="3"/>
  <c r="VA31" i="3" s="1"/>
  <c r="VY30" i="3"/>
  <c r="VX30" i="3"/>
  <c r="VB30" i="3"/>
  <c r="VA30" i="3" s="1"/>
  <c r="WB29" i="3"/>
  <c r="WA29" i="3"/>
  <c r="VY29" i="3"/>
  <c r="VX29" i="3"/>
  <c r="VB29" i="3"/>
  <c r="VA29" i="3"/>
  <c r="VY28" i="3"/>
  <c r="VX28" i="3"/>
  <c r="VB28" i="3"/>
  <c r="VA28" i="3" s="1"/>
  <c r="WB27" i="3"/>
  <c r="VY27" i="3"/>
  <c r="VX27" i="3"/>
  <c r="VB27" i="3"/>
  <c r="VA27" i="3" s="1"/>
  <c r="WA26" i="3"/>
  <c r="VY26" i="3"/>
  <c r="VX26" i="3"/>
  <c r="VB26" i="3"/>
  <c r="VA26" i="3" s="1"/>
  <c r="WB25" i="3"/>
  <c r="WA25" i="3"/>
  <c r="VZ25" i="3"/>
  <c r="VY25" i="3"/>
  <c r="VX25" i="3"/>
  <c r="VB25" i="3"/>
  <c r="VA25" i="3" s="1"/>
  <c r="VY24" i="3"/>
  <c r="VX24" i="3"/>
  <c r="VB24" i="3"/>
  <c r="VA24" i="3" s="1"/>
  <c r="WB23" i="3"/>
  <c r="WA23" i="3"/>
  <c r="VZ23" i="3"/>
  <c r="VY23" i="3"/>
  <c r="VX23" i="3"/>
  <c r="VB23" i="3"/>
  <c r="VA23" i="3" s="1"/>
  <c r="VY22" i="3"/>
  <c r="VX22" i="3"/>
  <c r="VB22" i="3"/>
  <c r="VA22" i="3" s="1"/>
  <c r="WB21" i="3"/>
  <c r="WA21" i="3"/>
  <c r="VY21" i="3"/>
  <c r="VX21" i="3"/>
  <c r="VB21" i="3"/>
  <c r="VA21" i="3" s="1"/>
  <c r="WA20" i="3"/>
  <c r="VY20" i="3"/>
  <c r="VX20" i="3"/>
  <c r="VB20" i="3"/>
  <c r="VA20" i="3" s="1"/>
  <c r="WB19" i="3"/>
  <c r="WA19" i="3"/>
  <c r="VY19" i="3"/>
  <c r="VX19" i="3"/>
  <c r="VB19" i="3"/>
  <c r="VA19" i="3"/>
  <c r="VY18" i="3"/>
  <c r="VX18" i="3"/>
  <c r="VB18" i="3"/>
  <c r="VA18" i="3" s="1"/>
  <c r="WB17" i="3"/>
  <c r="WA17" i="3"/>
  <c r="VZ17" i="3"/>
  <c r="VY17" i="3"/>
  <c r="VX17" i="3"/>
  <c r="VB17" i="3"/>
  <c r="VA17" i="3" s="1"/>
  <c r="WB16" i="3"/>
  <c r="VZ16" i="3"/>
  <c r="VY16" i="3"/>
  <c r="VX16" i="3"/>
  <c r="VB16" i="3"/>
  <c r="VA16" i="3" s="1"/>
  <c r="VY15" i="3"/>
  <c r="VX15" i="3"/>
  <c r="VB15" i="3"/>
  <c r="VA15" i="3" s="1"/>
  <c r="WB14" i="3"/>
  <c r="WA14" i="3"/>
  <c r="VY14" i="3"/>
  <c r="VX14" i="3"/>
  <c r="VB14" i="3"/>
  <c r="VA14" i="3" s="1"/>
  <c r="WB13" i="3"/>
  <c r="VZ13" i="3"/>
  <c r="VY13" i="3"/>
  <c r="VX13" i="3"/>
  <c r="VB13" i="3"/>
  <c r="VA13" i="3" s="1"/>
  <c r="WB12" i="3"/>
  <c r="WA12" i="3"/>
  <c r="VY12" i="3"/>
  <c r="VX12" i="3"/>
  <c r="VB12" i="3"/>
  <c r="VA12" i="3" s="1"/>
  <c r="WB11" i="3"/>
  <c r="WA11" i="3"/>
  <c r="VZ11" i="3"/>
  <c r="VY11" i="3"/>
  <c r="VX11" i="3"/>
  <c r="VB11" i="3"/>
  <c r="VA11" i="3" s="1"/>
  <c r="WA10" i="3"/>
  <c r="VY10" i="3"/>
  <c r="VX10" i="3"/>
  <c r="VB10" i="3"/>
  <c r="VA10" i="3" s="1"/>
  <c r="WB9" i="3"/>
  <c r="WA9" i="3"/>
  <c r="VY9" i="3"/>
  <c r="VX9" i="3"/>
  <c r="VB9" i="3"/>
  <c r="VA9" i="3" s="1"/>
  <c r="VN4" i="4"/>
  <c r="VF4" i="4"/>
  <c r="VF5" i="4" s="1"/>
  <c r="VP9" i="4" s="1"/>
  <c r="VP10" i="4" s="1"/>
  <c r="VP11" i="4" s="1"/>
  <c r="VP12" i="4" s="1"/>
  <c r="VP13" i="4" s="1"/>
  <c r="VP14" i="4" s="1"/>
  <c r="VP15" i="4" s="1"/>
  <c r="VP16" i="4" s="1"/>
  <c r="VP17" i="4" s="1"/>
  <c r="VP18" i="4" s="1"/>
  <c r="VP19" i="4" s="1"/>
  <c r="VP20" i="4" s="1"/>
  <c r="VP21" i="4" s="1"/>
  <c r="VP22" i="4" s="1"/>
  <c r="VP23" i="4" s="1"/>
  <c r="VP24" i="4" s="1"/>
  <c r="VP25" i="4" s="1"/>
  <c r="VP26" i="4" s="1"/>
  <c r="VE4" i="4"/>
  <c r="VS3" i="3"/>
  <c r="VO3" i="3"/>
  <c r="VL3" i="3"/>
  <c r="VI3" i="3"/>
  <c r="VD3" i="3"/>
  <c r="UZ3" i="3"/>
  <c r="UP59" i="3"/>
  <c r="UO59" i="3"/>
  <c r="UN59" i="3"/>
  <c r="UM59" i="3"/>
  <c r="UL59" i="3"/>
  <c r="TP59" i="3"/>
  <c r="TO59" i="3" s="1"/>
  <c r="UP58" i="3"/>
  <c r="UO58" i="3"/>
  <c r="UN58" i="3"/>
  <c r="UM58" i="3"/>
  <c r="UL58" i="3"/>
  <c r="TP58" i="3"/>
  <c r="TO58" i="3" s="1"/>
  <c r="UP57" i="3"/>
  <c r="UO57" i="3"/>
  <c r="UN57" i="3"/>
  <c r="UM57" i="3"/>
  <c r="UL57" i="3"/>
  <c r="TP57" i="3"/>
  <c r="TO57" i="3" s="1"/>
  <c r="UP56" i="3"/>
  <c r="UO56" i="3"/>
  <c r="UM56" i="3"/>
  <c r="UL56" i="3"/>
  <c r="TP56" i="3"/>
  <c r="TO56" i="3" s="1"/>
  <c r="UP55" i="3"/>
  <c r="UO55" i="3"/>
  <c r="UM55" i="3"/>
  <c r="UL55" i="3"/>
  <c r="TP55" i="3"/>
  <c r="TO55" i="3" s="1"/>
  <c r="UM54" i="3"/>
  <c r="UL54" i="3"/>
  <c r="TP54" i="3"/>
  <c r="TO54" i="3" s="1"/>
  <c r="UP53" i="3"/>
  <c r="UO53" i="3"/>
  <c r="UN53" i="3"/>
  <c r="UM53" i="3"/>
  <c r="UL53" i="3"/>
  <c r="TP53" i="3"/>
  <c r="TO53" i="3" s="1"/>
  <c r="UP52" i="3"/>
  <c r="UO52" i="3"/>
  <c r="UN52" i="3"/>
  <c r="UM52" i="3"/>
  <c r="UL52" i="3"/>
  <c r="TP52" i="3"/>
  <c r="TO52" i="3"/>
  <c r="UP51" i="3"/>
  <c r="UO51" i="3"/>
  <c r="UN51" i="3"/>
  <c r="UM51" i="3"/>
  <c r="UL51" i="3"/>
  <c r="TP51" i="3"/>
  <c r="TO51" i="3"/>
  <c r="UP50" i="3"/>
  <c r="UO50" i="3"/>
  <c r="UN50" i="3"/>
  <c r="UM50" i="3"/>
  <c r="UL50" i="3"/>
  <c r="TP50" i="3"/>
  <c r="TO50" i="3" s="1"/>
  <c r="UM49" i="3"/>
  <c r="UL49" i="3"/>
  <c r="TP49" i="3"/>
  <c r="TO49" i="3" s="1"/>
  <c r="UP48" i="3"/>
  <c r="UO48" i="3"/>
  <c r="UM48" i="3"/>
  <c r="UL48" i="3"/>
  <c r="TP48" i="3"/>
  <c r="TO48" i="3" s="1"/>
  <c r="UO47" i="3"/>
  <c r="UM47" i="3"/>
  <c r="UL47" i="3"/>
  <c r="TP47" i="3"/>
  <c r="TO47" i="3" s="1"/>
  <c r="UP46" i="3"/>
  <c r="UN46" i="3"/>
  <c r="UM46" i="3"/>
  <c r="UL46" i="3"/>
  <c r="TP46" i="3"/>
  <c r="TO46" i="3"/>
  <c r="UP45" i="3"/>
  <c r="UO45" i="3"/>
  <c r="UN45" i="3"/>
  <c r="UM45" i="3"/>
  <c r="UL45" i="3"/>
  <c r="TP45" i="3"/>
  <c r="TO45" i="3" s="1"/>
  <c r="UP44" i="3"/>
  <c r="UO44" i="3"/>
  <c r="UN44" i="3"/>
  <c r="UM44" i="3"/>
  <c r="UL44" i="3"/>
  <c r="TP44" i="3"/>
  <c r="TO44" i="3"/>
  <c r="UP43" i="3"/>
  <c r="UO43" i="3"/>
  <c r="UN43" i="3"/>
  <c r="UM43" i="3"/>
  <c r="UL43" i="3"/>
  <c r="TP43" i="3"/>
  <c r="TO43" i="3" s="1"/>
  <c r="UO42" i="3"/>
  <c r="UM42" i="3"/>
  <c r="UL42" i="3"/>
  <c r="TP42" i="3"/>
  <c r="TO42" i="3" s="1"/>
  <c r="UO41" i="3"/>
  <c r="UM41" i="3"/>
  <c r="UL41" i="3"/>
  <c r="TP41" i="3"/>
  <c r="TO41" i="3" s="1"/>
  <c r="UO40" i="3"/>
  <c r="UM40" i="3"/>
  <c r="UL40" i="3"/>
  <c r="TP40" i="3"/>
  <c r="TO40" i="3" s="1"/>
  <c r="UP39" i="3"/>
  <c r="UN39" i="3"/>
  <c r="UM39" i="3"/>
  <c r="UL39" i="3"/>
  <c r="TP39" i="3"/>
  <c r="TO39" i="3"/>
  <c r="UP38" i="3"/>
  <c r="UO38" i="3"/>
  <c r="UN38" i="3"/>
  <c r="UM38" i="3"/>
  <c r="UL38" i="3"/>
  <c r="TP38" i="3"/>
  <c r="TO38" i="3" s="1"/>
  <c r="UP37" i="3"/>
  <c r="UO37" i="3"/>
  <c r="UN37" i="3"/>
  <c r="UM37" i="3"/>
  <c r="UL37" i="3"/>
  <c r="TP37" i="3"/>
  <c r="TO37" i="3" s="1"/>
  <c r="UP36" i="3"/>
  <c r="UO36" i="3"/>
  <c r="UN36" i="3"/>
  <c r="UM36" i="3"/>
  <c r="UL36" i="3"/>
  <c r="TP36" i="3"/>
  <c r="TO36" i="3"/>
  <c r="UP35" i="3"/>
  <c r="UO35" i="3"/>
  <c r="UN35" i="3"/>
  <c r="UM35" i="3"/>
  <c r="UL35" i="3"/>
  <c r="TP35" i="3"/>
  <c r="TO35" i="3" s="1"/>
  <c r="UM34" i="3"/>
  <c r="UL34" i="3"/>
  <c r="TP34" i="3"/>
  <c r="TO34" i="3"/>
  <c r="UP33" i="3"/>
  <c r="UO33" i="3"/>
  <c r="UM33" i="3"/>
  <c r="UL33" i="3"/>
  <c r="TP33" i="3"/>
  <c r="TO33" i="3" s="1"/>
  <c r="UM32" i="3"/>
  <c r="UL32" i="3"/>
  <c r="TP32" i="3"/>
  <c r="TO32" i="3" s="1"/>
  <c r="UP31" i="3"/>
  <c r="UO31" i="3"/>
  <c r="UN31" i="3"/>
  <c r="UM31" i="3"/>
  <c r="UL31" i="3"/>
  <c r="TP31" i="3"/>
  <c r="TO31" i="3" s="1"/>
  <c r="UP30" i="3"/>
  <c r="UN30" i="3"/>
  <c r="UM30" i="3"/>
  <c r="UL30" i="3"/>
  <c r="TP30" i="3"/>
  <c r="TO30" i="3" s="1"/>
  <c r="UP29" i="3"/>
  <c r="UO29" i="3"/>
  <c r="UN29" i="3"/>
  <c r="UM29" i="3"/>
  <c r="UL29" i="3"/>
  <c r="TP29" i="3"/>
  <c r="TO29" i="3" s="1"/>
  <c r="UP28" i="3"/>
  <c r="UO28" i="3"/>
  <c r="UN28" i="3"/>
  <c r="UM28" i="3"/>
  <c r="UL28" i="3"/>
  <c r="TP28" i="3"/>
  <c r="TO28" i="3" s="1"/>
  <c r="UP27" i="3"/>
  <c r="UO27" i="3"/>
  <c r="UN27" i="3"/>
  <c r="UM27" i="3"/>
  <c r="UL27" i="3"/>
  <c r="TP27" i="3"/>
  <c r="TO27" i="3" s="1"/>
  <c r="UO26" i="3"/>
  <c r="UM26" i="3"/>
  <c r="UL26" i="3"/>
  <c r="TP26" i="3"/>
  <c r="TO26" i="3" s="1"/>
  <c r="UP25" i="3"/>
  <c r="UO25" i="3"/>
  <c r="UM25" i="3"/>
  <c r="UL25" i="3"/>
  <c r="TP25" i="3"/>
  <c r="TO25" i="3" s="1"/>
  <c r="UP24" i="3"/>
  <c r="UN24" i="3"/>
  <c r="UM24" i="3"/>
  <c r="UL24" i="3"/>
  <c r="TP24" i="3"/>
  <c r="TO24" i="3" s="1"/>
  <c r="UP23" i="3"/>
  <c r="UN23" i="3"/>
  <c r="UM23" i="3"/>
  <c r="UL23" i="3"/>
  <c r="TP23" i="3"/>
  <c r="TO23" i="3"/>
  <c r="UP22" i="3"/>
  <c r="UN22" i="3"/>
  <c r="UM22" i="3"/>
  <c r="UL22" i="3"/>
  <c r="TP22" i="3"/>
  <c r="TO22" i="3" s="1"/>
  <c r="UP21" i="3"/>
  <c r="UO21" i="3"/>
  <c r="UN21" i="3"/>
  <c r="UM21" i="3"/>
  <c r="UL21" i="3"/>
  <c r="TP21" i="3"/>
  <c r="TO21" i="3" s="1"/>
  <c r="UP20" i="3"/>
  <c r="UO20" i="3"/>
  <c r="UN20" i="3"/>
  <c r="UM20" i="3"/>
  <c r="UL20" i="3"/>
  <c r="TP20" i="3"/>
  <c r="TO20" i="3" s="1"/>
  <c r="UO19" i="3"/>
  <c r="UM19" i="3"/>
  <c r="UL19" i="3"/>
  <c r="TP19" i="3"/>
  <c r="TO19" i="3" s="1"/>
  <c r="UP18" i="3"/>
  <c r="UO18" i="3"/>
  <c r="UM18" i="3"/>
  <c r="UL18" i="3"/>
  <c r="TP18" i="3"/>
  <c r="TO18" i="3"/>
  <c r="UO17" i="3"/>
  <c r="UN17" i="3"/>
  <c r="UM17" i="3"/>
  <c r="UL17" i="3"/>
  <c r="TP17" i="3"/>
  <c r="TO17" i="3" s="1"/>
  <c r="UP16" i="3"/>
  <c r="UN16" i="3"/>
  <c r="UM16" i="3"/>
  <c r="UL16" i="3"/>
  <c r="TP16" i="3"/>
  <c r="TO16" i="3"/>
  <c r="UP15" i="3"/>
  <c r="UN15" i="3"/>
  <c r="UM15" i="3"/>
  <c r="UL15" i="3"/>
  <c r="TP15" i="3"/>
  <c r="TO15" i="3" s="1"/>
  <c r="UP14" i="3"/>
  <c r="UO14" i="3"/>
  <c r="UN14" i="3"/>
  <c r="UM14" i="3"/>
  <c r="UL14" i="3"/>
  <c r="TP14" i="3"/>
  <c r="TO14" i="3" s="1"/>
  <c r="UP13" i="3"/>
  <c r="UO13" i="3"/>
  <c r="UN13" i="3"/>
  <c r="UM13" i="3"/>
  <c r="UL13" i="3"/>
  <c r="TP13" i="3"/>
  <c r="TO13" i="3" s="1"/>
  <c r="UP12" i="3"/>
  <c r="UO12" i="3"/>
  <c r="UN12" i="3"/>
  <c r="UM12" i="3"/>
  <c r="UL12" i="3"/>
  <c r="TP12" i="3"/>
  <c r="TO12" i="3" s="1"/>
  <c r="UM11" i="3"/>
  <c r="UL11" i="3"/>
  <c r="TP11" i="3"/>
  <c r="TO11" i="3"/>
  <c r="UP10" i="3"/>
  <c r="UO10" i="3"/>
  <c r="UM10" i="3"/>
  <c r="UL10" i="3"/>
  <c r="TP10" i="3"/>
  <c r="TO10" i="3" s="1"/>
  <c r="UP9" i="3"/>
  <c r="UO9" i="3"/>
  <c r="UN9" i="3"/>
  <c r="UM9" i="3"/>
  <c r="UL9" i="3"/>
  <c r="TP9" i="3"/>
  <c r="TO9" i="3"/>
  <c r="UB4" i="4"/>
  <c r="TT4" i="4"/>
  <c r="TT5" i="4" s="1"/>
  <c r="UD9" i="4" s="1"/>
  <c r="UD10" i="4" s="1"/>
  <c r="UD11" i="4" s="1"/>
  <c r="UD12" i="4" s="1"/>
  <c r="UD13" i="4" s="1"/>
  <c r="UD14" i="4" s="1"/>
  <c r="UD15" i="4" s="1"/>
  <c r="UD16" i="4" s="1"/>
  <c r="UD17" i="4" s="1"/>
  <c r="UD18" i="4" s="1"/>
  <c r="UD19" i="4" s="1"/>
  <c r="UD20" i="4" s="1"/>
  <c r="UD21" i="4" s="1"/>
  <c r="UD22" i="4" s="1"/>
  <c r="UD23" i="4" s="1"/>
  <c r="UD24" i="4" s="1"/>
  <c r="TS4" i="4"/>
  <c r="TN4" i="4"/>
  <c r="UG3" i="3"/>
  <c r="UC3" i="3"/>
  <c r="TZ3" i="3"/>
  <c r="TW3" i="3"/>
  <c r="TR3" i="3"/>
  <c r="TN3" i="3"/>
  <c r="TD59" i="3"/>
  <c r="TC59" i="3"/>
  <c r="TB59" i="3"/>
  <c r="TA59" i="3"/>
  <c r="SZ59" i="3"/>
  <c r="SD59" i="3"/>
  <c r="SC59" i="3" s="1"/>
  <c r="TD58" i="3"/>
  <c r="TC58" i="3"/>
  <c r="TB58" i="3"/>
  <c r="TA58" i="3"/>
  <c r="SZ58" i="3"/>
  <c r="SD58" i="3"/>
  <c r="SC58" i="3" s="1"/>
  <c r="TD57" i="3"/>
  <c r="TC57" i="3"/>
  <c r="TB57" i="3"/>
  <c r="TA57" i="3"/>
  <c r="SZ57" i="3"/>
  <c r="SD57" i="3"/>
  <c r="SC57" i="3" s="1"/>
  <c r="TD56" i="3"/>
  <c r="TC56" i="3"/>
  <c r="TB56" i="3"/>
  <c r="TA56" i="3"/>
  <c r="SZ56" i="3"/>
  <c r="SD56" i="3"/>
  <c r="SC56" i="3" s="1"/>
  <c r="TD55" i="3"/>
  <c r="TC55" i="3"/>
  <c r="TB55" i="3"/>
  <c r="TA55" i="3"/>
  <c r="SZ55" i="3"/>
  <c r="SD55" i="3"/>
  <c r="SC55" i="3"/>
  <c r="TD54" i="3"/>
  <c r="TC54" i="3"/>
  <c r="TB54" i="3"/>
  <c r="TA54" i="3"/>
  <c r="SZ54" i="3"/>
  <c r="SD54" i="3"/>
  <c r="SC54" i="3" s="1"/>
  <c r="TD53" i="3"/>
  <c r="TC53" i="3"/>
  <c r="TB53" i="3"/>
  <c r="TA53" i="3"/>
  <c r="SZ53" i="3"/>
  <c r="SD53" i="3"/>
  <c r="SC53" i="3"/>
  <c r="TD52" i="3"/>
  <c r="TC52" i="3"/>
  <c r="TB52" i="3"/>
  <c r="TA52" i="3"/>
  <c r="SZ52" i="3"/>
  <c r="SD52" i="3"/>
  <c r="SC52" i="3" s="1"/>
  <c r="TD51" i="3"/>
  <c r="TC51" i="3"/>
  <c r="TB51" i="3"/>
  <c r="TA51" i="3"/>
  <c r="SZ51" i="3"/>
  <c r="SD51" i="3"/>
  <c r="SC51" i="3" s="1"/>
  <c r="TD50" i="3"/>
  <c r="TC50" i="3"/>
  <c r="TB50" i="3"/>
  <c r="TA50" i="3"/>
  <c r="SZ50" i="3"/>
  <c r="SD50" i="3"/>
  <c r="SC50" i="3"/>
  <c r="TD49" i="3"/>
  <c r="TC49" i="3"/>
  <c r="TB49" i="3"/>
  <c r="TA49" i="3"/>
  <c r="SZ49" i="3"/>
  <c r="SD49" i="3"/>
  <c r="SC49" i="3" s="1"/>
  <c r="TD48" i="3"/>
  <c r="TC48" i="3"/>
  <c r="TB48" i="3"/>
  <c r="TA48" i="3"/>
  <c r="SZ48" i="3"/>
  <c r="SD48" i="3"/>
  <c r="SC48" i="3" s="1"/>
  <c r="TD47" i="3"/>
  <c r="TC47" i="3"/>
  <c r="TB47" i="3"/>
  <c r="TA47" i="3"/>
  <c r="SZ47" i="3"/>
  <c r="SD47" i="3"/>
  <c r="SC47" i="3"/>
  <c r="TD46" i="3"/>
  <c r="TC46" i="3"/>
  <c r="TB46" i="3"/>
  <c r="TA46" i="3"/>
  <c r="SZ46" i="3"/>
  <c r="SD46" i="3"/>
  <c r="SC46" i="3" s="1"/>
  <c r="TD45" i="3"/>
  <c r="TC45" i="3"/>
  <c r="TB45" i="3"/>
  <c r="TA45" i="3"/>
  <c r="SZ45" i="3"/>
  <c r="SD45" i="3"/>
  <c r="SC45" i="3"/>
  <c r="TD44" i="3"/>
  <c r="TC44" i="3"/>
  <c r="TB44" i="3"/>
  <c r="TA44" i="3"/>
  <c r="SZ44" i="3"/>
  <c r="SD44" i="3"/>
  <c r="SC44" i="3" s="1"/>
  <c r="TD43" i="3"/>
  <c r="TC43" i="3"/>
  <c r="TB43" i="3"/>
  <c r="TA43" i="3"/>
  <c r="SZ43" i="3"/>
  <c r="SD43" i="3"/>
  <c r="SC43" i="3" s="1"/>
  <c r="TD42" i="3"/>
  <c r="TC42" i="3"/>
  <c r="TB42" i="3"/>
  <c r="TA42" i="3"/>
  <c r="SZ42" i="3"/>
  <c r="SD42" i="3"/>
  <c r="SC42" i="3"/>
  <c r="TD41" i="3"/>
  <c r="TC41" i="3"/>
  <c r="TB41" i="3"/>
  <c r="TA41" i="3"/>
  <c r="SZ41" i="3"/>
  <c r="SD41" i="3"/>
  <c r="SC41" i="3" s="1"/>
  <c r="TD40" i="3"/>
  <c r="TC40" i="3"/>
  <c r="TB40" i="3"/>
  <c r="TA40" i="3"/>
  <c r="SZ40" i="3"/>
  <c r="SD40" i="3"/>
  <c r="SC40" i="3" s="1"/>
  <c r="TD39" i="3"/>
  <c r="TC39" i="3"/>
  <c r="TB39" i="3"/>
  <c r="TA39" i="3"/>
  <c r="SZ39" i="3"/>
  <c r="SD39" i="3"/>
  <c r="SC39" i="3"/>
  <c r="TD38" i="3"/>
  <c r="TC38" i="3"/>
  <c r="TB38" i="3"/>
  <c r="TA38" i="3"/>
  <c r="SZ38" i="3"/>
  <c r="SD38" i="3"/>
  <c r="SC38" i="3" s="1"/>
  <c r="TD37" i="3"/>
  <c r="TC37" i="3"/>
  <c r="TB37" i="3"/>
  <c r="TA37" i="3"/>
  <c r="SZ37" i="3"/>
  <c r="SD37" i="3"/>
  <c r="SC37" i="3"/>
  <c r="TD36" i="3"/>
  <c r="TC36" i="3"/>
  <c r="TB36" i="3"/>
  <c r="TA36" i="3"/>
  <c r="SZ36" i="3"/>
  <c r="SD36" i="3"/>
  <c r="SC36" i="3"/>
  <c r="TD35" i="3"/>
  <c r="TC35" i="3"/>
  <c r="TB35" i="3"/>
  <c r="TA35" i="3"/>
  <c r="SZ35" i="3"/>
  <c r="SD35" i="3"/>
  <c r="SC35" i="3" s="1"/>
  <c r="TD34" i="3"/>
  <c r="TC34" i="3"/>
  <c r="TB34" i="3"/>
  <c r="TA34" i="3"/>
  <c r="SZ34" i="3"/>
  <c r="SD34" i="3"/>
  <c r="SC34" i="3"/>
  <c r="TD33" i="3"/>
  <c r="TC33" i="3"/>
  <c r="TB33" i="3"/>
  <c r="TA33" i="3"/>
  <c r="SZ33" i="3"/>
  <c r="SD33" i="3"/>
  <c r="SC33" i="3" s="1"/>
  <c r="TD32" i="3"/>
  <c r="TC32" i="3"/>
  <c r="TB32" i="3"/>
  <c r="TA32" i="3"/>
  <c r="SZ32" i="3"/>
  <c r="SD32" i="3"/>
  <c r="SC32" i="3" s="1"/>
  <c r="TD31" i="3"/>
  <c r="TC31" i="3"/>
  <c r="TB31" i="3"/>
  <c r="TA31" i="3"/>
  <c r="SZ31" i="3"/>
  <c r="SD31" i="3"/>
  <c r="SC31" i="3" s="1"/>
  <c r="TD30" i="3"/>
  <c r="TC30" i="3"/>
  <c r="TB30" i="3"/>
  <c r="TA30" i="3"/>
  <c r="SZ30" i="3"/>
  <c r="SD30" i="3"/>
  <c r="SC30" i="3" s="1"/>
  <c r="TD29" i="3"/>
  <c r="TC29" i="3"/>
  <c r="TB29" i="3"/>
  <c r="TA29" i="3"/>
  <c r="SZ29" i="3"/>
  <c r="SD29" i="3"/>
  <c r="SC29" i="3" s="1"/>
  <c r="TA28" i="3"/>
  <c r="SZ28" i="3"/>
  <c r="SD28" i="3"/>
  <c r="SC28" i="3"/>
  <c r="TD27" i="3"/>
  <c r="TC27" i="3"/>
  <c r="TA27" i="3"/>
  <c r="SZ27" i="3"/>
  <c r="SD27" i="3"/>
  <c r="SC27" i="3" s="1"/>
  <c r="TD26" i="3"/>
  <c r="TC26" i="3"/>
  <c r="TB26" i="3"/>
  <c r="TA26" i="3"/>
  <c r="SZ26" i="3"/>
  <c r="SD26" i="3"/>
  <c r="SC26" i="3" s="1"/>
  <c r="TD25" i="3"/>
  <c r="TC25" i="3"/>
  <c r="TB25" i="3"/>
  <c r="TA25" i="3"/>
  <c r="SZ25" i="3"/>
  <c r="SD25" i="3"/>
  <c r="SC25" i="3" s="1"/>
  <c r="TD24" i="3"/>
  <c r="TB24" i="3"/>
  <c r="TA24" i="3"/>
  <c r="SZ24" i="3"/>
  <c r="SD24" i="3"/>
  <c r="SC24" i="3" s="1"/>
  <c r="TD23" i="3"/>
  <c r="TC23" i="3"/>
  <c r="TB23" i="3"/>
  <c r="TA23" i="3"/>
  <c r="SZ23" i="3"/>
  <c r="SD23" i="3"/>
  <c r="SC23" i="3"/>
  <c r="TD22" i="3"/>
  <c r="TC22" i="3"/>
  <c r="TB22" i="3"/>
  <c r="TA22" i="3"/>
  <c r="SZ22" i="3"/>
  <c r="SD22" i="3"/>
  <c r="SC22" i="3" s="1"/>
  <c r="TD21" i="3"/>
  <c r="TC21" i="3"/>
  <c r="TB21" i="3"/>
  <c r="TA21" i="3"/>
  <c r="SZ21" i="3"/>
  <c r="SD21" i="3"/>
  <c r="SC21" i="3" s="1"/>
  <c r="TC20" i="3"/>
  <c r="TA20" i="3"/>
  <c r="SZ20" i="3"/>
  <c r="SD20" i="3"/>
  <c r="SC20" i="3" s="1"/>
  <c r="TD19" i="3"/>
  <c r="TC19" i="3"/>
  <c r="TA19" i="3"/>
  <c r="SZ19" i="3"/>
  <c r="SD19" i="3"/>
  <c r="SC19" i="3" s="1"/>
  <c r="TD18" i="3"/>
  <c r="TC18" i="3"/>
  <c r="TB18" i="3"/>
  <c r="TA18" i="3"/>
  <c r="SZ18" i="3"/>
  <c r="SD18" i="3"/>
  <c r="SC18" i="3"/>
  <c r="TD17" i="3"/>
  <c r="TC17" i="3"/>
  <c r="TB17" i="3"/>
  <c r="TA17" i="3"/>
  <c r="SZ17" i="3"/>
  <c r="SD17" i="3"/>
  <c r="SC17" i="3" s="1"/>
  <c r="TD16" i="3"/>
  <c r="TB16" i="3"/>
  <c r="TA16" i="3"/>
  <c r="SZ16" i="3"/>
  <c r="SD16" i="3"/>
  <c r="SC16" i="3" s="1"/>
  <c r="TD15" i="3"/>
  <c r="TC15" i="3"/>
  <c r="TB15" i="3"/>
  <c r="TA15" i="3"/>
  <c r="SZ15" i="3"/>
  <c r="SD15" i="3"/>
  <c r="SC15" i="3" s="1"/>
  <c r="TD14" i="3"/>
  <c r="TC14" i="3"/>
  <c r="TB14" i="3"/>
  <c r="TA14" i="3"/>
  <c r="SZ14" i="3"/>
  <c r="SD14" i="3"/>
  <c r="SC14" i="3" s="1"/>
  <c r="TD13" i="3"/>
  <c r="TC13" i="3"/>
  <c r="TB13" i="3"/>
  <c r="TA13" i="3"/>
  <c r="SZ13" i="3"/>
  <c r="SD13" i="3"/>
  <c r="SC13" i="3"/>
  <c r="TC12" i="3"/>
  <c r="TA12" i="3"/>
  <c r="SZ12" i="3"/>
  <c r="SD12" i="3"/>
  <c r="SC12" i="3"/>
  <c r="TC11" i="3"/>
  <c r="TA11" i="3"/>
  <c r="SZ11" i="3"/>
  <c r="SD11" i="3"/>
  <c r="SC11" i="3"/>
  <c r="TD10" i="3"/>
  <c r="TC10" i="3"/>
  <c r="TB10" i="3"/>
  <c r="TA10" i="3"/>
  <c r="SZ10" i="3"/>
  <c r="SD10" i="3"/>
  <c r="SC10" i="3" s="1"/>
  <c r="TC9" i="3"/>
  <c r="TB9" i="3"/>
  <c r="TA9" i="3"/>
  <c r="SZ9" i="3"/>
  <c r="SD9" i="3"/>
  <c r="SC9" i="3" s="1"/>
  <c r="SP4" i="4"/>
  <c r="SH4" i="4"/>
  <c r="SH5" i="4" s="1"/>
  <c r="SR9" i="4" s="1"/>
  <c r="SR10" i="4" s="1"/>
  <c r="SR11" i="4" s="1"/>
  <c r="SR12" i="4" s="1"/>
  <c r="SR13" i="4" s="1"/>
  <c r="SR14" i="4" s="1"/>
  <c r="SR15" i="4" s="1"/>
  <c r="SR16" i="4" s="1"/>
  <c r="SR17" i="4" s="1"/>
  <c r="SR18" i="4" s="1"/>
  <c r="SR19" i="4" s="1"/>
  <c r="SR20" i="4" s="1"/>
  <c r="SR21" i="4" s="1"/>
  <c r="SR22" i="4" s="1"/>
  <c r="SR23" i="4" s="1"/>
  <c r="SR24" i="4" s="1"/>
  <c r="SR25" i="4" s="1"/>
  <c r="SR26" i="4" s="1"/>
  <c r="SR27" i="4" s="1"/>
  <c r="SR28" i="4" s="1"/>
  <c r="SR29" i="4" s="1"/>
  <c r="SR30" i="4" s="1"/>
  <c r="SR31" i="4" s="1"/>
  <c r="SR32" i="4" s="1"/>
  <c r="SR33" i="4" s="1"/>
  <c r="SR34" i="4" s="1"/>
  <c r="SR35" i="4" s="1"/>
  <c r="SR36" i="4" s="1"/>
  <c r="SR37" i="4" s="1"/>
  <c r="SR38" i="4" s="1"/>
  <c r="SR39" i="4" s="1"/>
  <c r="SR40" i="4" s="1"/>
  <c r="SR41" i="4" s="1"/>
  <c r="SR42" i="4" s="1"/>
  <c r="SR43" i="4" s="1"/>
  <c r="SR44" i="4" s="1"/>
  <c r="SR45" i="4" s="1"/>
  <c r="SR46" i="4" s="1"/>
  <c r="SR47" i="4" s="1"/>
  <c r="SR48" i="4" s="1"/>
  <c r="SR49" i="4" s="1"/>
  <c r="SR50" i="4" s="1"/>
  <c r="SX4" i="3"/>
  <c r="SB4" i="4"/>
  <c r="SU3" i="3"/>
  <c r="SQ3" i="3"/>
  <c r="SN3" i="3"/>
  <c r="SK3" i="3"/>
  <c r="SF3" i="3"/>
  <c r="SB3" i="3"/>
  <c r="RR59" i="3"/>
  <c r="RQ59" i="3"/>
  <c r="RP59" i="3"/>
  <c r="RO59" i="3"/>
  <c r="RN59" i="3"/>
  <c r="QR59" i="3"/>
  <c r="QQ59" i="3" s="1"/>
  <c r="RR58" i="3"/>
  <c r="RQ58" i="3"/>
  <c r="RP58" i="3"/>
  <c r="RO58" i="3"/>
  <c r="RN58" i="3"/>
  <c r="QR58" i="3"/>
  <c r="QQ58" i="3" s="1"/>
  <c r="RR57" i="3"/>
  <c r="RQ57" i="3"/>
  <c r="RP57" i="3"/>
  <c r="RO57" i="3"/>
  <c r="RN57" i="3"/>
  <c r="QR57" i="3"/>
  <c r="QQ57" i="3" s="1"/>
  <c r="RR56" i="3"/>
  <c r="RQ56" i="3"/>
  <c r="RP56" i="3"/>
  <c r="RO56" i="3"/>
  <c r="RN56" i="3"/>
  <c r="QR56" i="3"/>
  <c r="QQ56" i="3" s="1"/>
  <c r="RR55" i="3"/>
  <c r="RQ55" i="3"/>
  <c r="RP55" i="3"/>
  <c r="RO55" i="3"/>
  <c r="RN55" i="3"/>
  <c r="QR55" i="3"/>
  <c r="QQ55" i="3"/>
  <c r="RR54" i="3"/>
  <c r="RQ54" i="3"/>
  <c r="RP54" i="3"/>
  <c r="RO54" i="3"/>
  <c r="RN54" i="3"/>
  <c r="QR54" i="3"/>
  <c r="QQ54" i="3"/>
  <c r="RR53" i="3"/>
  <c r="RQ53" i="3"/>
  <c r="RP53" i="3"/>
  <c r="RO53" i="3"/>
  <c r="RN53" i="3"/>
  <c r="QR53" i="3"/>
  <c r="QQ53" i="3"/>
  <c r="RR52" i="3"/>
  <c r="RQ52" i="3"/>
  <c r="RP52" i="3"/>
  <c r="RO52" i="3"/>
  <c r="RN52" i="3"/>
  <c r="QR52" i="3"/>
  <c r="QQ52" i="3" s="1"/>
  <c r="RR51" i="3"/>
  <c r="RQ51" i="3"/>
  <c r="RP51" i="3"/>
  <c r="RO51" i="3"/>
  <c r="RN51" i="3"/>
  <c r="QR51" i="3"/>
  <c r="QQ51" i="3"/>
  <c r="RR50" i="3"/>
  <c r="RQ50" i="3"/>
  <c r="RP50" i="3"/>
  <c r="RO50" i="3"/>
  <c r="RN50" i="3"/>
  <c r="QR50" i="3"/>
  <c r="QQ50" i="3" s="1"/>
  <c r="RR49" i="3"/>
  <c r="RQ49" i="3"/>
  <c r="RP49" i="3"/>
  <c r="RO49" i="3"/>
  <c r="RN49" i="3"/>
  <c r="QR49" i="3"/>
  <c r="QQ49" i="3" s="1"/>
  <c r="RR48" i="3"/>
  <c r="RQ48" i="3"/>
  <c r="RP48" i="3"/>
  <c r="RO48" i="3"/>
  <c r="RN48" i="3"/>
  <c r="QR48" i="3"/>
  <c r="QQ48" i="3" s="1"/>
  <c r="RR47" i="3"/>
  <c r="RQ47" i="3"/>
  <c r="RP47" i="3"/>
  <c r="RO47" i="3"/>
  <c r="RN47" i="3"/>
  <c r="QR47" i="3"/>
  <c r="QQ47" i="3" s="1"/>
  <c r="RR46" i="3"/>
  <c r="RQ46" i="3"/>
  <c r="RP46" i="3"/>
  <c r="RO46" i="3"/>
  <c r="RN46" i="3"/>
  <c r="QR46" i="3"/>
  <c r="QQ46" i="3"/>
  <c r="RR45" i="3"/>
  <c r="RQ45" i="3"/>
  <c r="RP45" i="3"/>
  <c r="RO45" i="3"/>
  <c r="RN45" i="3"/>
  <c r="QR45" i="3"/>
  <c r="QQ45" i="3"/>
  <c r="RR44" i="3"/>
  <c r="RQ44" i="3"/>
  <c r="RP44" i="3"/>
  <c r="RO44" i="3"/>
  <c r="RN44" i="3"/>
  <c r="QR44" i="3"/>
  <c r="QQ44" i="3" s="1"/>
  <c r="RR43" i="3"/>
  <c r="RQ43" i="3"/>
  <c r="RP43" i="3"/>
  <c r="RO43" i="3"/>
  <c r="RN43" i="3"/>
  <c r="QR43" i="3"/>
  <c r="QQ43" i="3"/>
  <c r="RR42" i="3"/>
  <c r="RQ42" i="3"/>
  <c r="RP42" i="3"/>
  <c r="RO42" i="3"/>
  <c r="RN42" i="3"/>
  <c r="QR42" i="3"/>
  <c r="QQ42" i="3" s="1"/>
  <c r="RQ41" i="3"/>
  <c r="RP41" i="3"/>
  <c r="RO41" i="3"/>
  <c r="RN41" i="3"/>
  <c r="QR41" i="3"/>
  <c r="QQ41" i="3" s="1"/>
  <c r="RR40" i="3"/>
  <c r="RQ40" i="3"/>
  <c r="RP40" i="3"/>
  <c r="RO40" i="3"/>
  <c r="RN40" i="3"/>
  <c r="QR40" i="3"/>
  <c r="QQ40" i="3" s="1"/>
  <c r="RR39" i="3"/>
  <c r="RQ39" i="3"/>
  <c r="RP39" i="3"/>
  <c r="RO39" i="3"/>
  <c r="RN39" i="3"/>
  <c r="QR39" i="3"/>
  <c r="QQ39" i="3"/>
  <c r="RR38" i="3"/>
  <c r="RQ38" i="3"/>
  <c r="RP38" i="3"/>
  <c r="RO38" i="3"/>
  <c r="RN38" i="3"/>
  <c r="QR38" i="3"/>
  <c r="QQ38" i="3"/>
  <c r="RR37" i="3"/>
  <c r="RQ37" i="3"/>
  <c r="RP37" i="3"/>
  <c r="RO37" i="3"/>
  <c r="RN37" i="3"/>
  <c r="QR37" i="3"/>
  <c r="QQ37" i="3" s="1"/>
  <c r="RR36" i="3"/>
  <c r="RQ36" i="3"/>
  <c r="RP36" i="3"/>
  <c r="RO36" i="3"/>
  <c r="RN36" i="3"/>
  <c r="QR36" i="3"/>
  <c r="QQ36" i="3"/>
  <c r="RR35" i="3"/>
  <c r="RQ35" i="3"/>
  <c r="RP35" i="3"/>
  <c r="RO35" i="3"/>
  <c r="RN35" i="3"/>
  <c r="QR35" i="3"/>
  <c r="QQ35" i="3" s="1"/>
  <c r="RR34" i="3"/>
  <c r="RQ34" i="3"/>
  <c r="RP34" i="3"/>
  <c r="RO34" i="3"/>
  <c r="RN34" i="3"/>
  <c r="QR34" i="3"/>
  <c r="QQ34" i="3" s="1"/>
  <c r="RR33" i="3"/>
  <c r="RQ33" i="3"/>
  <c r="RP33" i="3"/>
  <c r="RO33" i="3"/>
  <c r="RN33" i="3"/>
  <c r="QR33" i="3"/>
  <c r="QQ33" i="3" s="1"/>
  <c r="RR32" i="3"/>
  <c r="RQ32" i="3"/>
  <c r="RP32" i="3"/>
  <c r="RO32" i="3"/>
  <c r="RN32" i="3"/>
  <c r="QR32" i="3"/>
  <c r="QQ32" i="3" s="1"/>
  <c r="RR31" i="3"/>
  <c r="RQ31" i="3"/>
  <c r="RP31" i="3"/>
  <c r="RO31" i="3"/>
  <c r="RN31" i="3"/>
  <c r="QR31" i="3"/>
  <c r="QQ31" i="3"/>
  <c r="RR30" i="3"/>
  <c r="RQ30" i="3"/>
  <c r="RP30" i="3"/>
  <c r="RO30" i="3"/>
  <c r="RN30" i="3"/>
  <c r="QR30" i="3"/>
  <c r="QQ30" i="3"/>
  <c r="RR29" i="3"/>
  <c r="RQ29" i="3"/>
  <c r="RP29" i="3"/>
  <c r="RO29" i="3"/>
  <c r="RN29" i="3"/>
  <c r="QR29" i="3"/>
  <c r="QQ29" i="3" s="1"/>
  <c r="RR28" i="3"/>
  <c r="RQ28" i="3"/>
  <c r="RP28" i="3"/>
  <c r="RO28" i="3"/>
  <c r="RN28" i="3"/>
  <c r="QR28" i="3"/>
  <c r="QQ28" i="3"/>
  <c r="RR27" i="3"/>
  <c r="RQ27" i="3"/>
  <c r="RP27" i="3"/>
  <c r="RO27" i="3"/>
  <c r="RN27" i="3"/>
  <c r="QR27" i="3"/>
  <c r="QQ27" i="3" s="1"/>
  <c r="RR26" i="3"/>
  <c r="RQ26" i="3"/>
  <c r="RP26" i="3"/>
  <c r="RO26" i="3"/>
  <c r="RN26" i="3"/>
  <c r="QR26" i="3"/>
  <c r="QQ26" i="3" s="1"/>
  <c r="RR25" i="3"/>
  <c r="RQ25" i="3"/>
  <c r="RP25" i="3"/>
  <c r="RO25" i="3"/>
  <c r="RN25" i="3"/>
  <c r="QR25" i="3"/>
  <c r="QQ25" i="3" s="1"/>
  <c r="RQ24" i="3"/>
  <c r="RP24" i="3"/>
  <c r="RO24" i="3"/>
  <c r="RN24" i="3"/>
  <c r="QR24" i="3"/>
  <c r="QQ24" i="3"/>
  <c r="RR23" i="3"/>
  <c r="RQ23" i="3"/>
  <c r="RP23" i="3"/>
  <c r="RO23" i="3"/>
  <c r="RN23" i="3"/>
  <c r="QR23" i="3"/>
  <c r="QQ23" i="3" s="1"/>
  <c r="RR22" i="3"/>
  <c r="RQ22" i="3"/>
  <c r="RP22" i="3"/>
  <c r="RO22" i="3"/>
  <c r="RN22" i="3"/>
  <c r="QR22" i="3"/>
  <c r="QQ22" i="3" s="1"/>
  <c r="RR21" i="3"/>
  <c r="RQ21" i="3"/>
  <c r="RP21" i="3"/>
  <c r="RO21" i="3"/>
  <c r="RN21" i="3"/>
  <c r="QR21" i="3"/>
  <c r="QQ21" i="3" s="1"/>
  <c r="RR20" i="3"/>
  <c r="RQ20" i="3"/>
  <c r="RP20" i="3"/>
  <c r="RO20" i="3"/>
  <c r="RN20" i="3"/>
  <c r="QR20" i="3"/>
  <c r="QQ20" i="3" s="1"/>
  <c r="RQ19" i="3"/>
  <c r="RP19" i="3"/>
  <c r="RO19" i="3"/>
  <c r="RN19" i="3"/>
  <c r="QR19" i="3"/>
  <c r="QQ19" i="3" s="1"/>
  <c r="RQ18" i="3"/>
  <c r="RP18" i="3"/>
  <c r="RO18" i="3"/>
  <c r="RN18" i="3"/>
  <c r="QR18" i="3"/>
  <c r="QQ18" i="3" s="1"/>
  <c r="RR17" i="3"/>
  <c r="RQ17" i="3"/>
  <c r="RP17" i="3"/>
  <c r="RO17" i="3"/>
  <c r="RN17" i="3"/>
  <c r="QR17" i="3"/>
  <c r="QQ17" i="3" s="1"/>
  <c r="RR16" i="3"/>
  <c r="RQ16" i="3"/>
  <c r="RP16" i="3"/>
  <c r="RO16" i="3"/>
  <c r="RN16" i="3"/>
  <c r="QR16" i="3"/>
  <c r="QQ16" i="3" s="1"/>
  <c r="RR15" i="3"/>
  <c r="RQ15" i="3"/>
  <c r="RP15" i="3"/>
  <c r="RO15" i="3"/>
  <c r="RN15" i="3"/>
  <c r="QR15" i="3"/>
  <c r="QQ15" i="3" s="1"/>
  <c r="RQ14" i="3"/>
  <c r="RP14" i="3"/>
  <c r="RO14" i="3"/>
  <c r="RN14" i="3"/>
  <c r="QR14" i="3"/>
  <c r="QQ14" i="3" s="1"/>
  <c r="RR13" i="3"/>
  <c r="RQ13" i="3"/>
  <c r="RP13" i="3"/>
  <c r="RO13" i="3"/>
  <c r="RN13" i="3"/>
  <c r="QR13" i="3"/>
  <c r="QQ13" i="3" s="1"/>
  <c r="RR12" i="3"/>
  <c r="RQ12" i="3"/>
  <c r="RP12" i="3"/>
  <c r="RO12" i="3"/>
  <c r="RN12" i="3"/>
  <c r="QR12" i="3"/>
  <c r="QQ12" i="3" s="1"/>
  <c r="RQ11" i="3"/>
  <c r="RP11" i="3"/>
  <c r="RO11" i="3"/>
  <c r="RN11" i="3"/>
  <c r="QR11" i="3"/>
  <c r="QQ11" i="3" s="1"/>
  <c r="RQ10" i="3"/>
  <c r="RP10" i="3"/>
  <c r="RO10" i="3"/>
  <c r="RN10" i="3"/>
  <c r="QR10" i="3"/>
  <c r="QQ10" i="3" s="1"/>
  <c r="RR9" i="3"/>
  <c r="RQ9" i="3"/>
  <c r="RP9" i="3"/>
  <c r="RO9" i="3"/>
  <c r="RN9" i="3"/>
  <c r="QR9" i="3"/>
  <c r="QQ9" i="3" s="1"/>
  <c r="RD4" i="4"/>
  <c r="QV4" i="4"/>
  <c r="QV5" i="4" s="1"/>
  <c r="RF9" i="4" s="1"/>
  <c r="RF10" i="4" s="1"/>
  <c r="RF11" i="4" s="1"/>
  <c r="RF12" i="4" s="1"/>
  <c r="RF13" i="4" s="1"/>
  <c r="RF14" i="4" s="1"/>
  <c r="RF15" i="4" s="1"/>
  <c r="RF16" i="4" s="1"/>
  <c r="RF17" i="4" s="1"/>
  <c r="RF18" i="4" s="1"/>
  <c r="RF19" i="4" s="1"/>
  <c r="RF20" i="4" s="1"/>
  <c r="RF21" i="4" s="1"/>
  <c r="RF22" i="4" s="1"/>
  <c r="RF23" i="4" s="1"/>
  <c r="RF24" i="4" s="1"/>
  <c r="RF25" i="4" s="1"/>
  <c r="RF26" i="4" s="1"/>
  <c r="RF27" i="4" s="1"/>
  <c r="RF28" i="4" s="1"/>
  <c r="RF29" i="4" s="1"/>
  <c r="RF30" i="4" s="1"/>
  <c r="RF31" i="4" s="1"/>
  <c r="RF32" i="4" s="1"/>
  <c r="RF33" i="4" s="1"/>
  <c r="RF34" i="4" s="1"/>
  <c r="RF35" i="4" s="1"/>
  <c r="RF36" i="4" s="1"/>
  <c r="RF37" i="4" s="1"/>
  <c r="RF38" i="4" s="1"/>
  <c r="RF39" i="4" s="1"/>
  <c r="RF40" i="4" s="1"/>
  <c r="RF41" i="4" s="1"/>
  <c r="RF42" i="4" s="1"/>
  <c r="RF43" i="4" s="1"/>
  <c r="RF44" i="4" s="1"/>
  <c r="RF45" i="4" s="1"/>
  <c r="RF46" i="4" s="1"/>
  <c r="RF47" i="4" s="1"/>
  <c r="RF48" i="4" s="1"/>
  <c r="RF49" i="4" s="1"/>
  <c r="RF50" i="4" s="1"/>
  <c r="RF51" i="4" s="1"/>
  <c r="RL4" i="3"/>
  <c r="QP4" i="4"/>
  <c r="RI3" i="3"/>
  <c r="RE3" i="3"/>
  <c r="RB3" i="3"/>
  <c r="QY3" i="3"/>
  <c r="QT3" i="3"/>
  <c r="QP3" i="3"/>
  <c r="QF59" i="3"/>
  <c r="QE59" i="3"/>
  <c r="QD59" i="3"/>
  <c r="QC59" i="3"/>
  <c r="QB59" i="3"/>
  <c r="PF59" i="3"/>
  <c r="PE59" i="3" s="1"/>
  <c r="QF58" i="3"/>
  <c r="QE58" i="3"/>
  <c r="QD58" i="3"/>
  <c r="QC58" i="3"/>
  <c r="QB58" i="3"/>
  <c r="PF58" i="3"/>
  <c r="PE58" i="3" s="1"/>
  <c r="QE57" i="3"/>
  <c r="QD57" i="3"/>
  <c r="QC57" i="3"/>
  <c r="QB57" i="3"/>
  <c r="PF57" i="3"/>
  <c r="PE57" i="3" s="1"/>
  <c r="QE56" i="3"/>
  <c r="QD56" i="3"/>
  <c r="QC56" i="3"/>
  <c r="QB56" i="3"/>
  <c r="PF56" i="3"/>
  <c r="PE56" i="3" s="1"/>
  <c r="QE55" i="3"/>
  <c r="QC55" i="3"/>
  <c r="QB55" i="3"/>
  <c r="PF55" i="3"/>
  <c r="PE55" i="3" s="1"/>
  <c r="QF54" i="3"/>
  <c r="QC54" i="3"/>
  <c r="QB54" i="3"/>
  <c r="PF54" i="3"/>
  <c r="PE54" i="3"/>
  <c r="QE53" i="3"/>
  <c r="QD53" i="3"/>
  <c r="QC53" i="3"/>
  <c r="QB53" i="3"/>
  <c r="PF53" i="3"/>
  <c r="PE53" i="3" s="1"/>
  <c r="QF52" i="3"/>
  <c r="QE52" i="3"/>
  <c r="QD52" i="3"/>
  <c r="QC52" i="3"/>
  <c r="QB52" i="3"/>
  <c r="PF52" i="3"/>
  <c r="PE52" i="3" s="1"/>
  <c r="QF51" i="3"/>
  <c r="QE51" i="3"/>
  <c r="QD51" i="3"/>
  <c r="QC51" i="3"/>
  <c r="QB51" i="3"/>
  <c r="PF51" i="3"/>
  <c r="PE51" i="3" s="1"/>
  <c r="QE50" i="3"/>
  <c r="QD50" i="3"/>
  <c r="QC50" i="3"/>
  <c r="QB50" i="3"/>
  <c r="PF50" i="3"/>
  <c r="PE50" i="3" s="1"/>
  <c r="QC49" i="3"/>
  <c r="QB49" i="3"/>
  <c r="PF49" i="3"/>
  <c r="PE49" i="3"/>
  <c r="QF48" i="3"/>
  <c r="QE48" i="3"/>
  <c r="QD48" i="3"/>
  <c r="QC48" i="3"/>
  <c r="QB48" i="3"/>
  <c r="PF48" i="3"/>
  <c r="PE48" i="3" s="1"/>
  <c r="QE47" i="3"/>
  <c r="QD47" i="3"/>
  <c r="QC47" i="3"/>
  <c r="QB47" i="3"/>
  <c r="PF47" i="3"/>
  <c r="PE47" i="3" s="1"/>
  <c r="QF46" i="3"/>
  <c r="QE46" i="3"/>
  <c r="QD46" i="3"/>
  <c r="QC46" i="3"/>
  <c r="QB46" i="3"/>
  <c r="PF46" i="3"/>
  <c r="PE46" i="3" s="1"/>
  <c r="QF45" i="3"/>
  <c r="QE45" i="3"/>
  <c r="QD45" i="3"/>
  <c r="QC45" i="3"/>
  <c r="QB45" i="3"/>
  <c r="PF45" i="3"/>
  <c r="PE45" i="3" s="1"/>
  <c r="QE44" i="3"/>
  <c r="QD44" i="3"/>
  <c r="QC44" i="3"/>
  <c r="QB44" i="3"/>
  <c r="PF44" i="3"/>
  <c r="PE44" i="3"/>
  <c r="QE43" i="3"/>
  <c r="QC43" i="3"/>
  <c r="QB43" i="3"/>
  <c r="PF43" i="3"/>
  <c r="PE43" i="3"/>
  <c r="QF42" i="3"/>
  <c r="QE42" i="3"/>
  <c r="QC42" i="3"/>
  <c r="QB42" i="3"/>
  <c r="PF42" i="3"/>
  <c r="PE42" i="3" s="1"/>
  <c r="QC41" i="3"/>
  <c r="QB41" i="3"/>
  <c r="PF41" i="3"/>
  <c r="PE41" i="3" s="1"/>
  <c r="QF40" i="3"/>
  <c r="QE40" i="3"/>
  <c r="QD40" i="3"/>
  <c r="QC40" i="3"/>
  <c r="QB40" i="3"/>
  <c r="PF40" i="3"/>
  <c r="PE40" i="3" s="1"/>
  <c r="QF39" i="3"/>
  <c r="QD39" i="3"/>
  <c r="QC39" i="3"/>
  <c r="QB39" i="3"/>
  <c r="PF39" i="3"/>
  <c r="PE39" i="3" s="1"/>
  <c r="QF38" i="3"/>
  <c r="QE38" i="3"/>
  <c r="QD38" i="3"/>
  <c r="QC38" i="3"/>
  <c r="QB38" i="3"/>
  <c r="PF38" i="3"/>
  <c r="PE38" i="3"/>
  <c r="QF37" i="3"/>
  <c r="QE37" i="3"/>
  <c r="QD37" i="3"/>
  <c r="QC37" i="3"/>
  <c r="QB37" i="3"/>
  <c r="PF37" i="3"/>
  <c r="PE37" i="3" s="1"/>
  <c r="QE36" i="3"/>
  <c r="QD36" i="3"/>
  <c r="QC36" i="3"/>
  <c r="QB36" i="3"/>
  <c r="PF36" i="3"/>
  <c r="PE36" i="3" s="1"/>
  <c r="QE35" i="3"/>
  <c r="QC35" i="3"/>
  <c r="QB35" i="3"/>
  <c r="PF35" i="3"/>
  <c r="PE35" i="3" s="1"/>
  <c r="QE34" i="3"/>
  <c r="QC34" i="3"/>
  <c r="QB34" i="3"/>
  <c r="PF34" i="3"/>
  <c r="PE34" i="3" s="1"/>
  <c r="QE33" i="3"/>
  <c r="QC33" i="3"/>
  <c r="QB33" i="3"/>
  <c r="PF33" i="3"/>
  <c r="PE33" i="3"/>
  <c r="QD32" i="3"/>
  <c r="QC32" i="3"/>
  <c r="QB32" i="3"/>
  <c r="PF32" i="3"/>
  <c r="PE32" i="3" s="1"/>
  <c r="QF31" i="3"/>
  <c r="QE31" i="3"/>
  <c r="QD31" i="3"/>
  <c r="QC31" i="3"/>
  <c r="QB31" i="3"/>
  <c r="PF31" i="3"/>
  <c r="PE31" i="3" s="1"/>
  <c r="QE30" i="3"/>
  <c r="QD30" i="3"/>
  <c r="QC30" i="3"/>
  <c r="QB30" i="3"/>
  <c r="PF30" i="3"/>
  <c r="PE30" i="3" s="1"/>
  <c r="QF29" i="3"/>
  <c r="QE29" i="3"/>
  <c r="QD29" i="3"/>
  <c r="QC29" i="3"/>
  <c r="QB29" i="3"/>
  <c r="PF29" i="3"/>
  <c r="PE29" i="3"/>
  <c r="QC28" i="3"/>
  <c r="QB28" i="3"/>
  <c r="PF28" i="3"/>
  <c r="PE28" i="3"/>
  <c r="QE27" i="3"/>
  <c r="QC27" i="3"/>
  <c r="QB27" i="3"/>
  <c r="PF27" i="3"/>
  <c r="PE27" i="3" s="1"/>
  <c r="QF26" i="3"/>
  <c r="QE26" i="3"/>
  <c r="QC26" i="3"/>
  <c r="QB26" i="3"/>
  <c r="PF26" i="3"/>
  <c r="PE26" i="3" s="1"/>
  <c r="QE25" i="3"/>
  <c r="QD25" i="3"/>
  <c r="QC25" i="3"/>
  <c r="QB25" i="3"/>
  <c r="PF25" i="3"/>
  <c r="PE25" i="3" s="1"/>
  <c r="QF24" i="3"/>
  <c r="QD24" i="3"/>
  <c r="QC24" i="3"/>
  <c r="QB24" i="3"/>
  <c r="PF24" i="3"/>
  <c r="PE24" i="3" s="1"/>
  <c r="QF23" i="3"/>
  <c r="QE23" i="3"/>
  <c r="QD23" i="3"/>
  <c r="QC23" i="3"/>
  <c r="QB23" i="3"/>
  <c r="PF23" i="3"/>
  <c r="PE23" i="3"/>
  <c r="QE22" i="3"/>
  <c r="QD22" i="3"/>
  <c r="QC22" i="3"/>
  <c r="QB22" i="3"/>
  <c r="PF22" i="3"/>
  <c r="PE22" i="3" s="1"/>
  <c r="QE21" i="3"/>
  <c r="QC21" i="3"/>
  <c r="QB21" i="3"/>
  <c r="PF21" i="3"/>
  <c r="PE21" i="3" s="1"/>
  <c r="QE20" i="3"/>
  <c r="QC20" i="3"/>
  <c r="QB20" i="3"/>
  <c r="PF20" i="3"/>
  <c r="PE20" i="3" s="1"/>
  <c r="QE19" i="3"/>
  <c r="QC19" i="3"/>
  <c r="QB19" i="3"/>
  <c r="PF19" i="3"/>
  <c r="PE19" i="3" s="1"/>
  <c r="QF18" i="3"/>
  <c r="QE18" i="3"/>
  <c r="QD18" i="3"/>
  <c r="QC18" i="3"/>
  <c r="QB18" i="3"/>
  <c r="PF18" i="3"/>
  <c r="PE18" i="3" s="1"/>
  <c r="QE17" i="3"/>
  <c r="QD17" i="3"/>
  <c r="QC17" i="3"/>
  <c r="QB17" i="3"/>
  <c r="PF17" i="3"/>
  <c r="PE17" i="3" s="1"/>
  <c r="QF16" i="3"/>
  <c r="QD16" i="3"/>
  <c r="QC16" i="3"/>
  <c r="QB16" i="3"/>
  <c r="PF16" i="3"/>
  <c r="PE16" i="3" s="1"/>
  <c r="QF15" i="3"/>
  <c r="QE15" i="3"/>
  <c r="QD15" i="3"/>
  <c r="QC15" i="3"/>
  <c r="QB15" i="3"/>
  <c r="PF15" i="3"/>
  <c r="PE15" i="3"/>
  <c r="QE14" i="3"/>
  <c r="QD14" i="3"/>
  <c r="QC14" i="3"/>
  <c r="QB14" i="3"/>
  <c r="PF14" i="3"/>
  <c r="PE14" i="3" s="1"/>
  <c r="QC13" i="3"/>
  <c r="QB13" i="3"/>
  <c r="PF13" i="3"/>
  <c r="PE13" i="3"/>
  <c r="QE12" i="3"/>
  <c r="QC12" i="3"/>
  <c r="QB12" i="3"/>
  <c r="PF12" i="3"/>
  <c r="PE12" i="3" s="1"/>
  <c r="QC11" i="3"/>
  <c r="QB11" i="3"/>
  <c r="PF11" i="3"/>
  <c r="PE11" i="3" s="1"/>
  <c r="QF10" i="3"/>
  <c r="QE10" i="3"/>
  <c r="QD10" i="3"/>
  <c r="QC10" i="3"/>
  <c r="QB10" i="3"/>
  <c r="PF10" i="3"/>
  <c r="PE10" i="3" s="1"/>
  <c r="QE9" i="3"/>
  <c r="QD9" i="3"/>
  <c r="QC9" i="3"/>
  <c r="QB9" i="3"/>
  <c r="PF9" i="3"/>
  <c r="PE9" i="3"/>
  <c r="PR4" i="4"/>
  <c r="PJ4" i="4"/>
  <c r="PJ5" i="4" s="1"/>
  <c r="PT9" i="4" s="1"/>
  <c r="PT10" i="4" s="1"/>
  <c r="PT11" i="4" s="1"/>
  <c r="PT12" i="4" s="1"/>
  <c r="PT13" i="4" s="1"/>
  <c r="PT14" i="4" s="1"/>
  <c r="PT15" i="4" s="1"/>
  <c r="PT16" i="4" s="1"/>
  <c r="PT17" i="4" s="1"/>
  <c r="PT18" i="4" s="1"/>
  <c r="PT19" i="4" s="1"/>
  <c r="PT20" i="4" s="1"/>
  <c r="PT21" i="4" s="1"/>
  <c r="PT22" i="4" s="1"/>
  <c r="PT23" i="4" s="1"/>
  <c r="PT24" i="4" s="1"/>
  <c r="PT25" i="4" s="1"/>
  <c r="PT26" i="4" s="1"/>
  <c r="PT27" i="4" s="1"/>
  <c r="PT28" i="4" s="1"/>
  <c r="PT29" i="4" s="1"/>
  <c r="PT30" i="4" s="1"/>
  <c r="PT31" i="4" s="1"/>
  <c r="PT32" i="4" s="1"/>
  <c r="PT33" i="4" s="1"/>
  <c r="PT34" i="4" s="1"/>
  <c r="PT35" i="4" s="1"/>
  <c r="PT36" i="4" s="1"/>
  <c r="PT37" i="4" s="1"/>
  <c r="PT38" i="4" s="1"/>
  <c r="PT39" i="4" s="1"/>
  <c r="PT40" i="4" s="1"/>
  <c r="PT41" i="4" s="1"/>
  <c r="PT42" i="4" s="1"/>
  <c r="PT43" i="4" s="1"/>
  <c r="PT44" i="4" s="1"/>
  <c r="PT45" i="4" s="1"/>
  <c r="PT46" i="4" s="1"/>
  <c r="PT47" i="4" s="1"/>
  <c r="PI4" i="4"/>
  <c r="PD4" i="4"/>
  <c r="PW3" i="3"/>
  <c r="PS3" i="3"/>
  <c r="PP3" i="3"/>
  <c r="PM3" i="3"/>
  <c r="PH3" i="3"/>
  <c r="PD3" i="3"/>
  <c r="OS59" i="3"/>
  <c r="OR59" i="3"/>
  <c r="OQ59" i="3"/>
  <c r="OP59" i="3"/>
  <c r="NT59" i="3"/>
  <c r="NS59" i="3" s="1"/>
  <c r="OS58" i="3"/>
  <c r="OR58" i="3"/>
  <c r="OQ58" i="3"/>
  <c r="OP58" i="3"/>
  <c r="NT58" i="3"/>
  <c r="NS58" i="3" s="1"/>
  <c r="OT57" i="3"/>
  <c r="OS57" i="3"/>
  <c r="OR57" i="3"/>
  <c r="OQ57" i="3"/>
  <c r="OP57" i="3"/>
  <c r="NT57" i="3"/>
  <c r="NS57" i="3" s="1"/>
  <c r="OT56" i="3"/>
  <c r="OS56" i="3"/>
  <c r="OQ56" i="3"/>
  <c r="OP56" i="3"/>
  <c r="NT56" i="3"/>
  <c r="NS56" i="3" s="1"/>
  <c r="OT55" i="3"/>
  <c r="OS55" i="3"/>
  <c r="OQ55" i="3"/>
  <c r="OP55" i="3"/>
  <c r="NT55" i="3"/>
  <c r="NS55" i="3" s="1"/>
  <c r="OT54" i="3"/>
  <c r="OS54" i="3"/>
  <c r="OR54" i="3"/>
  <c r="OQ54" i="3"/>
  <c r="OP54" i="3"/>
  <c r="NT54" i="3"/>
  <c r="NS54" i="3"/>
  <c r="OS53" i="3"/>
  <c r="OR53" i="3"/>
  <c r="OQ53" i="3"/>
  <c r="OP53" i="3"/>
  <c r="NT53" i="3"/>
  <c r="NS53" i="3" s="1"/>
  <c r="OT52" i="3"/>
  <c r="OR52" i="3"/>
  <c r="OQ52" i="3"/>
  <c r="OP52" i="3"/>
  <c r="NT52" i="3"/>
  <c r="NS52" i="3" s="1"/>
  <c r="OT51" i="3"/>
  <c r="OR51" i="3"/>
  <c r="OQ51" i="3"/>
  <c r="OP51" i="3"/>
  <c r="NT51" i="3"/>
  <c r="NS51" i="3" s="1"/>
  <c r="OS50" i="3"/>
  <c r="OR50" i="3"/>
  <c r="OQ50" i="3"/>
  <c r="OP50" i="3"/>
  <c r="NT50" i="3"/>
  <c r="NS50" i="3" s="1"/>
  <c r="OQ49" i="3"/>
  <c r="OP49" i="3"/>
  <c r="NT49" i="3"/>
  <c r="NS49" i="3" s="1"/>
  <c r="OT48" i="3"/>
  <c r="OS48" i="3"/>
  <c r="OQ48" i="3"/>
  <c r="OP48" i="3"/>
  <c r="NT48" i="3"/>
  <c r="NS48" i="3" s="1"/>
  <c r="OT47" i="3"/>
  <c r="OS47" i="3"/>
  <c r="OQ47" i="3"/>
  <c r="OP47" i="3"/>
  <c r="NT47" i="3"/>
  <c r="NS47" i="3" s="1"/>
  <c r="OQ46" i="3"/>
  <c r="OP46" i="3"/>
  <c r="NT46" i="3"/>
  <c r="NS46" i="3" s="1"/>
  <c r="OT45" i="3"/>
  <c r="OS45" i="3"/>
  <c r="OR45" i="3"/>
  <c r="OQ45" i="3"/>
  <c r="OP45" i="3"/>
  <c r="NT45" i="3"/>
  <c r="NS45" i="3" s="1"/>
  <c r="OS44" i="3"/>
  <c r="OR44" i="3"/>
  <c r="OQ44" i="3"/>
  <c r="OP44" i="3"/>
  <c r="NT44" i="3"/>
  <c r="NS44" i="3" s="1"/>
  <c r="OS43" i="3"/>
  <c r="OR43" i="3"/>
  <c r="OQ43" i="3"/>
  <c r="OP43" i="3"/>
  <c r="NT43" i="3"/>
  <c r="NS43" i="3" s="1"/>
  <c r="OS42" i="3"/>
  <c r="OQ42" i="3"/>
  <c r="OP42" i="3"/>
  <c r="NT42" i="3"/>
  <c r="NS42" i="3" s="1"/>
  <c r="OT41" i="3"/>
  <c r="OS41" i="3"/>
  <c r="OQ41" i="3"/>
  <c r="OP41" i="3"/>
  <c r="NT41" i="3"/>
  <c r="NS41" i="3" s="1"/>
  <c r="OT40" i="3"/>
  <c r="OS40" i="3"/>
  <c r="OR40" i="3"/>
  <c r="OQ40" i="3"/>
  <c r="OP40" i="3"/>
  <c r="NT40" i="3"/>
  <c r="NS40" i="3" s="1"/>
  <c r="OT39" i="3"/>
  <c r="OS39" i="3"/>
  <c r="OR39" i="3"/>
  <c r="OQ39" i="3"/>
  <c r="OP39" i="3"/>
  <c r="NT39" i="3"/>
  <c r="NS39" i="3" s="1"/>
  <c r="OS38" i="3"/>
  <c r="OQ38" i="3"/>
  <c r="OP38" i="3"/>
  <c r="NT38" i="3"/>
  <c r="NS38" i="3" s="1"/>
  <c r="OT37" i="3"/>
  <c r="OS37" i="3"/>
  <c r="OR37" i="3"/>
  <c r="OQ37" i="3"/>
  <c r="OP37" i="3"/>
  <c r="NT37" i="3"/>
  <c r="NS37" i="3" s="1"/>
  <c r="OQ36" i="3"/>
  <c r="OP36" i="3"/>
  <c r="NT36" i="3"/>
  <c r="NS36" i="3" s="1"/>
  <c r="OS35" i="3"/>
  <c r="OQ35" i="3"/>
  <c r="OP35" i="3"/>
  <c r="NT35" i="3"/>
  <c r="NS35" i="3" s="1"/>
  <c r="OT34" i="3"/>
  <c r="OS34" i="3"/>
  <c r="OR34" i="3"/>
  <c r="OQ34" i="3"/>
  <c r="OP34" i="3"/>
  <c r="NT34" i="3"/>
  <c r="NS34" i="3" s="1"/>
  <c r="OT33" i="3"/>
  <c r="OS33" i="3"/>
  <c r="OR33" i="3"/>
  <c r="OQ33" i="3"/>
  <c r="OP33" i="3"/>
  <c r="NT33" i="3"/>
  <c r="NS33" i="3" s="1"/>
  <c r="OQ32" i="3"/>
  <c r="OP32" i="3"/>
  <c r="NT32" i="3"/>
  <c r="NS32" i="3" s="1"/>
  <c r="OS31" i="3"/>
  <c r="OQ31" i="3"/>
  <c r="OP31" i="3"/>
  <c r="NT31" i="3"/>
  <c r="NS31" i="3" s="1"/>
  <c r="OQ30" i="3"/>
  <c r="OP30" i="3"/>
  <c r="NT30" i="3"/>
  <c r="NS30" i="3"/>
  <c r="OT29" i="3"/>
  <c r="OS29" i="3"/>
  <c r="OQ29" i="3"/>
  <c r="OP29" i="3"/>
  <c r="NT29" i="3"/>
  <c r="NS29" i="3" s="1"/>
  <c r="OT28" i="3"/>
  <c r="OS28" i="3"/>
  <c r="OR28" i="3"/>
  <c r="OQ28" i="3"/>
  <c r="OP28" i="3"/>
  <c r="NT28" i="3"/>
  <c r="NS28" i="3" s="1"/>
  <c r="OT27" i="3"/>
  <c r="OS27" i="3"/>
  <c r="OR27" i="3"/>
  <c r="OQ27" i="3"/>
  <c r="OP27" i="3"/>
  <c r="NT27" i="3"/>
  <c r="NS27" i="3" s="1"/>
  <c r="OT26" i="3"/>
  <c r="OS26" i="3"/>
  <c r="OR26" i="3"/>
  <c r="OQ26" i="3"/>
  <c r="OP26" i="3"/>
  <c r="NT26" i="3"/>
  <c r="NS26" i="3" s="1"/>
  <c r="OS25" i="3"/>
  <c r="OQ25" i="3"/>
  <c r="OP25" i="3"/>
  <c r="NT25" i="3"/>
  <c r="NS25" i="3"/>
  <c r="OT24" i="3"/>
  <c r="OQ24" i="3"/>
  <c r="OP24" i="3"/>
  <c r="NT24" i="3"/>
  <c r="NS24" i="3" s="1"/>
  <c r="OT23" i="3"/>
  <c r="OR23" i="3"/>
  <c r="OQ23" i="3"/>
  <c r="OP23" i="3"/>
  <c r="NT23" i="3"/>
  <c r="NS23" i="3" s="1"/>
  <c r="OT22" i="3"/>
  <c r="OS22" i="3"/>
  <c r="OR22" i="3"/>
  <c r="OQ22" i="3"/>
  <c r="OP22" i="3"/>
  <c r="NT22" i="3"/>
  <c r="NS22" i="3" s="1"/>
  <c r="OT21" i="3"/>
  <c r="OS21" i="3"/>
  <c r="OR21" i="3"/>
  <c r="OQ21" i="3"/>
  <c r="OP21" i="3"/>
  <c r="NT21" i="3"/>
  <c r="NS21" i="3" s="1"/>
  <c r="OS20" i="3"/>
  <c r="OQ20" i="3"/>
  <c r="OP20" i="3"/>
  <c r="NT20" i="3"/>
  <c r="NS20" i="3"/>
  <c r="OT19" i="3"/>
  <c r="OS19" i="3"/>
  <c r="OQ19" i="3"/>
  <c r="OP19" i="3"/>
  <c r="NT19" i="3"/>
  <c r="NS19" i="3" s="1"/>
  <c r="OT18" i="3"/>
  <c r="OS18" i="3"/>
  <c r="OR18" i="3"/>
  <c r="OQ18" i="3"/>
  <c r="OP18" i="3"/>
  <c r="NT18" i="3"/>
  <c r="NS18" i="3"/>
  <c r="OS17" i="3"/>
  <c r="OQ17" i="3"/>
  <c r="OP17" i="3"/>
  <c r="NT17" i="3"/>
  <c r="NS17" i="3" s="1"/>
  <c r="OQ16" i="3"/>
  <c r="OP16" i="3"/>
  <c r="NT16" i="3"/>
  <c r="NS16" i="3" s="1"/>
  <c r="OT15" i="3"/>
  <c r="OS15" i="3"/>
  <c r="OQ15" i="3"/>
  <c r="OP15" i="3"/>
  <c r="NT15" i="3"/>
  <c r="NS15" i="3"/>
  <c r="OT14" i="3"/>
  <c r="OS14" i="3"/>
  <c r="OR14" i="3"/>
  <c r="OQ14" i="3"/>
  <c r="OP14" i="3"/>
  <c r="NT14" i="3"/>
  <c r="NS14" i="3" s="1"/>
  <c r="OT13" i="3"/>
  <c r="OS13" i="3"/>
  <c r="OR13" i="3"/>
  <c r="OQ13" i="3"/>
  <c r="OP13" i="3"/>
  <c r="NT13" i="3"/>
  <c r="NS13" i="3" s="1"/>
  <c r="OS12" i="3"/>
  <c r="OQ12" i="3"/>
  <c r="OP12" i="3"/>
  <c r="NT12" i="3"/>
  <c r="NS12" i="3" s="1"/>
  <c r="OT11" i="3"/>
  <c r="OS11" i="3"/>
  <c r="OQ11" i="3"/>
  <c r="OP11" i="3"/>
  <c r="NT11" i="3"/>
  <c r="NS11" i="3" s="1"/>
  <c r="OS10" i="3"/>
  <c r="OR10" i="3"/>
  <c r="OQ10" i="3"/>
  <c r="OP10" i="3"/>
  <c r="NT10" i="3"/>
  <c r="NS10" i="3"/>
  <c r="OS9" i="3"/>
  <c r="OQ9" i="3"/>
  <c r="OP9" i="3"/>
  <c r="NT9" i="3"/>
  <c r="NS9" i="3" s="1"/>
  <c r="OF4" i="4"/>
  <c r="NX4" i="4"/>
  <c r="NX5" i="4" s="1"/>
  <c r="OH9" i="4" s="1"/>
  <c r="OH10" i="4" s="1"/>
  <c r="OH11" i="4" s="1"/>
  <c r="OH12" i="4" s="1"/>
  <c r="OH13" i="4" s="1"/>
  <c r="OH14" i="4" s="1"/>
  <c r="OH15" i="4" s="1"/>
  <c r="OH16" i="4" s="1"/>
  <c r="OH17" i="4" s="1"/>
  <c r="OH18" i="4" s="1"/>
  <c r="OH19" i="4" s="1"/>
  <c r="OH20" i="4" s="1"/>
  <c r="OH21" i="4" s="1"/>
  <c r="OH22" i="4" s="1"/>
  <c r="OH23" i="4" s="1"/>
  <c r="OH24" i="4" s="1"/>
  <c r="OH25" i="4" s="1"/>
  <c r="OH26" i="4" s="1"/>
  <c r="OH27" i="4" s="1"/>
  <c r="OH28" i="4" s="1"/>
  <c r="OH29" i="4" s="1"/>
  <c r="OH30" i="4" s="1"/>
  <c r="OH31" i="4" s="1"/>
  <c r="OH32" i="4" s="1"/>
  <c r="OH33" i="4" s="1"/>
  <c r="OH34" i="4" s="1"/>
  <c r="OH35" i="4" s="1"/>
  <c r="OH36" i="4" s="1"/>
  <c r="OH37" i="4" s="1"/>
  <c r="OH38" i="4" s="1"/>
  <c r="OH39" i="4" s="1"/>
  <c r="OH40" i="4" s="1"/>
  <c r="OH41" i="4" s="1"/>
  <c r="OH42" i="4" s="1"/>
  <c r="OH43" i="4" s="1"/>
  <c r="OH44" i="4" s="1"/>
  <c r="OH45" i="4" s="1"/>
  <c r="NW4" i="4"/>
  <c r="NR4" i="4"/>
  <c r="OK3" i="3"/>
  <c r="OG3" i="3"/>
  <c r="OD3" i="3"/>
  <c r="OA3" i="3"/>
  <c r="NV3" i="3"/>
  <c r="NR3" i="3"/>
  <c r="NH59" i="3"/>
  <c r="NG59" i="3"/>
  <c r="NF59" i="3"/>
  <c r="NE59" i="3"/>
  <c r="ND59" i="3"/>
  <c r="MH59" i="3"/>
  <c r="MG59" i="3" s="1"/>
  <c r="NH58" i="3"/>
  <c r="NF58" i="3"/>
  <c r="NE58" i="3"/>
  <c r="ND58" i="3"/>
  <c r="MH58" i="3"/>
  <c r="MG58" i="3" s="1"/>
  <c r="NH57" i="3"/>
  <c r="NG57" i="3"/>
  <c r="NF57" i="3"/>
  <c r="NE57" i="3"/>
  <c r="ND57" i="3"/>
  <c r="MH57" i="3"/>
  <c r="MG57" i="3" s="1"/>
  <c r="NH56" i="3"/>
  <c r="NG56" i="3"/>
  <c r="NF56" i="3"/>
  <c r="NE56" i="3"/>
  <c r="ND56" i="3"/>
  <c r="MH56" i="3"/>
  <c r="MG56" i="3" s="1"/>
  <c r="NG55" i="3"/>
  <c r="NE55" i="3"/>
  <c r="ND55" i="3"/>
  <c r="MH55" i="3"/>
  <c r="MG55" i="3" s="1"/>
  <c r="NH54" i="3"/>
  <c r="NG54" i="3"/>
  <c r="NE54" i="3"/>
  <c r="ND54" i="3"/>
  <c r="MH54" i="3"/>
  <c r="MG54" i="3" s="1"/>
  <c r="NG53" i="3"/>
  <c r="NE53" i="3"/>
  <c r="ND53" i="3"/>
  <c r="MH53" i="3"/>
  <c r="MG53" i="3"/>
  <c r="NE52" i="3"/>
  <c r="ND52" i="3"/>
  <c r="MH52" i="3"/>
  <c r="MG52" i="3" s="1"/>
  <c r="NH51" i="3"/>
  <c r="NF51" i="3"/>
  <c r="NE51" i="3"/>
  <c r="ND51" i="3"/>
  <c r="MH51" i="3"/>
  <c r="MG51" i="3"/>
  <c r="NH50" i="3"/>
  <c r="NF50" i="3"/>
  <c r="NE50" i="3"/>
  <c r="ND50" i="3"/>
  <c r="MH50" i="3"/>
  <c r="MG50" i="3" s="1"/>
  <c r="NH49" i="3"/>
  <c r="NG49" i="3"/>
  <c r="NF49" i="3"/>
  <c r="NE49" i="3"/>
  <c r="ND49" i="3"/>
  <c r="MH49" i="3"/>
  <c r="MG49" i="3" s="1"/>
  <c r="NH48" i="3"/>
  <c r="NG48" i="3"/>
  <c r="NF48" i="3"/>
  <c r="NE48" i="3"/>
  <c r="ND48" i="3"/>
  <c r="MH48" i="3"/>
  <c r="MG48" i="3" s="1"/>
  <c r="NG47" i="3"/>
  <c r="NE47" i="3"/>
  <c r="ND47" i="3"/>
  <c r="MH47" i="3"/>
  <c r="MG47" i="3" s="1"/>
  <c r="NH46" i="3"/>
  <c r="NG46" i="3"/>
  <c r="NE46" i="3"/>
  <c r="ND46" i="3"/>
  <c r="MH46" i="3"/>
  <c r="MG46" i="3" s="1"/>
  <c r="NG45" i="3"/>
  <c r="NE45" i="3"/>
  <c r="ND45" i="3"/>
  <c r="MH45" i="3"/>
  <c r="MG45" i="3"/>
  <c r="NG44" i="3"/>
  <c r="NE44" i="3"/>
  <c r="ND44" i="3"/>
  <c r="MH44" i="3"/>
  <c r="MG44" i="3" s="1"/>
  <c r="NH43" i="3"/>
  <c r="NF43" i="3"/>
  <c r="NE43" i="3"/>
  <c r="ND43" i="3"/>
  <c r="MH43" i="3"/>
  <c r="MG43" i="3"/>
  <c r="NH42" i="3"/>
  <c r="NG42" i="3"/>
  <c r="NF42" i="3"/>
  <c r="NE42" i="3"/>
  <c r="ND42" i="3"/>
  <c r="MH42" i="3"/>
  <c r="MG42" i="3" s="1"/>
  <c r="NH41" i="3"/>
  <c r="NG41" i="3"/>
  <c r="NF41" i="3"/>
  <c r="NE41" i="3"/>
  <c r="ND41" i="3"/>
  <c r="MH41" i="3"/>
  <c r="MG41" i="3" s="1"/>
  <c r="NH40" i="3"/>
  <c r="NG40" i="3"/>
  <c r="NF40" i="3"/>
  <c r="NE40" i="3"/>
  <c r="ND40" i="3"/>
  <c r="MH40" i="3"/>
  <c r="MG40" i="3" s="1"/>
  <c r="NE39" i="3"/>
  <c r="ND39" i="3"/>
  <c r="MH39" i="3"/>
  <c r="MG39" i="3" s="1"/>
  <c r="NH38" i="3"/>
  <c r="NG38" i="3"/>
  <c r="NE38" i="3"/>
  <c r="ND38" i="3"/>
  <c r="MH38" i="3"/>
  <c r="MG38" i="3"/>
  <c r="NG37" i="3"/>
  <c r="NE37" i="3"/>
  <c r="ND37" i="3"/>
  <c r="MH37" i="3"/>
  <c r="MG37" i="3" s="1"/>
  <c r="NE36" i="3"/>
  <c r="ND36" i="3"/>
  <c r="MH36" i="3"/>
  <c r="MG36" i="3" s="1"/>
  <c r="NH35" i="3"/>
  <c r="NG35" i="3"/>
  <c r="NF35" i="3"/>
  <c r="NE35" i="3"/>
  <c r="ND35" i="3"/>
  <c r="MH35" i="3"/>
  <c r="MG35" i="3" s="1"/>
  <c r="NH34" i="3"/>
  <c r="NG34" i="3"/>
  <c r="NF34" i="3"/>
  <c r="NE34" i="3"/>
  <c r="ND34" i="3"/>
  <c r="MH34" i="3"/>
  <c r="MG34" i="3"/>
  <c r="NH33" i="3"/>
  <c r="NG33" i="3"/>
  <c r="NF33" i="3"/>
  <c r="NE33" i="3"/>
  <c r="ND33" i="3"/>
  <c r="MH33" i="3"/>
  <c r="MG33" i="3" s="1"/>
  <c r="NE32" i="3"/>
  <c r="ND32" i="3"/>
  <c r="MH32" i="3"/>
  <c r="MG32" i="3" s="1"/>
  <c r="NG31" i="3"/>
  <c r="NE31" i="3"/>
  <c r="ND31" i="3"/>
  <c r="MH31" i="3"/>
  <c r="MG31" i="3" s="1"/>
  <c r="NE30" i="3"/>
  <c r="ND30" i="3"/>
  <c r="MH30" i="3"/>
  <c r="MG30" i="3" s="1"/>
  <c r="NH29" i="3"/>
  <c r="NG29" i="3"/>
  <c r="NF29" i="3"/>
  <c r="NE29" i="3"/>
  <c r="ND29" i="3"/>
  <c r="MH29" i="3"/>
  <c r="MG29" i="3"/>
  <c r="NH28" i="3"/>
  <c r="NF28" i="3"/>
  <c r="NE28" i="3"/>
  <c r="ND28" i="3"/>
  <c r="MH28" i="3"/>
  <c r="MG28" i="3" s="1"/>
  <c r="NH27" i="3"/>
  <c r="NG27" i="3"/>
  <c r="NF27" i="3"/>
  <c r="NE27" i="3"/>
  <c r="ND27" i="3"/>
  <c r="MH27" i="3"/>
  <c r="MG27" i="3" s="1"/>
  <c r="NG26" i="3"/>
  <c r="NE26" i="3"/>
  <c r="ND26" i="3"/>
  <c r="MH26" i="3"/>
  <c r="MG26" i="3" s="1"/>
  <c r="NG25" i="3"/>
  <c r="NE25" i="3"/>
  <c r="ND25" i="3"/>
  <c r="MH25" i="3"/>
  <c r="MG25" i="3"/>
  <c r="NH24" i="3"/>
  <c r="NG24" i="3"/>
  <c r="NE24" i="3"/>
  <c r="ND24" i="3"/>
  <c r="MH24" i="3"/>
  <c r="MG24" i="3" s="1"/>
  <c r="NH23" i="3"/>
  <c r="NE23" i="3"/>
  <c r="ND23" i="3"/>
  <c r="MH23" i="3"/>
  <c r="MG23" i="3" s="1"/>
  <c r="NE22" i="3"/>
  <c r="ND22" i="3"/>
  <c r="MH22" i="3"/>
  <c r="MG22" i="3" s="1"/>
  <c r="NH21" i="3"/>
  <c r="NG21" i="3"/>
  <c r="NF21" i="3"/>
  <c r="NE21" i="3"/>
  <c r="ND21" i="3"/>
  <c r="MH21" i="3"/>
  <c r="MG21" i="3" s="1"/>
  <c r="NG20" i="3"/>
  <c r="NF20" i="3"/>
  <c r="NE20" i="3"/>
  <c r="ND20" i="3"/>
  <c r="MH20" i="3"/>
  <c r="MG20" i="3" s="1"/>
  <c r="NG19" i="3"/>
  <c r="NE19" i="3"/>
  <c r="ND19" i="3"/>
  <c r="MH19" i="3"/>
  <c r="MG19" i="3"/>
  <c r="NE18" i="3"/>
  <c r="ND18" i="3"/>
  <c r="MH18" i="3"/>
  <c r="MG18" i="3"/>
  <c r="NH17" i="3"/>
  <c r="NG17" i="3"/>
  <c r="NE17" i="3"/>
  <c r="ND17" i="3"/>
  <c r="MH17" i="3"/>
  <c r="MG17" i="3" s="1"/>
  <c r="NH16" i="3"/>
  <c r="NE16" i="3"/>
  <c r="ND16" i="3"/>
  <c r="MH16" i="3"/>
  <c r="MG16" i="3" s="1"/>
  <c r="NE15" i="3"/>
  <c r="ND15" i="3"/>
  <c r="MH15" i="3"/>
  <c r="MG15" i="3" s="1"/>
  <c r="NH14" i="3"/>
  <c r="NG14" i="3"/>
  <c r="NF14" i="3"/>
  <c r="NE14" i="3"/>
  <c r="ND14" i="3"/>
  <c r="MH14" i="3"/>
  <c r="MG14" i="3"/>
  <c r="NH13" i="3"/>
  <c r="NF13" i="3"/>
  <c r="NE13" i="3"/>
  <c r="ND13" i="3"/>
  <c r="MH13" i="3"/>
  <c r="MG13" i="3" s="1"/>
  <c r="NH12" i="3"/>
  <c r="NG12" i="3"/>
  <c r="NF12" i="3"/>
  <c r="NE12" i="3"/>
  <c r="ND12" i="3"/>
  <c r="MH12" i="3"/>
  <c r="MG12" i="3"/>
  <c r="NE11" i="3"/>
  <c r="ND11" i="3"/>
  <c r="MH11" i="3"/>
  <c r="MG11" i="3" s="1"/>
  <c r="NG10" i="3"/>
  <c r="NE10" i="3"/>
  <c r="ND10" i="3"/>
  <c r="MH10" i="3"/>
  <c r="MG10" i="3" s="1"/>
  <c r="NH9" i="3"/>
  <c r="NG9" i="3"/>
  <c r="NE9" i="3"/>
  <c r="ND9" i="3"/>
  <c r="MH9" i="3"/>
  <c r="MG9" i="3" s="1"/>
  <c r="MT4" i="4"/>
  <c r="ML4" i="4"/>
  <c r="ML5" i="4" s="1"/>
  <c r="MV9" i="4" s="1"/>
  <c r="MV10" i="4" s="1"/>
  <c r="MV11" i="4" s="1"/>
  <c r="MV12" i="4" s="1"/>
  <c r="MV13" i="4" s="1"/>
  <c r="MV14" i="4" s="1"/>
  <c r="MV15" i="4" s="1"/>
  <c r="MV16" i="4" s="1"/>
  <c r="MV17" i="4" s="1"/>
  <c r="MV18" i="4" s="1"/>
  <c r="MV19" i="4" s="1"/>
  <c r="MK4" i="4"/>
  <c r="MF4" i="4"/>
  <c r="MY3" i="3"/>
  <c r="MU3" i="3"/>
  <c r="MR3" i="3"/>
  <c r="MO3" i="3"/>
  <c r="MJ3" i="3"/>
  <c r="MF3" i="3"/>
  <c r="LU59" i="3"/>
  <c r="LS59" i="3"/>
  <c r="LR59" i="3"/>
  <c r="KV59" i="3"/>
  <c r="KU59" i="3" s="1"/>
  <c r="LS58" i="3"/>
  <c r="LR58" i="3"/>
  <c r="KV58" i="3"/>
  <c r="KU58" i="3" s="1"/>
  <c r="LU57" i="3"/>
  <c r="LS57" i="3"/>
  <c r="LR57" i="3"/>
  <c r="KV57" i="3"/>
  <c r="KU57" i="3" s="1"/>
  <c r="LV56" i="3"/>
  <c r="LU56" i="3"/>
  <c r="LT56" i="3"/>
  <c r="LS56" i="3"/>
  <c r="LR56" i="3"/>
  <c r="KV56" i="3"/>
  <c r="KU56" i="3" s="1"/>
  <c r="LV55" i="3"/>
  <c r="LU55" i="3"/>
  <c r="LT55" i="3"/>
  <c r="LS55" i="3"/>
  <c r="LR55" i="3"/>
  <c r="KV55" i="3"/>
  <c r="KU55" i="3" s="1"/>
  <c r="LV54" i="3"/>
  <c r="LU54" i="3"/>
  <c r="LT54" i="3"/>
  <c r="LS54" i="3"/>
  <c r="LR54" i="3"/>
  <c r="KV54" i="3"/>
  <c r="KU54" i="3" s="1"/>
  <c r="LV53" i="3"/>
  <c r="LU53" i="3"/>
  <c r="LT53" i="3"/>
  <c r="LS53" i="3"/>
  <c r="LR53" i="3"/>
  <c r="KV53" i="3"/>
  <c r="KU53" i="3"/>
  <c r="LV52" i="3"/>
  <c r="LU52" i="3"/>
  <c r="LT52" i="3"/>
  <c r="LS52" i="3"/>
  <c r="LR52" i="3"/>
  <c r="KV52" i="3"/>
  <c r="KU52" i="3"/>
  <c r="LU51" i="3"/>
  <c r="LS51" i="3"/>
  <c r="LR51" i="3"/>
  <c r="KV51" i="3"/>
  <c r="KU51" i="3" s="1"/>
  <c r="LS50" i="3"/>
  <c r="LR50" i="3"/>
  <c r="KV50" i="3"/>
  <c r="KU50" i="3" s="1"/>
  <c r="LS49" i="3"/>
  <c r="LR49" i="3"/>
  <c r="KV49" i="3"/>
  <c r="KU49" i="3" s="1"/>
  <c r="LV48" i="3"/>
  <c r="LU48" i="3"/>
  <c r="LT48" i="3"/>
  <c r="LS48" i="3"/>
  <c r="LR48" i="3"/>
  <c r="KV48" i="3"/>
  <c r="KU48" i="3" s="1"/>
  <c r="LV47" i="3"/>
  <c r="LU47" i="3"/>
  <c r="LT47" i="3"/>
  <c r="LS47" i="3"/>
  <c r="LR47" i="3"/>
  <c r="KV47" i="3"/>
  <c r="KU47" i="3" s="1"/>
  <c r="LV46" i="3"/>
  <c r="LU46" i="3"/>
  <c r="LT46" i="3"/>
  <c r="LS46" i="3"/>
  <c r="LR46" i="3"/>
  <c r="KV46" i="3"/>
  <c r="KU46" i="3"/>
  <c r="LV45" i="3"/>
  <c r="LU45" i="3"/>
  <c r="LT45" i="3"/>
  <c r="LS45" i="3"/>
  <c r="LR45" i="3"/>
  <c r="KV45" i="3"/>
  <c r="KU45" i="3" s="1"/>
  <c r="LV44" i="3"/>
  <c r="LU44" i="3"/>
  <c r="LT44" i="3"/>
  <c r="LS44" i="3"/>
  <c r="LR44" i="3"/>
  <c r="KV44" i="3"/>
  <c r="KU44" i="3"/>
  <c r="LS43" i="3"/>
  <c r="LR43" i="3"/>
  <c r="KV43" i="3"/>
  <c r="KU43" i="3" s="1"/>
  <c r="LU42" i="3"/>
  <c r="LS42" i="3"/>
  <c r="LR42" i="3"/>
  <c r="KV42" i="3"/>
  <c r="KU42" i="3"/>
  <c r="LU41" i="3"/>
  <c r="LS41" i="3"/>
  <c r="LR41" i="3"/>
  <c r="KV41" i="3"/>
  <c r="KU41" i="3" s="1"/>
  <c r="LV40" i="3"/>
  <c r="LU40" i="3"/>
  <c r="LT40" i="3"/>
  <c r="LS40" i="3"/>
  <c r="LR40" i="3"/>
  <c r="KV40" i="3"/>
  <c r="KU40" i="3" s="1"/>
  <c r="LV39" i="3"/>
  <c r="LT39" i="3"/>
  <c r="LS39" i="3"/>
  <c r="LR39" i="3"/>
  <c r="KV39" i="3"/>
  <c r="KU39" i="3" s="1"/>
  <c r="LV38" i="3"/>
  <c r="LU38" i="3"/>
  <c r="LT38" i="3"/>
  <c r="LS38" i="3"/>
  <c r="LR38" i="3"/>
  <c r="KV38" i="3"/>
  <c r="KU38" i="3"/>
  <c r="LV37" i="3"/>
  <c r="LU37" i="3"/>
  <c r="LT37" i="3"/>
  <c r="LS37" i="3"/>
  <c r="LR37" i="3"/>
  <c r="KV37" i="3"/>
  <c r="KU37" i="3" s="1"/>
  <c r="LV36" i="3"/>
  <c r="LU36" i="3"/>
  <c r="LT36" i="3"/>
  <c r="LS36" i="3"/>
  <c r="LR36" i="3"/>
  <c r="KV36" i="3"/>
  <c r="KU36" i="3"/>
  <c r="LU35" i="3"/>
  <c r="LS35" i="3"/>
  <c r="LR35" i="3"/>
  <c r="KV35" i="3"/>
  <c r="KU35" i="3" s="1"/>
  <c r="LS34" i="3"/>
  <c r="LR34" i="3"/>
  <c r="KV34" i="3"/>
  <c r="KU34" i="3"/>
  <c r="LU33" i="3"/>
  <c r="LS33" i="3"/>
  <c r="LR33" i="3"/>
  <c r="KV33" i="3"/>
  <c r="KU33" i="3" s="1"/>
  <c r="LV32" i="3"/>
  <c r="LT32" i="3"/>
  <c r="LS32" i="3"/>
  <c r="LR32" i="3"/>
  <c r="KV32" i="3"/>
  <c r="KU32" i="3" s="1"/>
  <c r="LV31" i="3"/>
  <c r="LU31" i="3"/>
  <c r="LT31" i="3"/>
  <c r="LS31" i="3"/>
  <c r="LR31" i="3"/>
  <c r="KV31" i="3"/>
  <c r="KU31" i="3" s="1"/>
  <c r="LV30" i="3"/>
  <c r="LU30" i="3"/>
  <c r="LT30" i="3"/>
  <c r="LS30" i="3"/>
  <c r="LR30" i="3"/>
  <c r="KV30" i="3"/>
  <c r="KU30" i="3" s="1"/>
  <c r="LU29" i="3"/>
  <c r="LS29" i="3"/>
  <c r="LR29" i="3"/>
  <c r="KV29" i="3"/>
  <c r="KU29" i="3" s="1"/>
  <c r="LS28" i="3"/>
  <c r="LR28" i="3"/>
  <c r="KV28" i="3"/>
  <c r="KU28" i="3"/>
  <c r="LS27" i="3"/>
  <c r="LR27" i="3"/>
  <c r="KV27" i="3"/>
  <c r="KU27" i="3" s="1"/>
  <c r="LV26" i="3"/>
  <c r="LU26" i="3"/>
  <c r="LT26" i="3"/>
  <c r="LS26" i="3"/>
  <c r="LR26" i="3"/>
  <c r="KV26" i="3"/>
  <c r="KU26" i="3"/>
  <c r="LV25" i="3"/>
  <c r="LU25" i="3"/>
  <c r="LT25" i="3"/>
  <c r="LS25" i="3"/>
  <c r="LR25" i="3"/>
  <c r="KV25" i="3"/>
  <c r="KU25" i="3" s="1"/>
  <c r="LV24" i="3"/>
  <c r="LT24" i="3"/>
  <c r="LS24" i="3"/>
  <c r="LR24" i="3"/>
  <c r="KV24" i="3"/>
  <c r="KU24" i="3" s="1"/>
  <c r="LV23" i="3"/>
  <c r="LU23" i="3"/>
  <c r="LT23" i="3"/>
  <c r="LS23" i="3"/>
  <c r="LR23" i="3"/>
  <c r="KV23" i="3"/>
  <c r="KU23" i="3" s="1"/>
  <c r="LV22" i="3"/>
  <c r="LU22" i="3"/>
  <c r="LT22" i="3"/>
  <c r="LS22" i="3"/>
  <c r="LR22" i="3"/>
  <c r="KV22" i="3"/>
  <c r="KU22" i="3" s="1"/>
  <c r="LU21" i="3"/>
  <c r="LS21" i="3"/>
  <c r="LR21" i="3"/>
  <c r="KV21" i="3"/>
  <c r="KU21" i="3" s="1"/>
  <c r="LU20" i="3"/>
  <c r="LS20" i="3"/>
  <c r="LR20" i="3"/>
  <c r="KV20" i="3"/>
  <c r="KU20" i="3" s="1"/>
  <c r="LU19" i="3"/>
  <c r="LS19" i="3"/>
  <c r="LR19" i="3"/>
  <c r="KV19" i="3"/>
  <c r="KU19" i="3" s="1"/>
  <c r="LV18" i="3"/>
  <c r="LU18" i="3"/>
  <c r="LT18" i="3"/>
  <c r="LS18" i="3"/>
  <c r="LR18" i="3"/>
  <c r="KV18" i="3"/>
  <c r="KU18" i="3"/>
  <c r="LV17" i="3"/>
  <c r="LU17" i="3"/>
  <c r="LT17" i="3"/>
  <c r="LS17" i="3"/>
  <c r="LR17" i="3"/>
  <c r="KV17" i="3"/>
  <c r="KU17" i="3" s="1"/>
  <c r="LT16" i="3"/>
  <c r="LS16" i="3"/>
  <c r="LR16" i="3"/>
  <c r="KV16" i="3"/>
  <c r="KU16" i="3" s="1"/>
  <c r="LV15" i="3"/>
  <c r="LU15" i="3"/>
  <c r="LT15" i="3"/>
  <c r="LS15" i="3"/>
  <c r="LR15" i="3"/>
  <c r="KV15" i="3"/>
  <c r="KU15" i="3" s="1"/>
  <c r="LV14" i="3"/>
  <c r="LU14" i="3"/>
  <c r="LT14" i="3"/>
  <c r="LS14" i="3"/>
  <c r="LR14" i="3"/>
  <c r="KV14" i="3"/>
  <c r="KU14" i="3" s="1"/>
  <c r="LS13" i="3"/>
  <c r="LR13" i="3"/>
  <c r="KV13" i="3"/>
  <c r="KU13" i="3"/>
  <c r="LU12" i="3"/>
  <c r="LS12" i="3"/>
  <c r="LR12" i="3"/>
  <c r="KV12" i="3"/>
  <c r="KU12" i="3" s="1"/>
  <c r="LV11" i="3"/>
  <c r="LU11" i="3"/>
  <c r="LS11" i="3"/>
  <c r="LR11" i="3"/>
  <c r="KV11" i="3"/>
  <c r="KU11" i="3" s="1"/>
  <c r="LU10" i="3"/>
  <c r="LT10" i="3"/>
  <c r="LS10" i="3"/>
  <c r="LR10" i="3"/>
  <c r="KV10" i="3"/>
  <c r="KU10" i="3" s="1"/>
  <c r="LV9" i="3"/>
  <c r="LU9" i="3"/>
  <c r="LT9" i="3"/>
  <c r="LS9" i="3"/>
  <c r="LR9" i="3"/>
  <c r="KV9" i="3"/>
  <c r="KU9" i="3" s="1"/>
  <c r="LH4" i="4"/>
  <c r="KZ4" i="4"/>
  <c r="KZ5" i="4" s="1"/>
  <c r="LJ9" i="4" s="1"/>
  <c r="LJ10" i="4" s="1"/>
  <c r="LJ11" i="4" s="1"/>
  <c r="LJ12" i="4" s="1"/>
  <c r="LJ13" i="4" s="1"/>
  <c r="LJ14" i="4" s="1"/>
  <c r="LJ15" i="4" s="1"/>
  <c r="LJ16" i="4" s="1"/>
  <c r="LJ17" i="4" s="1"/>
  <c r="LJ18" i="4" s="1"/>
  <c r="LJ19" i="4" s="1"/>
  <c r="LJ20" i="4" s="1"/>
  <c r="LJ21" i="4" s="1"/>
  <c r="LJ22" i="4" s="1"/>
  <c r="LJ23" i="4" s="1"/>
  <c r="LJ24" i="4" s="1"/>
  <c r="LJ25" i="4" s="1"/>
  <c r="KY4" i="4"/>
  <c r="KT4" i="4"/>
  <c r="LM3" i="3"/>
  <c r="LI3" i="3"/>
  <c r="LF3" i="3"/>
  <c r="LC3" i="3"/>
  <c r="KX3" i="3"/>
  <c r="KT3" i="3"/>
  <c r="KJ59" i="3"/>
  <c r="KI59" i="3"/>
  <c r="KH59" i="3"/>
  <c r="KG59" i="3"/>
  <c r="KF59" i="3"/>
  <c r="JJ59" i="3"/>
  <c r="JI59" i="3" s="1"/>
  <c r="KJ58" i="3"/>
  <c r="KI58" i="3"/>
  <c r="KH58" i="3"/>
  <c r="KG58" i="3"/>
  <c r="KF58" i="3"/>
  <c r="JJ58" i="3"/>
  <c r="JI58" i="3" s="1"/>
  <c r="KJ57" i="3"/>
  <c r="KI57" i="3"/>
  <c r="KH57" i="3"/>
  <c r="KG57" i="3"/>
  <c r="KF57" i="3"/>
  <c r="JJ57" i="3"/>
  <c r="JI57" i="3" s="1"/>
  <c r="KJ56" i="3"/>
  <c r="KI56" i="3"/>
  <c r="KH56" i="3"/>
  <c r="KG56" i="3"/>
  <c r="KF56" i="3"/>
  <c r="JJ56" i="3"/>
  <c r="JI56" i="3" s="1"/>
  <c r="KJ55" i="3"/>
  <c r="KI55" i="3"/>
  <c r="KH55" i="3"/>
  <c r="KG55" i="3"/>
  <c r="KF55" i="3"/>
  <c r="JJ55" i="3"/>
  <c r="JI55" i="3" s="1"/>
  <c r="KJ54" i="3"/>
  <c r="KG54" i="3"/>
  <c r="KF54" i="3"/>
  <c r="JJ54" i="3"/>
  <c r="JI54" i="3" s="1"/>
  <c r="KI53" i="3"/>
  <c r="KG53" i="3"/>
  <c r="KF53" i="3"/>
  <c r="JJ53" i="3"/>
  <c r="JI53" i="3"/>
  <c r="KJ52" i="3"/>
  <c r="KH52" i="3"/>
  <c r="KG52" i="3"/>
  <c r="KF52" i="3"/>
  <c r="JJ52" i="3"/>
  <c r="JI52" i="3" s="1"/>
  <c r="KJ51" i="3"/>
  <c r="KH51" i="3"/>
  <c r="KG51" i="3"/>
  <c r="KF51" i="3"/>
  <c r="JJ51" i="3"/>
  <c r="JI51" i="3" s="1"/>
  <c r="KJ50" i="3"/>
  <c r="KI50" i="3"/>
  <c r="KH50" i="3"/>
  <c r="KG50" i="3"/>
  <c r="KF50" i="3"/>
  <c r="JJ50" i="3"/>
  <c r="JI50" i="3" s="1"/>
  <c r="KJ49" i="3"/>
  <c r="KI49" i="3"/>
  <c r="KH49" i="3"/>
  <c r="KG49" i="3"/>
  <c r="KF49" i="3"/>
  <c r="JJ49" i="3"/>
  <c r="JI49" i="3" s="1"/>
  <c r="KJ48" i="3"/>
  <c r="KI48" i="3"/>
  <c r="KH48" i="3"/>
  <c r="KG48" i="3"/>
  <c r="KF48" i="3"/>
  <c r="JJ48" i="3"/>
  <c r="JI48" i="3" s="1"/>
  <c r="KJ47" i="3"/>
  <c r="KI47" i="3"/>
  <c r="KH47" i="3"/>
  <c r="KG47" i="3"/>
  <c r="KF47" i="3"/>
  <c r="JJ47" i="3"/>
  <c r="JI47" i="3" s="1"/>
  <c r="KG46" i="3"/>
  <c r="KF46" i="3"/>
  <c r="JJ46" i="3"/>
  <c r="JI46" i="3" s="1"/>
  <c r="KI45" i="3"/>
  <c r="KG45" i="3"/>
  <c r="KF45" i="3"/>
  <c r="JJ45" i="3"/>
  <c r="JI45" i="3" s="1"/>
  <c r="KI44" i="3"/>
  <c r="KG44" i="3"/>
  <c r="KF44" i="3"/>
  <c r="JJ44" i="3"/>
  <c r="JI44" i="3" s="1"/>
  <c r="KJ43" i="3"/>
  <c r="KI43" i="3"/>
  <c r="KG43" i="3"/>
  <c r="KF43" i="3"/>
  <c r="JJ43" i="3"/>
  <c r="JI43" i="3" s="1"/>
  <c r="KJ42" i="3"/>
  <c r="KI42" i="3"/>
  <c r="KH42" i="3"/>
  <c r="KG42" i="3"/>
  <c r="KF42" i="3"/>
  <c r="JJ42" i="3"/>
  <c r="JI42" i="3" s="1"/>
  <c r="KJ41" i="3"/>
  <c r="KI41" i="3"/>
  <c r="KH41" i="3"/>
  <c r="KG41" i="3"/>
  <c r="KF41" i="3"/>
  <c r="JJ41" i="3"/>
  <c r="JI41" i="3" s="1"/>
  <c r="KJ40" i="3"/>
  <c r="KI40" i="3"/>
  <c r="KH40" i="3"/>
  <c r="KG40" i="3"/>
  <c r="KF40" i="3"/>
  <c r="JJ40" i="3"/>
  <c r="JI40" i="3" s="1"/>
  <c r="KJ39" i="3"/>
  <c r="KI39" i="3"/>
  <c r="KH39" i="3"/>
  <c r="KG39" i="3"/>
  <c r="KF39" i="3"/>
  <c r="JJ39" i="3"/>
  <c r="JI39" i="3" s="1"/>
  <c r="KI38" i="3"/>
  <c r="KG38" i="3"/>
  <c r="KF38" i="3"/>
  <c r="JJ38" i="3"/>
  <c r="JI38" i="3" s="1"/>
  <c r="KI37" i="3"/>
  <c r="KG37" i="3"/>
  <c r="KF37" i="3"/>
  <c r="JJ37" i="3"/>
  <c r="JI37" i="3" s="1"/>
  <c r="KG36" i="3"/>
  <c r="KF36" i="3"/>
  <c r="JJ36" i="3"/>
  <c r="JI36" i="3" s="1"/>
  <c r="KJ35" i="3"/>
  <c r="KI35" i="3"/>
  <c r="KG35" i="3"/>
  <c r="KF35" i="3"/>
  <c r="JJ35" i="3"/>
  <c r="JI35" i="3" s="1"/>
  <c r="KJ34" i="3"/>
  <c r="KI34" i="3"/>
  <c r="KH34" i="3"/>
  <c r="KG34" i="3"/>
  <c r="KF34" i="3"/>
  <c r="JJ34" i="3"/>
  <c r="JI34" i="3" s="1"/>
  <c r="KJ33" i="3"/>
  <c r="KI33" i="3"/>
  <c r="KH33" i="3"/>
  <c r="KG33" i="3"/>
  <c r="KF33" i="3"/>
  <c r="JJ33" i="3"/>
  <c r="JI33" i="3"/>
  <c r="KJ32" i="3"/>
  <c r="KI32" i="3"/>
  <c r="KH32" i="3"/>
  <c r="KG32" i="3"/>
  <c r="KF32" i="3"/>
  <c r="JJ32" i="3"/>
  <c r="JI32" i="3" s="1"/>
  <c r="KI31" i="3"/>
  <c r="KG31" i="3"/>
  <c r="KF31" i="3"/>
  <c r="JJ31" i="3"/>
  <c r="JI31" i="3"/>
  <c r="KG30" i="3"/>
  <c r="KF30" i="3"/>
  <c r="JJ30" i="3"/>
  <c r="JI30" i="3" s="1"/>
  <c r="KI29" i="3"/>
  <c r="KG29" i="3"/>
  <c r="KF29" i="3"/>
  <c r="JJ29" i="3"/>
  <c r="JI29" i="3"/>
  <c r="KJ28" i="3"/>
  <c r="KH28" i="3"/>
  <c r="KG28" i="3"/>
  <c r="KF28" i="3"/>
  <c r="JJ28" i="3"/>
  <c r="JI28" i="3" s="1"/>
  <c r="KJ27" i="3"/>
  <c r="KI27" i="3"/>
  <c r="KH27" i="3"/>
  <c r="KG27" i="3"/>
  <c r="KF27" i="3"/>
  <c r="JJ27" i="3"/>
  <c r="JI27" i="3" s="1"/>
  <c r="KJ26" i="3"/>
  <c r="KI26" i="3"/>
  <c r="KH26" i="3"/>
  <c r="KG26" i="3"/>
  <c r="KF26" i="3"/>
  <c r="JJ26" i="3"/>
  <c r="JI26" i="3"/>
  <c r="KJ25" i="3"/>
  <c r="KI25" i="3"/>
  <c r="KH25" i="3"/>
  <c r="KG25" i="3"/>
  <c r="KF25" i="3"/>
  <c r="JJ25" i="3"/>
  <c r="JI25" i="3" s="1"/>
  <c r="KG24" i="3"/>
  <c r="KF24" i="3"/>
  <c r="JJ24" i="3"/>
  <c r="JI24" i="3" s="1"/>
  <c r="KG23" i="3"/>
  <c r="KF23" i="3"/>
  <c r="JJ23" i="3"/>
  <c r="JI23" i="3" s="1"/>
  <c r="KG22" i="3"/>
  <c r="KF22" i="3"/>
  <c r="JJ22" i="3"/>
  <c r="JI22" i="3" s="1"/>
  <c r="KJ21" i="3"/>
  <c r="KI21" i="3"/>
  <c r="KG21" i="3"/>
  <c r="KF21" i="3"/>
  <c r="JJ21" i="3"/>
  <c r="JI21" i="3" s="1"/>
  <c r="KJ20" i="3"/>
  <c r="KI20" i="3"/>
  <c r="KH20" i="3"/>
  <c r="KG20" i="3"/>
  <c r="KF20" i="3"/>
  <c r="JJ20" i="3"/>
  <c r="JI20" i="3" s="1"/>
  <c r="KJ19" i="3"/>
  <c r="KI19" i="3"/>
  <c r="KH19" i="3"/>
  <c r="KG19" i="3"/>
  <c r="KF19" i="3"/>
  <c r="JJ19" i="3"/>
  <c r="JI19" i="3" s="1"/>
  <c r="KJ18" i="3"/>
  <c r="KI18" i="3"/>
  <c r="KH18" i="3"/>
  <c r="KG18" i="3"/>
  <c r="KF18" i="3"/>
  <c r="JJ18" i="3"/>
  <c r="JI18" i="3" s="1"/>
  <c r="KJ17" i="3"/>
  <c r="KI17" i="3"/>
  <c r="KH17" i="3"/>
  <c r="KG17" i="3"/>
  <c r="KF17" i="3"/>
  <c r="JJ17" i="3"/>
  <c r="JI17" i="3"/>
  <c r="KG16" i="3"/>
  <c r="KF16" i="3"/>
  <c r="JJ16" i="3"/>
  <c r="JI16" i="3" s="1"/>
  <c r="KG15" i="3"/>
  <c r="KF15" i="3"/>
  <c r="JJ15" i="3"/>
  <c r="JI15" i="3"/>
  <c r="KI14" i="3"/>
  <c r="KG14" i="3"/>
  <c r="KF14" i="3"/>
  <c r="JJ14" i="3"/>
  <c r="JI14" i="3" s="1"/>
  <c r="KJ13" i="3"/>
  <c r="KI13" i="3"/>
  <c r="KG13" i="3"/>
  <c r="KF13" i="3"/>
  <c r="JJ13" i="3"/>
  <c r="JI13" i="3"/>
  <c r="KJ12" i="3"/>
  <c r="KI12" i="3"/>
  <c r="KH12" i="3"/>
  <c r="KG12" i="3"/>
  <c r="KF12" i="3"/>
  <c r="JJ12" i="3"/>
  <c r="JI12" i="3" s="1"/>
  <c r="KJ11" i="3"/>
  <c r="KI11" i="3"/>
  <c r="KH11" i="3"/>
  <c r="KG11" i="3"/>
  <c r="KF11" i="3"/>
  <c r="JJ11" i="3"/>
  <c r="JI11" i="3" s="1"/>
  <c r="KJ10" i="3"/>
  <c r="KI10" i="3"/>
  <c r="KH10" i="3"/>
  <c r="KG10" i="3"/>
  <c r="KF10" i="3"/>
  <c r="JJ10" i="3"/>
  <c r="JI10" i="3"/>
  <c r="KJ9" i="3"/>
  <c r="KI9" i="3"/>
  <c r="KH9" i="3"/>
  <c r="KG9" i="3"/>
  <c r="KF9" i="3"/>
  <c r="JJ9" i="3"/>
  <c r="JI9" i="3" s="1"/>
  <c r="JV4" i="4"/>
  <c r="JN4" i="4"/>
  <c r="JN5" i="4" s="1"/>
  <c r="JX9" i="4" s="1"/>
  <c r="JX10" i="4" s="1"/>
  <c r="JX11" i="4" s="1"/>
  <c r="JX12" i="4" s="1"/>
  <c r="JX13" i="4" s="1"/>
  <c r="JX14" i="4" s="1"/>
  <c r="JX15" i="4" s="1"/>
  <c r="JX16" i="4" s="1"/>
  <c r="JX17" i="4" s="1"/>
  <c r="JX18" i="4" s="1"/>
  <c r="JX19" i="4" s="1"/>
  <c r="JX20" i="4" s="1"/>
  <c r="JX21" i="4" s="1"/>
  <c r="JX22" i="4" s="1"/>
  <c r="JX23" i="4" s="1"/>
  <c r="JX24" i="4" s="1"/>
  <c r="JX25" i="4" s="1"/>
  <c r="JX26" i="4" s="1"/>
  <c r="JX27" i="4" s="1"/>
  <c r="JX28" i="4" s="1"/>
  <c r="JX29" i="4" s="1"/>
  <c r="JX30" i="4" s="1"/>
  <c r="JX31" i="4" s="1"/>
  <c r="JX32" i="4" s="1"/>
  <c r="JX33" i="4" s="1"/>
  <c r="JX34" i="4" s="1"/>
  <c r="JX35" i="4" s="1"/>
  <c r="JX36" i="4" s="1"/>
  <c r="JX37" i="4" s="1"/>
  <c r="JX38" i="4" s="1"/>
  <c r="JX39" i="4" s="1"/>
  <c r="JX40" i="4" s="1"/>
  <c r="JX41" i="4" s="1"/>
  <c r="JX42" i="4" s="1"/>
  <c r="JX43" i="4" s="1"/>
  <c r="JX44" i="4" s="1"/>
  <c r="JX45" i="4" s="1"/>
  <c r="JX46" i="4" s="1"/>
  <c r="JM4" i="4"/>
  <c r="JH4" i="4"/>
  <c r="KA3" i="3"/>
  <c r="JW3" i="3"/>
  <c r="JT3" i="3"/>
  <c r="JQ3" i="3"/>
  <c r="JL3" i="3"/>
  <c r="JH3" i="3"/>
  <c r="IX59" i="3"/>
  <c r="IW59" i="3"/>
  <c r="IV59" i="3"/>
  <c r="IU59" i="3"/>
  <c r="IT59" i="3"/>
  <c r="HX59" i="3"/>
  <c r="HW59" i="3" s="1"/>
  <c r="IX58" i="3"/>
  <c r="IW58" i="3"/>
  <c r="IV58" i="3"/>
  <c r="IU58" i="3"/>
  <c r="IT58" i="3"/>
  <c r="HX58" i="3"/>
  <c r="HW58" i="3" s="1"/>
  <c r="IX57" i="3"/>
  <c r="IW57" i="3"/>
  <c r="IV57" i="3"/>
  <c r="IU57" i="3"/>
  <c r="IT57" i="3"/>
  <c r="HX57" i="3"/>
  <c r="HW57" i="3" s="1"/>
  <c r="IX56" i="3"/>
  <c r="IW56" i="3"/>
  <c r="IV56" i="3"/>
  <c r="IU56" i="3"/>
  <c r="IT56" i="3"/>
  <c r="HX56" i="3"/>
  <c r="HW56" i="3" s="1"/>
  <c r="IX55" i="3"/>
  <c r="IW55" i="3"/>
  <c r="IV55" i="3"/>
  <c r="IU55" i="3"/>
  <c r="IT55" i="3"/>
  <c r="HX55" i="3"/>
  <c r="HW55" i="3" s="1"/>
  <c r="IU54" i="3"/>
  <c r="IT54" i="3"/>
  <c r="HX54" i="3"/>
  <c r="HW54" i="3" s="1"/>
  <c r="IX53" i="3"/>
  <c r="IW53" i="3"/>
  <c r="IU53" i="3"/>
  <c r="IT53" i="3"/>
  <c r="HX53" i="3"/>
  <c r="HW53" i="3" s="1"/>
  <c r="IX52" i="3"/>
  <c r="IV52" i="3"/>
  <c r="IU52" i="3"/>
  <c r="IT52" i="3"/>
  <c r="HX52" i="3"/>
  <c r="HW52" i="3" s="1"/>
  <c r="IX51" i="3"/>
  <c r="IV51" i="3"/>
  <c r="IU51" i="3"/>
  <c r="IT51" i="3"/>
  <c r="HX51" i="3"/>
  <c r="HW51" i="3"/>
  <c r="IX50" i="3"/>
  <c r="IW50" i="3"/>
  <c r="IV50" i="3"/>
  <c r="IU50" i="3"/>
  <c r="IT50" i="3"/>
  <c r="HX50" i="3"/>
  <c r="HW50" i="3" s="1"/>
  <c r="IX49" i="3"/>
  <c r="IW49" i="3"/>
  <c r="IV49" i="3"/>
  <c r="IU49" i="3"/>
  <c r="IT49" i="3"/>
  <c r="HX49" i="3"/>
  <c r="HW49" i="3" s="1"/>
  <c r="IX48" i="3"/>
  <c r="IW48" i="3"/>
  <c r="IV48" i="3"/>
  <c r="IU48" i="3"/>
  <c r="IT48" i="3"/>
  <c r="HX48" i="3"/>
  <c r="HW48" i="3" s="1"/>
  <c r="IX47" i="3"/>
  <c r="IW47" i="3"/>
  <c r="IV47" i="3"/>
  <c r="IU47" i="3"/>
  <c r="IT47" i="3"/>
  <c r="HX47" i="3"/>
  <c r="HW47" i="3" s="1"/>
  <c r="IU46" i="3"/>
  <c r="IT46" i="3"/>
  <c r="HX46" i="3"/>
  <c r="HW46" i="3" s="1"/>
  <c r="IW45" i="3"/>
  <c r="IU45" i="3"/>
  <c r="IT45" i="3"/>
  <c r="HX45" i="3"/>
  <c r="HW45" i="3" s="1"/>
  <c r="IX44" i="3"/>
  <c r="IW44" i="3"/>
  <c r="IV44" i="3"/>
  <c r="IU44" i="3"/>
  <c r="IT44" i="3"/>
  <c r="HX44" i="3"/>
  <c r="HW44" i="3" s="1"/>
  <c r="IX43" i="3"/>
  <c r="IW43" i="3"/>
  <c r="IV43" i="3"/>
  <c r="IU43" i="3"/>
  <c r="IT43" i="3"/>
  <c r="HX43" i="3"/>
  <c r="HW43" i="3" s="1"/>
  <c r="IX42" i="3"/>
  <c r="IW42" i="3"/>
  <c r="IV42" i="3"/>
  <c r="IU42" i="3"/>
  <c r="IT42" i="3"/>
  <c r="HX42" i="3"/>
  <c r="HW42" i="3" s="1"/>
  <c r="IX41" i="3"/>
  <c r="IW41" i="3"/>
  <c r="IV41" i="3"/>
  <c r="IU41" i="3"/>
  <c r="IT41" i="3"/>
  <c r="HX41" i="3"/>
  <c r="HW41" i="3" s="1"/>
  <c r="IX40" i="3"/>
  <c r="IW40" i="3"/>
  <c r="IV40" i="3"/>
  <c r="IU40" i="3"/>
  <c r="IT40" i="3"/>
  <c r="HX40" i="3"/>
  <c r="HW40" i="3" s="1"/>
  <c r="IU39" i="3"/>
  <c r="IT39" i="3"/>
  <c r="HX39" i="3"/>
  <c r="HW39" i="3" s="1"/>
  <c r="IW38" i="3"/>
  <c r="IU38" i="3"/>
  <c r="IT38" i="3"/>
  <c r="HX38" i="3"/>
  <c r="HW38" i="3" s="1"/>
  <c r="IX37" i="3"/>
  <c r="IW37" i="3"/>
  <c r="IV37" i="3"/>
  <c r="IU37" i="3"/>
  <c r="IT37" i="3"/>
  <c r="HX37" i="3"/>
  <c r="HW37" i="3" s="1"/>
  <c r="IX36" i="3"/>
  <c r="IV36" i="3"/>
  <c r="IU36" i="3"/>
  <c r="IT36" i="3"/>
  <c r="HX36" i="3"/>
  <c r="HW36" i="3" s="1"/>
  <c r="IX35" i="3"/>
  <c r="IW35" i="3"/>
  <c r="IV35" i="3"/>
  <c r="IU35" i="3"/>
  <c r="IT35" i="3"/>
  <c r="HX35" i="3"/>
  <c r="HW35" i="3" s="1"/>
  <c r="IX34" i="3"/>
  <c r="IW34" i="3"/>
  <c r="IV34" i="3"/>
  <c r="IU34" i="3"/>
  <c r="IT34" i="3"/>
  <c r="HX34" i="3"/>
  <c r="HW34" i="3" s="1"/>
  <c r="IX33" i="3"/>
  <c r="IW33" i="3"/>
  <c r="IV33" i="3"/>
  <c r="IU33" i="3"/>
  <c r="IT33" i="3"/>
  <c r="HX33" i="3"/>
  <c r="HW33" i="3" s="1"/>
  <c r="IV32" i="3"/>
  <c r="IU32" i="3"/>
  <c r="IT32" i="3"/>
  <c r="HX32" i="3"/>
  <c r="HW32" i="3" s="1"/>
  <c r="IW31" i="3"/>
  <c r="IU31" i="3"/>
  <c r="IT31" i="3"/>
  <c r="HX31" i="3"/>
  <c r="HW31" i="3"/>
  <c r="IU30" i="3"/>
  <c r="IT30" i="3"/>
  <c r="HX30" i="3"/>
  <c r="HW30" i="3" s="1"/>
  <c r="IX29" i="3"/>
  <c r="IW29" i="3"/>
  <c r="IV29" i="3"/>
  <c r="IU29" i="3"/>
  <c r="IT29" i="3"/>
  <c r="HX29" i="3"/>
  <c r="HW29" i="3" s="1"/>
  <c r="IX28" i="3"/>
  <c r="IV28" i="3"/>
  <c r="IU28" i="3"/>
  <c r="IT28" i="3"/>
  <c r="HX28" i="3"/>
  <c r="HW28" i="3" s="1"/>
  <c r="IX27" i="3"/>
  <c r="IW27" i="3"/>
  <c r="IV27" i="3"/>
  <c r="IU27" i="3"/>
  <c r="IT27" i="3"/>
  <c r="HX27" i="3"/>
  <c r="HW27" i="3" s="1"/>
  <c r="IW26" i="3"/>
  <c r="IU26" i="3"/>
  <c r="IT26" i="3"/>
  <c r="HX26" i="3"/>
  <c r="HW26" i="3" s="1"/>
  <c r="IX25" i="3"/>
  <c r="IW25" i="3"/>
  <c r="IU25" i="3"/>
  <c r="IT25" i="3"/>
  <c r="HX25" i="3"/>
  <c r="HW25" i="3" s="1"/>
  <c r="IU24" i="3"/>
  <c r="IT24" i="3"/>
  <c r="HX24" i="3"/>
  <c r="HW24" i="3" s="1"/>
  <c r="IU23" i="3"/>
  <c r="IT23" i="3"/>
  <c r="HX23" i="3"/>
  <c r="HW23" i="3"/>
  <c r="IU22" i="3"/>
  <c r="IT22" i="3"/>
  <c r="HX22" i="3"/>
  <c r="HW22" i="3" s="1"/>
  <c r="IX21" i="3"/>
  <c r="IW21" i="3"/>
  <c r="IV21" i="3"/>
  <c r="IU21" i="3"/>
  <c r="IT21" i="3"/>
  <c r="HX21" i="3"/>
  <c r="HW21" i="3"/>
  <c r="IX20" i="3"/>
  <c r="IW20" i="3"/>
  <c r="IV20" i="3"/>
  <c r="IU20" i="3"/>
  <c r="IT20" i="3"/>
  <c r="HX20" i="3"/>
  <c r="HW20" i="3" s="1"/>
  <c r="IX19" i="3"/>
  <c r="IW19" i="3"/>
  <c r="IV19" i="3"/>
  <c r="IU19" i="3"/>
  <c r="IT19" i="3"/>
  <c r="HX19" i="3"/>
  <c r="HW19" i="3" s="1"/>
  <c r="IU18" i="3"/>
  <c r="IT18" i="3"/>
  <c r="HX18" i="3"/>
  <c r="HW18" i="3" s="1"/>
  <c r="IX17" i="3"/>
  <c r="IW17" i="3"/>
  <c r="IU17" i="3"/>
  <c r="IT17" i="3"/>
  <c r="HX17" i="3"/>
  <c r="HW17" i="3" s="1"/>
  <c r="IW16" i="3"/>
  <c r="IU16" i="3"/>
  <c r="IT16" i="3"/>
  <c r="HX16" i="3"/>
  <c r="HW16" i="3" s="1"/>
  <c r="IU15" i="3"/>
  <c r="IT15" i="3"/>
  <c r="HX15" i="3"/>
  <c r="HW15" i="3" s="1"/>
  <c r="IW14" i="3"/>
  <c r="IU14" i="3"/>
  <c r="IT14" i="3"/>
  <c r="HX14" i="3"/>
  <c r="HW14" i="3" s="1"/>
  <c r="IX13" i="3"/>
  <c r="IV13" i="3"/>
  <c r="IU13" i="3"/>
  <c r="IT13" i="3"/>
  <c r="HX13" i="3"/>
  <c r="HW13" i="3" s="1"/>
  <c r="IX12" i="3"/>
  <c r="IW12" i="3"/>
  <c r="IV12" i="3"/>
  <c r="IU12" i="3"/>
  <c r="IT12" i="3"/>
  <c r="HX12" i="3"/>
  <c r="HW12" i="3"/>
  <c r="IW11" i="3"/>
  <c r="IU11" i="3"/>
  <c r="IT11" i="3"/>
  <c r="HX11" i="3"/>
  <c r="HW11" i="3" s="1"/>
  <c r="IX10" i="3"/>
  <c r="IW10" i="3"/>
  <c r="IU10" i="3"/>
  <c r="IT10" i="3"/>
  <c r="HX10" i="3"/>
  <c r="HW10" i="3"/>
  <c r="IX9" i="3"/>
  <c r="IW9" i="3"/>
  <c r="IV9" i="3"/>
  <c r="IU9" i="3"/>
  <c r="IT9" i="3"/>
  <c r="HX9" i="3"/>
  <c r="HW9" i="3" s="1"/>
  <c r="IJ4" i="4"/>
  <c r="IB4" i="4"/>
  <c r="IB5" i="4" s="1"/>
  <c r="IL9" i="4" s="1"/>
  <c r="IL10" i="4" s="1"/>
  <c r="IL11" i="4" s="1"/>
  <c r="IL12" i="4" s="1"/>
  <c r="IL13" i="4" s="1"/>
  <c r="IL14" i="4" s="1"/>
  <c r="IL15" i="4" s="1"/>
  <c r="IL16" i="4" s="1"/>
  <c r="IL17" i="4" s="1"/>
  <c r="IL18" i="4" s="1"/>
  <c r="IL19" i="4" s="1"/>
  <c r="IL20" i="4" s="1"/>
  <c r="IL21" i="4" s="1"/>
  <c r="IL22" i="4" s="1"/>
  <c r="IL23" i="4" s="1"/>
  <c r="IL24" i="4" s="1"/>
  <c r="IL25" i="4" s="1"/>
  <c r="IL26" i="4" s="1"/>
  <c r="IL27" i="4" s="1"/>
  <c r="IL28" i="4" s="1"/>
  <c r="IL29" i="4" s="1"/>
  <c r="IL30" i="4" s="1"/>
  <c r="IL31" i="4" s="1"/>
  <c r="IL32" i="4" s="1"/>
  <c r="IL33" i="4" s="1"/>
  <c r="IL34" i="4" s="1"/>
  <c r="IL35" i="4" s="1"/>
  <c r="IL36" i="4" s="1"/>
  <c r="IL37" i="4" s="1"/>
  <c r="IL38" i="4" s="1"/>
  <c r="IL39" i="4" s="1"/>
  <c r="IL40" i="4" s="1"/>
  <c r="IL41" i="4" s="1"/>
  <c r="IL42" i="4" s="1"/>
  <c r="IL43" i="4" s="1"/>
  <c r="IL44" i="4" s="1"/>
  <c r="IL45" i="4" s="1"/>
  <c r="IL46" i="4" s="1"/>
  <c r="IL47" i="4" s="1"/>
  <c r="IL48" i="4" s="1"/>
  <c r="IL49" i="4" s="1"/>
  <c r="IL50" i="4" s="1"/>
  <c r="IL51" i="4" s="1"/>
  <c r="IL52" i="4" s="1"/>
  <c r="IL53" i="4" s="1"/>
  <c r="IL54" i="4" s="1"/>
  <c r="IL55" i="4" s="1"/>
  <c r="IL56" i="4" s="1"/>
  <c r="IL57" i="4" s="1"/>
  <c r="IL58" i="4" s="1"/>
  <c r="IL59" i="4" s="1"/>
  <c r="IR4" i="3"/>
  <c r="HV4" i="4"/>
  <c r="IO3" i="3"/>
  <c r="IK3" i="3"/>
  <c r="IH3" i="3"/>
  <c r="IE3" i="3"/>
  <c r="HZ3" i="3"/>
  <c r="HV3" i="3"/>
  <c r="HL59" i="3"/>
  <c r="HK59" i="3"/>
  <c r="HJ59" i="3"/>
  <c r="HI59" i="3"/>
  <c r="HH59" i="3"/>
  <c r="GL59" i="3"/>
  <c r="GK59" i="3" s="1"/>
  <c r="HK58" i="3"/>
  <c r="HJ58" i="3"/>
  <c r="HI58" i="3"/>
  <c r="HH58" i="3"/>
  <c r="GL58" i="3"/>
  <c r="GK58" i="3" s="1"/>
  <c r="HK57" i="3"/>
  <c r="HI57" i="3"/>
  <c r="HH57" i="3"/>
  <c r="GL57" i="3"/>
  <c r="GK57" i="3" s="1"/>
  <c r="HK56" i="3"/>
  <c r="HI56" i="3"/>
  <c r="HH56" i="3"/>
  <c r="GL56" i="3"/>
  <c r="GK56" i="3"/>
  <c r="HL55" i="3"/>
  <c r="HK55" i="3"/>
  <c r="HJ55" i="3"/>
  <c r="HI55" i="3"/>
  <c r="HH55" i="3"/>
  <c r="GL55" i="3"/>
  <c r="GK55" i="3" s="1"/>
  <c r="HL54" i="3"/>
  <c r="HJ54" i="3"/>
  <c r="HI54" i="3"/>
  <c r="HH54" i="3"/>
  <c r="GL54" i="3"/>
  <c r="GK54" i="3"/>
  <c r="HL53" i="3"/>
  <c r="HK53" i="3"/>
  <c r="HJ53" i="3"/>
  <c r="HI53" i="3"/>
  <c r="HH53" i="3"/>
  <c r="GL53" i="3"/>
  <c r="GK53" i="3" s="1"/>
  <c r="HL52" i="3"/>
  <c r="HK52" i="3"/>
  <c r="HJ52" i="3"/>
  <c r="HI52" i="3"/>
  <c r="HH52" i="3"/>
  <c r="GL52" i="3"/>
  <c r="GK52" i="3" s="1"/>
  <c r="HL51" i="3"/>
  <c r="HK51" i="3"/>
  <c r="HJ51" i="3"/>
  <c r="HI51" i="3"/>
  <c r="HH51" i="3"/>
  <c r="GL51" i="3"/>
  <c r="GK51" i="3" s="1"/>
  <c r="HL50" i="3"/>
  <c r="HI50" i="3"/>
  <c r="HH50" i="3"/>
  <c r="GL50" i="3"/>
  <c r="GK50" i="3" s="1"/>
  <c r="HI49" i="3"/>
  <c r="HH49" i="3"/>
  <c r="GL49" i="3"/>
  <c r="GK49" i="3" s="1"/>
  <c r="HL48" i="3"/>
  <c r="HK48" i="3"/>
  <c r="HI48" i="3"/>
  <c r="HH48" i="3"/>
  <c r="GL48" i="3"/>
  <c r="GK48" i="3" s="1"/>
  <c r="HL47" i="3"/>
  <c r="HK47" i="3"/>
  <c r="HJ47" i="3"/>
  <c r="HI47" i="3"/>
  <c r="HH47" i="3"/>
  <c r="GL47" i="3"/>
  <c r="GK47" i="3" s="1"/>
  <c r="HL46" i="3"/>
  <c r="HJ46" i="3"/>
  <c r="HI46" i="3"/>
  <c r="HH46" i="3"/>
  <c r="GL46" i="3"/>
  <c r="GK46" i="3"/>
  <c r="HL45" i="3"/>
  <c r="HK45" i="3"/>
  <c r="HJ45" i="3"/>
  <c r="HI45" i="3"/>
  <c r="HH45" i="3"/>
  <c r="GL45" i="3"/>
  <c r="GK45" i="3" s="1"/>
  <c r="HL44" i="3"/>
  <c r="HK44" i="3"/>
  <c r="HJ44" i="3"/>
  <c r="HI44" i="3"/>
  <c r="HH44" i="3"/>
  <c r="GL44" i="3"/>
  <c r="GK44" i="3"/>
  <c r="HI43" i="3"/>
  <c r="HH43" i="3"/>
  <c r="GL43" i="3"/>
  <c r="GK43" i="3" s="1"/>
  <c r="HK42" i="3"/>
  <c r="HI42" i="3"/>
  <c r="HH42" i="3"/>
  <c r="GL42" i="3"/>
  <c r="GK42" i="3"/>
  <c r="HI41" i="3"/>
  <c r="HH41" i="3"/>
  <c r="GL41" i="3"/>
  <c r="GK41" i="3" s="1"/>
  <c r="HL40" i="3"/>
  <c r="HK40" i="3"/>
  <c r="HJ40" i="3"/>
  <c r="HI40" i="3"/>
  <c r="HH40" i="3"/>
  <c r="GL40" i="3"/>
  <c r="GK40" i="3"/>
  <c r="HL39" i="3"/>
  <c r="HK39" i="3"/>
  <c r="HJ39" i="3"/>
  <c r="HI39" i="3"/>
  <c r="HH39" i="3"/>
  <c r="GL39" i="3"/>
  <c r="GK39" i="3" s="1"/>
  <c r="HL38" i="3"/>
  <c r="HK38" i="3"/>
  <c r="HJ38" i="3"/>
  <c r="HI38" i="3"/>
  <c r="HH38" i="3"/>
  <c r="GL38" i="3"/>
  <c r="GK38" i="3" s="1"/>
  <c r="HL37" i="3"/>
  <c r="HK37" i="3"/>
  <c r="HJ37" i="3"/>
  <c r="HI37" i="3"/>
  <c r="HH37" i="3"/>
  <c r="GL37" i="3"/>
  <c r="GK37" i="3" s="1"/>
  <c r="HL36" i="3"/>
  <c r="HK36" i="3"/>
  <c r="HJ36" i="3"/>
  <c r="HI36" i="3"/>
  <c r="HH36" i="3"/>
  <c r="GL36" i="3"/>
  <c r="GK36" i="3" s="1"/>
  <c r="HK35" i="3"/>
  <c r="HJ35" i="3"/>
  <c r="HI35" i="3"/>
  <c r="HH35" i="3"/>
  <c r="GL35" i="3"/>
  <c r="GK35" i="3" s="1"/>
  <c r="HI34" i="3"/>
  <c r="HH34" i="3"/>
  <c r="GL34" i="3"/>
  <c r="GK34" i="3" s="1"/>
  <c r="HK33" i="3"/>
  <c r="HI33" i="3"/>
  <c r="HH33" i="3"/>
  <c r="GL33" i="3"/>
  <c r="GK33" i="3" s="1"/>
  <c r="HL32" i="3"/>
  <c r="HJ32" i="3"/>
  <c r="HI32" i="3"/>
  <c r="HH32" i="3"/>
  <c r="GL32" i="3"/>
  <c r="GK32" i="3" s="1"/>
  <c r="HL31" i="3"/>
  <c r="HK31" i="3"/>
  <c r="HJ31" i="3"/>
  <c r="HI31" i="3"/>
  <c r="HH31" i="3"/>
  <c r="GL31" i="3"/>
  <c r="GK31" i="3" s="1"/>
  <c r="HL30" i="3"/>
  <c r="HJ30" i="3"/>
  <c r="HI30" i="3"/>
  <c r="HH30" i="3"/>
  <c r="GL30" i="3"/>
  <c r="GK30" i="3"/>
  <c r="HK29" i="3"/>
  <c r="HI29" i="3"/>
  <c r="HH29" i="3"/>
  <c r="GL29" i="3"/>
  <c r="GK29" i="3" s="1"/>
  <c r="HI28" i="3"/>
  <c r="HH28" i="3"/>
  <c r="GL28" i="3"/>
  <c r="GK28" i="3"/>
  <c r="HL27" i="3"/>
  <c r="HK27" i="3"/>
  <c r="HI27" i="3"/>
  <c r="HH27" i="3"/>
  <c r="GL27" i="3"/>
  <c r="GK27" i="3" s="1"/>
  <c r="HK26" i="3"/>
  <c r="HI26" i="3"/>
  <c r="HH26" i="3"/>
  <c r="GL26" i="3"/>
  <c r="GK26" i="3"/>
  <c r="HK25" i="3"/>
  <c r="HI25" i="3"/>
  <c r="HH25" i="3"/>
  <c r="GL25" i="3"/>
  <c r="GK25" i="3" s="1"/>
  <c r="HL24" i="3"/>
  <c r="HJ24" i="3"/>
  <c r="HI24" i="3"/>
  <c r="HH24" i="3"/>
  <c r="GL24" i="3"/>
  <c r="GK24" i="3"/>
  <c r="HL23" i="3"/>
  <c r="HJ23" i="3"/>
  <c r="HI23" i="3"/>
  <c r="HH23" i="3"/>
  <c r="GL23" i="3"/>
  <c r="GK23" i="3" s="1"/>
  <c r="HL22" i="3"/>
  <c r="HI22" i="3"/>
  <c r="HH22" i="3"/>
  <c r="GL22" i="3"/>
  <c r="GK22" i="3" s="1"/>
  <c r="HK21" i="3"/>
  <c r="HJ21" i="3"/>
  <c r="HI21" i="3"/>
  <c r="HH21" i="3"/>
  <c r="GL21" i="3"/>
  <c r="GK21" i="3" s="1"/>
  <c r="HL20" i="3"/>
  <c r="HK20" i="3"/>
  <c r="HI20" i="3"/>
  <c r="HH20" i="3"/>
  <c r="GL20" i="3"/>
  <c r="GK20" i="3" s="1"/>
  <c r="HK19" i="3"/>
  <c r="HJ19" i="3"/>
  <c r="HI19" i="3"/>
  <c r="HH19" i="3"/>
  <c r="GL19" i="3"/>
  <c r="GK19" i="3" s="1"/>
  <c r="HK18" i="3"/>
  <c r="HJ18" i="3"/>
  <c r="HI18" i="3"/>
  <c r="HH18" i="3"/>
  <c r="GL18" i="3"/>
  <c r="GK18" i="3" s="1"/>
  <c r="HL17" i="3"/>
  <c r="HK17" i="3"/>
  <c r="HJ17" i="3"/>
  <c r="HI17" i="3"/>
  <c r="HH17" i="3"/>
  <c r="GL17" i="3"/>
  <c r="GK17" i="3" s="1"/>
  <c r="HL16" i="3"/>
  <c r="HJ16" i="3"/>
  <c r="HI16" i="3"/>
  <c r="HH16" i="3"/>
  <c r="GL16" i="3"/>
  <c r="GK16" i="3" s="1"/>
  <c r="HI15" i="3"/>
  <c r="HH15" i="3"/>
  <c r="GL15" i="3"/>
  <c r="GK15" i="3" s="1"/>
  <c r="HL14" i="3"/>
  <c r="HK14" i="3"/>
  <c r="HI14" i="3"/>
  <c r="HH14" i="3"/>
  <c r="GL14" i="3"/>
  <c r="GK14" i="3"/>
  <c r="HL13" i="3"/>
  <c r="HK13" i="3"/>
  <c r="HI13" i="3"/>
  <c r="HH13" i="3"/>
  <c r="GL13" i="3"/>
  <c r="GK13" i="3" s="1"/>
  <c r="HK12" i="3"/>
  <c r="HI12" i="3"/>
  <c r="HH12" i="3"/>
  <c r="GL12" i="3"/>
  <c r="GK12" i="3"/>
  <c r="HI11" i="3"/>
  <c r="HH11" i="3"/>
  <c r="GL11" i="3"/>
  <c r="GK11" i="3" s="1"/>
  <c r="HK10" i="3"/>
  <c r="HJ10" i="3"/>
  <c r="HI10" i="3"/>
  <c r="HH10" i="3"/>
  <c r="GL10" i="3"/>
  <c r="GK10" i="3"/>
  <c r="HL9" i="3"/>
  <c r="HK9" i="3"/>
  <c r="HJ9" i="3"/>
  <c r="HI9" i="3"/>
  <c r="HH9" i="3"/>
  <c r="GL9" i="3"/>
  <c r="GK9" i="3" s="1"/>
  <c r="GX4" i="4"/>
  <c r="GP4" i="4"/>
  <c r="GP5" i="4" s="1"/>
  <c r="GZ9" i="4" s="1"/>
  <c r="GZ10" i="4" s="1"/>
  <c r="GZ11" i="4" s="1"/>
  <c r="GZ12" i="4" s="1"/>
  <c r="GZ13" i="4" s="1"/>
  <c r="GZ14" i="4" s="1"/>
  <c r="GZ15" i="4" s="1"/>
  <c r="GO4" i="4"/>
  <c r="GJ4" i="4"/>
  <c r="HC3" i="3"/>
  <c r="GY3" i="3"/>
  <c r="GV3" i="3"/>
  <c r="GS3" i="3"/>
  <c r="GN3" i="3"/>
  <c r="GJ3" i="3"/>
  <c r="FZ59" i="3"/>
  <c r="FY59" i="3"/>
  <c r="FX59" i="3"/>
  <c r="FW59" i="3"/>
  <c r="FV59" i="3"/>
  <c r="EZ59" i="3"/>
  <c r="EY59" i="3" s="1"/>
  <c r="FZ58" i="3"/>
  <c r="FY58" i="3"/>
  <c r="FX58" i="3"/>
  <c r="FW58" i="3"/>
  <c r="FV58" i="3"/>
  <c r="EZ58" i="3"/>
  <c r="EY58" i="3" s="1"/>
  <c r="FZ57" i="3"/>
  <c r="FY57" i="3"/>
  <c r="FX57" i="3"/>
  <c r="FW57" i="3"/>
  <c r="FV57" i="3"/>
  <c r="EZ57" i="3"/>
  <c r="EY57" i="3" s="1"/>
  <c r="FY56" i="3"/>
  <c r="FW56" i="3"/>
  <c r="FV56" i="3"/>
  <c r="EZ56" i="3"/>
  <c r="EY56" i="3" s="1"/>
  <c r="FZ55" i="3"/>
  <c r="FY55" i="3"/>
  <c r="FW55" i="3"/>
  <c r="FV55" i="3"/>
  <c r="EZ55" i="3"/>
  <c r="EY55" i="3"/>
  <c r="FZ54" i="3"/>
  <c r="FY54" i="3"/>
  <c r="FX54" i="3"/>
  <c r="FW54" i="3"/>
  <c r="FV54" i="3"/>
  <c r="EZ54" i="3"/>
  <c r="EY54" i="3"/>
  <c r="FZ53" i="3"/>
  <c r="FY53" i="3"/>
  <c r="FX53" i="3"/>
  <c r="FW53" i="3"/>
  <c r="FV53" i="3"/>
  <c r="EZ53" i="3"/>
  <c r="EY53" i="3" s="1"/>
  <c r="FZ52" i="3"/>
  <c r="FY52" i="3"/>
  <c r="FX52" i="3"/>
  <c r="FW52" i="3"/>
  <c r="FV52" i="3"/>
  <c r="EZ52" i="3"/>
  <c r="EY52" i="3" s="1"/>
  <c r="FZ51" i="3"/>
  <c r="FY51" i="3"/>
  <c r="FX51" i="3"/>
  <c r="FW51" i="3"/>
  <c r="FV51" i="3"/>
  <c r="EZ51" i="3"/>
  <c r="EY51" i="3"/>
  <c r="FZ50" i="3"/>
  <c r="FY50" i="3"/>
  <c r="FX50" i="3"/>
  <c r="FW50" i="3"/>
  <c r="FV50" i="3"/>
  <c r="EZ50" i="3"/>
  <c r="EY50" i="3"/>
  <c r="FZ49" i="3"/>
  <c r="FY49" i="3"/>
  <c r="FX49" i="3"/>
  <c r="FW49" i="3"/>
  <c r="FV49" i="3"/>
  <c r="EZ49" i="3"/>
  <c r="EY49" i="3" s="1"/>
  <c r="FZ48" i="3"/>
  <c r="FY48" i="3"/>
  <c r="FW48" i="3"/>
  <c r="FV48" i="3"/>
  <c r="EZ48" i="3"/>
  <c r="EY48" i="3" s="1"/>
  <c r="FZ47" i="3"/>
  <c r="FY47" i="3"/>
  <c r="FX47" i="3"/>
  <c r="FW47" i="3"/>
  <c r="FV47" i="3"/>
  <c r="EZ47" i="3"/>
  <c r="EY47" i="3"/>
  <c r="FZ46" i="3"/>
  <c r="FY46" i="3"/>
  <c r="FX46" i="3"/>
  <c r="FW46" i="3"/>
  <c r="FV46" i="3"/>
  <c r="EZ46" i="3"/>
  <c r="EY46" i="3"/>
  <c r="FZ45" i="3"/>
  <c r="FY45" i="3"/>
  <c r="FX45" i="3"/>
  <c r="FW45" i="3"/>
  <c r="FV45" i="3"/>
  <c r="EZ45" i="3"/>
  <c r="EY45" i="3" s="1"/>
  <c r="FZ44" i="3"/>
  <c r="FY44" i="3"/>
  <c r="FX44" i="3"/>
  <c r="FW44" i="3"/>
  <c r="FV44" i="3"/>
  <c r="EZ44" i="3"/>
  <c r="EY44" i="3" s="1"/>
  <c r="FZ43" i="3"/>
  <c r="FY43" i="3"/>
  <c r="FX43" i="3"/>
  <c r="FW43" i="3"/>
  <c r="FV43" i="3"/>
  <c r="EZ43" i="3"/>
  <c r="EY43" i="3" s="1"/>
  <c r="FZ42" i="3"/>
  <c r="FY42" i="3"/>
  <c r="FX42" i="3"/>
  <c r="FW42" i="3"/>
  <c r="FV42" i="3"/>
  <c r="EZ42" i="3"/>
  <c r="EY42" i="3"/>
  <c r="FZ41" i="3"/>
  <c r="FY41" i="3"/>
  <c r="FX41" i="3"/>
  <c r="FW41" i="3"/>
  <c r="FV41" i="3"/>
  <c r="EZ41" i="3"/>
  <c r="EY41" i="3" s="1"/>
  <c r="FY40" i="3"/>
  <c r="FW40" i="3"/>
  <c r="FV40" i="3"/>
  <c r="EZ40" i="3"/>
  <c r="EY40" i="3" s="1"/>
  <c r="FZ39" i="3"/>
  <c r="FY39" i="3"/>
  <c r="FW39" i="3"/>
  <c r="FV39" i="3"/>
  <c r="EZ39" i="3"/>
  <c r="EY39" i="3"/>
  <c r="FZ38" i="3"/>
  <c r="FY38" i="3"/>
  <c r="FX38" i="3"/>
  <c r="FW38" i="3"/>
  <c r="FV38" i="3"/>
  <c r="EZ38" i="3"/>
  <c r="EY38" i="3"/>
  <c r="FZ37" i="3"/>
  <c r="FY37" i="3"/>
  <c r="FX37" i="3"/>
  <c r="FW37" i="3"/>
  <c r="FV37" i="3"/>
  <c r="EZ37" i="3"/>
  <c r="EY37" i="3" s="1"/>
  <c r="FZ36" i="3"/>
  <c r="FY36" i="3"/>
  <c r="FX36" i="3"/>
  <c r="FW36" i="3"/>
  <c r="FV36" i="3"/>
  <c r="EZ36" i="3"/>
  <c r="EY36" i="3" s="1"/>
  <c r="FY35" i="3"/>
  <c r="FW35" i="3"/>
  <c r="FV35" i="3"/>
  <c r="EZ35" i="3"/>
  <c r="EY35" i="3" s="1"/>
  <c r="FZ34" i="3"/>
  <c r="FY34" i="3"/>
  <c r="FW34" i="3"/>
  <c r="FV34" i="3"/>
  <c r="EZ34" i="3"/>
  <c r="EY34" i="3"/>
  <c r="FZ33" i="3"/>
  <c r="FY33" i="3"/>
  <c r="FX33" i="3"/>
  <c r="FW33" i="3"/>
  <c r="FV33" i="3"/>
  <c r="EZ33" i="3"/>
  <c r="EY33" i="3" s="1"/>
  <c r="FZ32" i="3"/>
  <c r="FY32" i="3"/>
  <c r="FX32" i="3"/>
  <c r="FW32" i="3"/>
  <c r="FV32" i="3"/>
  <c r="EZ32" i="3"/>
  <c r="EY32" i="3" s="1"/>
  <c r="FZ31" i="3"/>
  <c r="FY31" i="3"/>
  <c r="FX31" i="3"/>
  <c r="FW31" i="3"/>
  <c r="FV31" i="3"/>
  <c r="EZ31" i="3"/>
  <c r="EY31" i="3"/>
  <c r="FW30" i="3"/>
  <c r="FV30" i="3"/>
  <c r="EZ30" i="3"/>
  <c r="EY30" i="3"/>
  <c r="FZ29" i="3"/>
  <c r="FY29" i="3"/>
  <c r="FW29" i="3"/>
  <c r="FV29" i="3"/>
  <c r="EZ29" i="3"/>
  <c r="EY29" i="3" s="1"/>
  <c r="FZ28" i="3"/>
  <c r="FY28" i="3"/>
  <c r="FX28" i="3"/>
  <c r="FW28" i="3"/>
  <c r="FV28" i="3"/>
  <c r="EZ28" i="3"/>
  <c r="EY28" i="3" s="1"/>
  <c r="FZ27" i="3"/>
  <c r="FY27" i="3"/>
  <c r="FX27" i="3"/>
  <c r="FW27" i="3"/>
  <c r="FV27" i="3"/>
  <c r="EZ27" i="3"/>
  <c r="EY27" i="3" s="1"/>
  <c r="FZ26" i="3"/>
  <c r="FY26" i="3"/>
  <c r="FX26" i="3"/>
  <c r="FW26" i="3"/>
  <c r="FV26" i="3"/>
  <c r="EZ26" i="3"/>
  <c r="EY26" i="3"/>
  <c r="FZ25" i="3"/>
  <c r="FY25" i="3"/>
  <c r="FX25" i="3"/>
  <c r="FW25" i="3"/>
  <c r="FV25" i="3"/>
  <c r="EZ25" i="3"/>
  <c r="EY25" i="3" s="1"/>
  <c r="FW24" i="3"/>
  <c r="FV24" i="3"/>
  <c r="EZ24" i="3"/>
  <c r="EY24" i="3" s="1"/>
  <c r="FZ23" i="3"/>
  <c r="FY23" i="3"/>
  <c r="FW23" i="3"/>
  <c r="FV23" i="3"/>
  <c r="EZ23" i="3"/>
  <c r="EY23" i="3"/>
  <c r="FY22" i="3"/>
  <c r="FX22" i="3"/>
  <c r="FW22" i="3"/>
  <c r="FV22" i="3"/>
  <c r="EZ22" i="3"/>
  <c r="EY22" i="3"/>
  <c r="FZ21" i="3"/>
  <c r="FY21" i="3"/>
  <c r="FX21" i="3"/>
  <c r="FW21" i="3"/>
  <c r="FV21" i="3"/>
  <c r="EZ21" i="3"/>
  <c r="EY21" i="3" s="1"/>
  <c r="FZ20" i="3"/>
  <c r="FY20" i="3"/>
  <c r="FX20" i="3"/>
  <c r="FW20" i="3"/>
  <c r="FV20" i="3"/>
  <c r="EZ20" i="3"/>
  <c r="EY20" i="3" s="1"/>
  <c r="FZ19" i="3"/>
  <c r="FY19" i="3"/>
  <c r="FX19" i="3"/>
  <c r="FW19" i="3"/>
  <c r="FV19" i="3"/>
  <c r="EZ19" i="3"/>
  <c r="EY19" i="3" s="1"/>
  <c r="FZ18" i="3"/>
  <c r="FY18" i="3"/>
  <c r="FX18" i="3"/>
  <c r="FW18" i="3"/>
  <c r="FV18" i="3"/>
  <c r="EZ18" i="3"/>
  <c r="EY18" i="3" s="1"/>
  <c r="FZ17" i="3"/>
  <c r="FY17" i="3"/>
  <c r="FX17" i="3"/>
  <c r="FW17" i="3"/>
  <c r="FV17" i="3"/>
  <c r="EZ17" i="3"/>
  <c r="EY17" i="3" s="1"/>
  <c r="FZ16" i="3"/>
  <c r="FY16" i="3"/>
  <c r="FX16" i="3"/>
  <c r="FW16" i="3"/>
  <c r="FV16" i="3"/>
  <c r="EZ16" i="3"/>
  <c r="EY16" i="3" s="1"/>
  <c r="FZ15" i="3"/>
  <c r="FW15" i="3"/>
  <c r="FV15" i="3"/>
  <c r="EZ15" i="3"/>
  <c r="EY15" i="3" s="1"/>
  <c r="FY14" i="3"/>
  <c r="FW14" i="3"/>
  <c r="FV14" i="3"/>
  <c r="EZ14" i="3"/>
  <c r="EY14" i="3" s="1"/>
  <c r="FZ13" i="3"/>
  <c r="FY13" i="3"/>
  <c r="FX13" i="3"/>
  <c r="FW13" i="3"/>
  <c r="FV13" i="3"/>
  <c r="EZ13" i="3"/>
  <c r="EY13" i="3" s="1"/>
  <c r="FZ12" i="3"/>
  <c r="FY12" i="3"/>
  <c r="FX12" i="3"/>
  <c r="FW12" i="3"/>
  <c r="FV12" i="3"/>
  <c r="EZ12" i="3"/>
  <c r="EY12" i="3" s="1"/>
  <c r="FZ11" i="3"/>
  <c r="FY11" i="3"/>
  <c r="FX11" i="3"/>
  <c r="FW11" i="3"/>
  <c r="FV11" i="3"/>
  <c r="EZ11" i="3"/>
  <c r="EY11" i="3" s="1"/>
  <c r="FZ10" i="3"/>
  <c r="FY10" i="3"/>
  <c r="FX10" i="3"/>
  <c r="FW10" i="3"/>
  <c r="FV10" i="3"/>
  <c r="EZ10" i="3"/>
  <c r="EY10" i="3"/>
  <c r="FZ9" i="3"/>
  <c r="FY9" i="3"/>
  <c r="FX9" i="3"/>
  <c r="FW9" i="3"/>
  <c r="FV9" i="3"/>
  <c r="EZ9" i="3"/>
  <c r="EY9" i="3" s="1"/>
  <c r="FL4" i="4"/>
  <c r="FD4" i="4"/>
  <c r="FD5" i="4" s="1"/>
  <c r="FN9" i="4" s="1"/>
  <c r="FN10" i="4" s="1"/>
  <c r="FN11" i="4" s="1"/>
  <c r="FN12" i="4" s="1"/>
  <c r="FN13" i="4" s="1"/>
  <c r="FN14" i="4" s="1"/>
  <c r="FN15" i="4" s="1"/>
  <c r="FN16" i="4" s="1"/>
  <c r="FN17" i="4" s="1"/>
  <c r="FN18" i="4" s="1"/>
  <c r="FN19" i="4" s="1"/>
  <c r="FN20" i="4" s="1"/>
  <c r="FN21" i="4" s="1"/>
  <c r="FN22" i="4" s="1"/>
  <c r="FN23" i="4" s="1"/>
  <c r="FN24" i="4" s="1"/>
  <c r="FN25" i="4" s="1"/>
  <c r="FN26" i="4" s="1"/>
  <c r="FN27" i="4" s="1"/>
  <c r="FN28" i="4" s="1"/>
  <c r="FN29" i="4" s="1"/>
  <c r="FN30" i="4" s="1"/>
  <c r="FN31" i="4" s="1"/>
  <c r="FN32" i="4" s="1"/>
  <c r="FN33" i="4" s="1"/>
  <c r="FN34" i="4" s="1"/>
  <c r="FN35" i="4" s="1"/>
  <c r="FN36" i="4" s="1"/>
  <c r="FN37" i="4" s="1"/>
  <c r="FN38" i="4" s="1"/>
  <c r="FN39" i="4" s="1"/>
  <c r="FN40" i="4" s="1"/>
  <c r="FN41" i="4" s="1"/>
  <c r="FN42" i="4" s="1"/>
  <c r="FN43" i="4" s="1"/>
  <c r="FN44" i="4" s="1"/>
  <c r="FN45" i="4" s="1"/>
  <c r="FN46" i="4" s="1"/>
  <c r="FN47" i="4" s="1"/>
  <c r="FN48" i="4" s="1"/>
  <c r="FT4" i="3"/>
  <c r="EX4" i="4"/>
  <c r="FQ3" i="3"/>
  <c r="FM3" i="3"/>
  <c r="FJ3" i="3"/>
  <c r="FG3" i="3"/>
  <c r="FB3" i="3"/>
  <c r="EX3" i="3"/>
  <c r="EN59" i="3"/>
  <c r="EM59" i="3"/>
  <c r="EL59" i="3"/>
  <c r="EK59" i="3"/>
  <c r="EJ59" i="3"/>
  <c r="DN59" i="3"/>
  <c r="DM59" i="3"/>
  <c r="EN58" i="3"/>
  <c r="EM58" i="3"/>
  <c r="EL58" i="3"/>
  <c r="EK58" i="3"/>
  <c r="EJ58" i="3"/>
  <c r="DN58" i="3"/>
  <c r="DM58" i="3" s="1"/>
  <c r="EN57" i="3"/>
  <c r="EM57" i="3"/>
  <c r="EL57" i="3"/>
  <c r="EK57" i="3"/>
  <c r="EJ57" i="3"/>
  <c r="DN57" i="3"/>
  <c r="DM57" i="3" s="1"/>
  <c r="EN56" i="3"/>
  <c r="EM56" i="3"/>
  <c r="EL56" i="3"/>
  <c r="EK56" i="3"/>
  <c r="EJ56" i="3"/>
  <c r="DN56" i="3"/>
  <c r="DM56" i="3" s="1"/>
  <c r="EN55" i="3"/>
  <c r="EM55" i="3"/>
  <c r="EL55" i="3"/>
  <c r="EK55" i="3"/>
  <c r="EJ55" i="3"/>
  <c r="DN55" i="3"/>
  <c r="DM55" i="3" s="1"/>
  <c r="EL54" i="3"/>
  <c r="EK54" i="3"/>
  <c r="EJ54" i="3"/>
  <c r="DN54" i="3"/>
  <c r="DM54" i="3"/>
  <c r="EN53" i="3"/>
  <c r="EM53" i="3"/>
  <c r="EK53" i="3"/>
  <c r="EJ53" i="3"/>
  <c r="DN53" i="3"/>
  <c r="DM53" i="3" s="1"/>
  <c r="EN52" i="3"/>
  <c r="EL52" i="3"/>
  <c r="EK52" i="3"/>
  <c r="EJ52" i="3"/>
  <c r="DN52" i="3"/>
  <c r="DM52" i="3" s="1"/>
  <c r="EN51" i="3"/>
  <c r="EM51" i="3"/>
  <c r="EL51" i="3"/>
  <c r="EK51" i="3"/>
  <c r="EJ51" i="3"/>
  <c r="DN51" i="3"/>
  <c r="DM51" i="3"/>
  <c r="EN50" i="3"/>
  <c r="EM50" i="3"/>
  <c r="EL50" i="3"/>
  <c r="EK50" i="3"/>
  <c r="EJ50" i="3"/>
  <c r="DN50" i="3"/>
  <c r="DM50" i="3"/>
  <c r="EN49" i="3"/>
  <c r="EM49" i="3"/>
  <c r="EL49" i="3"/>
  <c r="EK49" i="3"/>
  <c r="EJ49" i="3"/>
  <c r="DN49" i="3"/>
  <c r="DM49" i="3" s="1"/>
  <c r="EM48" i="3"/>
  <c r="EK48" i="3"/>
  <c r="EJ48" i="3"/>
  <c r="DN48" i="3"/>
  <c r="DM48" i="3" s="1"/>
  <c r="EM47" i="3"/>
  <c r="EK47" i="3"/>
  <c r="EJ47" i="3"/>
  <c r="DN47" i="3"/>
  <c r="DM47" i="3"/>
  <c r="EN46" i="3"/>
  <c r="EL46" i="3"/>
  <c r="EK46" i="3"/>
  <c r="EJ46" i="3"/>
  <c r="DN46" i="3"/>
  <c r="DM46" i="3" s="1"/>
  <c r="EN45" i="3"/>
  <c r="EM45" i="3"/>
  <c r="EL45" i="3"/>
  <c r="EK45" i="3"/>
  <c r="EJ45" i="3"/>
  <c r="DN45" i="3"/>
  <c r="DM45" i="3" s="1"/>
  <c r="EN44" i="3"/>
  <c r="EM44" i="3"/>
  <c r="EL44" i="3"/>
  <c r="EK44" i="3"/>
  <c r="EJ44" i="3"/>
  <c r="DN44" i="3"/>
  <c r="DM44" i="3" s="1"/>
  <c r="EN43" i="3"/>
  <c r="EM43" i="3"/>
  <c r="EL43" i="3"/>
  <c r="EK43" i="3"/>
  <c r="EJ43" i="3"/>
  <c r="DN43" i="3"/>
  <c r="DM43" i="3" s="1"/>
  <c r="EM42" i="3"/>
  <c r="EK42" i="3"/>
  <c r="EJ42" i="3"/>
  <c r="DN42" i="3"/>
  <c r="DM42" i="3" s="1"/>
  <c r="EK41" i="3"/>
  <c r="EJ41" i="3"/>
  <c r="DN41" i="3"/>
  <c r="DM41" i="3" s="1"/>
  <c r="EM40" i="3"/>
  <c r="EK40" i="3"/>
  <c r="EJ40" i="3"/>
  <c r="DN40" i="3"/>
  <c r="DM40" i="3" s="1"/>
  <c r="EK39" i="3"/>
  <c r="EJ39" i="3"/>
  <c r="DN39" i="3"/>
  <c r="DM39" i="3" s="1"/>
  <c r="EN38" i="3"/>
  <c r="EM38" i="3"/>
  <c r="EL38" i="3"/>
  <c r="EK38" i="3"/>
  <c r="EJ38" i="3"/>
  <c r="DN38" i="3"/>
  <c r="DM38" i="3" s="1"/>
  <c r="EN37" i="3"/>
  <c r="EM37" i="3"/>
  <c r="EL37" i="3"/>
  <c r="EK37" i="3"/>
  <c r="EJ37" i="3"/>
  <c r="DN37" i="3"/>
  <c r="DM37" i="3" s="1"/>
  <c r="EN36" i="3"/>
  <c r="EM36" i="3"/>
  <c r="EL36" i="3"/>
  <c r="EK36" i="3"/>
  <c r="EJ36" i="3"/>
  <c r="DN36" i="3"/>
  <c r="DM36" i="3" s="1"/>
  <c r="EN35" i="3"/>
  <c r="EM35" i="3"/>
  <c r="EL35" i="3"/>
  <c r="EK35" i="3"/>
  <c r="EJ35" i="3"/>
  <c r="DN35" i="3"/>
  <c r="DM35" i="3"/>
  <c r="EL34" i="3"/>
  <c r="EK34" i="3"/>
  <c r="EJ34" i="3"/>
  <c r="DN34" i="3"/>
  <c r="DM34" i="3" s="1"/>
  <c r="EM33" i="3"/>
  <c r="EK33" i="3"/>
  <c r="EJ33" i="3"/>
  <c r="DN33" i="3"/>
  <c r="DM33" i="3" s="1"/>
  <c r="EN32" i="3"/>
  <c r="EM32" i="3"/>
  <c r="EK32" i="3"/>
  <c r="EJ32" i="3"/>
  <c r="DN32" i="3"/>
  <c r="DM32" i="3" s="1"/>
  <c r="EM31" i="3"/>
  <c r="EK31" i="3"/>
  <c r="EJ31" i="3"/>
  <c r="DN31" i="3"/>
  <c r="DM31" i="3" s="1"/>
  <c r="EN30" i="3"/>
  <c r="EL30" i="3"/>
  <c r="EK30" i="3"/>
  <c r="EJ30" i="3"/>
  <c r="DN30" i="3"/>
  <c r="DM30" i="3"/>
  <c r="EN29" i="3"/>
  <c r="EM29" i="3"/>
  <c r="EL29" i="3"/>
  <c r="EK29" i="3"/>
  <c r="EJ29" i="3"/>
  <c r="DN29" i="3"/>
  <c r="DM29" i="3" s="1"/>
  <c r="EN28" i="3"/>
  <c r="EM28" i="3"/>
  <c r="EL28" i="3"/>
  <c r="EK28" i="3"/>
  <c r="EJ28" i="3"/>
  <c r="DN28" i="3"/>
  <c r="DM28" i="3" s="1"/>
  <c r="EK27" i="3"/>
  <c r="EJ27" i="3"/>
  <c r="DN27" i="3"/>
  <c r="DM27" i="3"/>
  <c r="EM26" i="3"/>
  <c r="EK26" i="3"/>
  <c r="EJ26" i="3"/>
  <c r="DN26" i="3"/>
  <c r="DM26" i="3" s="1"/>
  <c r="EN25" i="3"/>
  <c r="EM25" i="3"/>
  <c r="EK25" i="3"/>
  <c r="EJ25" i="3"/>
  <c r="DN25" i="3"/>
  <c r="DM25" i="3" s="1"/>
  <c r="EL24" i="3"/>
  <c r="EK24" i="3"/>
  <c r="EJ24" i="3"/>
  <c r="DN24" i="3"/>
  <c r="DM24" i="3" s="1"/>
  <c r="EN23" i="3"/>
  <c r="EL23" i="3"/>
  <c r="EK23" i="3"/>
  <c r="EJ23" i="3"/>
  <c r="DN23" i="3"/>
  <c r="DM23" i="3" s="1"/>
  <c r="EN22" i="3"/>
  <c r="EL22" i="3"/>
  <c r="EK22" i="3"/>
  <c r="EJ22" i="3"/>
  <c r="DN22" i="3"/>
  <c r="DM22" i="3"/>
  <c r="EM21" i="3"/>
  <c r="EL21" i="3"/>
  <c r="EK21" i="3"/>
  <c r="EJ21" i="3"/>
  <c r="DN21" i="3"/>
  <c r="DM21" i="3" s="1"/>
  <c r="EM20" i="3"/>
  <c r="EL20" i="3"/>
  <c r="EK20" i="3"/>
  <c r="EJ20" i="3"/>
  <c r="DN20" i="3"/>
  <c r="DM20" i="3" s="1"/>
  <c r="EN19" i="3"/>
  <c r="EM19" i="3"/>
  <c r="EL19" i="3"/>
  <c r="EK19" i="3"/>
  <c r="EJ19" i="3"/>
  <c r="DN19" i="3"/>
  <c r="DM19" i="3"/>
  <c r="EK18" i="3"/>
  <c r="EJ18" i="3"/>
  <c r="DN18" i="3"/>
  <c r="DM18" i="3" s="1"/>
  <c r="EM17" i="3"/>
  <c r="EK17" i="3"/>
  <c r="EJ17" i="3"/>
  <c r="DN17" i="3"/>
  <c r="DM17" i="3" s="1"/>
  <c r="EK16" i="3"/>
  <c r="EJ16" i="3"/>
  <c r="DN16" i="3"/>
  <c r="DM16" i="3" s="1"/>
  <c r="EN15" i="3"/>
  <c r="EL15" i="3"/>
  <c r="EK15" i="3"/>
  <c r="EJ15" i="3"/>
  <c r="DN15" i="3"/>
  <c r="DM15" i="3" s="1"/>
  <c r="EN14" i="3"/>
  <c r="EM14" i="3"/>
  <c r="EL14" i="3"/>
  <c r="EK14" i="3"/>
  <c r="EJ14" i="3"/>
  <c r="DN14" i="3"/>
  <c r="DM14" i="3"/>
  <c r="EK13" i="3"/>
  <c r="EJ13" i="3"/>
  <c r="DN13" i="3"/>
  <c r="DM13" i="3" s="1"/>
  <c r="EM12" i="3"/>
  <c r="EK12" i="3"/>
  <c r="EJ12" i="3"/>
  <c r="DN12" i="3"/>
  <c r="DM12" i="3" s="1"/>
  <c r="EK11" i="3"/>
  <c r="EJ11" i="3"/>
  <c r="DN11" i="3"/>
  <c r="DM11" i="3"/>
  <c r="EN10" i="3"/>
  <c r="EM10" i="3"/>
  <c r="EK10" i="3"/>
  <c r="EJ10" i="3"/>
  <c r="DN10" i="3"/>
  <c r="DM10" i="3"/>
  <c r="EM9" i="3"/>
  <c r="EK9" i="3"/>
  <c r="EJ9" i="3"/>
  <c r="DN9" i="3"/>
  <c r="DM9" i="3" s="1"/>
  <c r="DZ4" i="4"/>
  <c r="DR4" i="4"/>
  <c r="DR5" i="4" s="1"/>
  <c r="EB9" i="4" s="1"/>
  <c r="EB10" i="4" s="1"/>
  <c r="EB11" i="4" s="1"/>
  <c r="EB12" i="4" s="1"/>
  <c r="EB13" i="4" s="1"/>
  <c r="EB14" i="4" s="1"/>
  <c r="EB15" i="4" s="1"/>
  <c r="EB16" i="4" s="1"/>
  <c r="EB17" i="4" s="1"/>
  <c r="EB18" i="4" s="1"/>
  <c r="EB19" i="4" s="1"/>
  <c r="EB20" i="4" s="1"/>
  <c r="EB21" i="4" s="1"/>
  <c r="EB22" i="4" s="1"/>
  <c r="EB23" i="4" s="1"/>
  <c r="EB24" i="4" s="1"/>
  <c r="EB25" i="4" s="1"/>
  <c r="EB26" i="4" s="1"/>
  <c r="EB27" i="4" s="1"/>
  <c r="EB28" i="4" s="1"/>
  <c r="EB29" i="4" s="1"/>
  <c r="EB30" i="4" s="1"/>
  <c r="EB31" i="4" s="1"/>
  <c r="EB32" i="4" s="1"/>
  <c r="EB33" i="4" s="1"/>
  <c r="EB34" i="4" s="1"/>
  <c r="EB35" i="4" s="1"/>
  <c r="EB36" i="4" s="1"/>
  <c r="EB37" i="4" s="1"/>
  <c r="EB38" i="4" s="1"/>
  <c r="EB39" i="4" s="1"/>
  <c r="EB40" i="4" s="1"/>
  <c r="EB41" i="4" s="1"/>
  <c r="EB42" i="4" s="1"/>
  <c r="EB43" i="4" s="1"/>
  <c r="EB44" i="4" s="1"/>
  <c r="EB45" i="4" s="1"/>
  <c r="EB46" i="4" s="1"/>
  <c r="EB47" i="4" s="1"/>
  <c r="EH4" i="3"/>
  <c r="DL4" i="4"/>
  <c r="EE3" i="3"/>
  <c r="EA3" i="3"/>
  <c r="DX3" i="3"/>
  <c r="DU3" i="3"/>
  <c r="DP3" i="3"/>
  <c r="DL3" i="3"/>
  <c r="DA59" i="3"/>
  <c r="CZ59" i="3"/>
  <c r="CY59" i="3"/>
  <c r="CX59" i="3"/>
  <c r="CB59" i="3"/>
  <c r="CA59" i="3" s="1"/>
  <c r="DA58" i="3"/>
  <c r="CY58" i="3"/>
  <c r="CX58" i="3"/>
  <c r="CB58" i="3"/>
  <c r="CA58" i="3" s="1"/>
  <c r="DB57" i="3"/>
  <c r="DA57" i="3"/>
  <c r="CZ57" i="3"/>
  <c r="CY57" i="3"/>
  <c r="CX57" i="3"/>
  <c r="CB57" i="3"/>
  <c r="CA57" i="3" s="1"/>
  <c r="DA56" i="3"/>
  <c r="CY56" i="3"/>
  <c r="CX56" i="3"/>
  <c r="CB56" i="3"/>
  <c r="CA56" i="3" s="1"/>
  <c r="DA55" i="3"/>
  <c r="CY55" i="3"/>
  <c r="CX55" i="3"/>
  <c r="CB55" i="3"/>
  <c r="CA55" i="3" s="1"/>
  <c r="DB54" i="3"/>
  <c r="DA54" i="3"/>
  <c r="CY54" i="3"/>
  <c r="CX54" i="3"/>
  <c r="CB54" i="3"/>
  <c r="CA54" i="3" s="1"/>
  <c r="DA53" i="3"/>
  <c r="CY53" i="3"/>
  <c r="CX53" i="3"/>
  <c r="CB53" i="3"/>
  <c r="CA53" i="3"/>
  <c r="CY52" i="3"/>
  <c r="CX52" i="3"/>
  <c r="CB52" i="3"/>
  <c r="CA52" i="3" s="1"/>
  <c r="CY51" i="3"/>
  <c r="CX51" i="3"/>
  <c r="CB51" i="3"/>
  <c r="CA51" i="3" s="1"/>
  <c r="DA50" i="3"/>
  <c r="CZ50" i="3"/>
  <c r="CY50" i="3"/>
  <c r="CX50" i="3"/>
  <c r="CB50" i="3"/>
  <c r="CA50" i="3"/>
  <c r="DB49" i="3"/>
  <c r="DA49" i="3"/>
  <c r="CY49" i="3"/>
  <c r="CX49" i="3"/>
  <c r="CB49" i="3"/>
  <c r="CA49" i="3" s="1"/>
  <c r="DA48" i="3"/>
  <c r="CY48" i="3"/>
  <c r="CX48" i="3"/>
  <c r="CB48" i="3"/>
  <c r="CA48" i="3" s="1"/>
  <c r="DA47" i="3"/>
  <c r="CY47" i="3"/>
  <c r="CX47" i="3"/>
  <c r="CB47" i="3"/>
  <c r="CA47" i="3" s="1"/>
  <c r="CY46" i="3"/>
  <c r="CX46" i="3"/>
  <c r="CB46" i="3"/>
  <c r="CA46" i="3" s="1"/>
  <c r="DA45" i="3"/>
  <c r="CY45" i="3"/>
  <c r="CX45" i="3"/>
  <c r="CB45" i="3"/>
  <c r="CA45" i="3" s="1"/>
  <c r="DB44" i="3"/>
  <c r="DA44" i="3"/>
  <c r="CZ44" i="3"/>
  <c r="CY44" i="3"/>
  <c r="CX44" i="3"/>
  <c r="CB44" i="3"/>
  <c r="CA44" i="3" s="1"/>
  <c r="DA43" i="3"/>
  <c r="CZ43" i="3"/>
  <c r="CY43" i="3"/>
  <c r="CX43" i="3"/>
  <c r="CB43" i="3"/>
  <c r="CA43" i="3" s="1"/>
  <c r="DA42" i="3"/>
  <c r="CY42" i="3"/>
  <c r="CX42" i="3"/>
  <c r="CB42" i="3"/>
  <c r="CA42" i="3"/>
  <c r="DB41" i="3"/>
  <c r="CY41" i="3"/>
  <c r="CX41" i="3"/>
  <c r="CB41" i="3"/>
  <c r="CA41" i="3" s="1"/>
  <c r="DA40" i="3"/>
  <c r="CZ40" i="3"/>
  <c r="CY40" i="3"/>
  <c r="CX40" i="3"/>
  <c r="CB40" i="3"/>
  <c r="CA40" i="3" s="1"/>
  <c r="CY39" i="3"/>
  <c r="CX39" i="3"/>
  <c r="CB39" i="3"/>
  <c r="CA39" i="3" s="1"/>
  <c r="DB38" i="3"/>
  <c r="DA38" i="3"/>
  <c r="CY38" i="3"/>
  <c r="CX38" i="3"/>
  <c r="CB38" i="3"/>
  <c r="CA38" i="3" s="1"/>
  <c r="DA37" i="3"/>
  <c r="CY37" i="3"/>
  <c r="CX37" i="3"/>
  <c r="CB37" i="3"/>
  <c r="CA37" i="3"/>
  <c r="DB36" i="3"/>
  <c r="CZ36" i="3"/>
  <c r="CY36" i="3"/>
  <c r="CX36" i="3"/>
  <c r="CB36" i="3"/>
  <c r="CA36" i="3" s="1"/>
  <c r="DA35" i="3"/>
  <c r="CZ35" i="3"/>
  <c r="CY35" i="3"/>
  <c r="CX35" i="3"/>
  <c r="CB35" i="3"/>
  <c r="CA35" i="3" s="1"/>
  <c r="CY34" i="3"/>
  <c r="CX34" i="3"/>
  <c r="CB34" i="3"/>
  <c r="CA34" i="3" s="1"/>
  <c r="DB33" i="3"/>
  <c r="DA33" i="3"/>
  <c r="CY33" i="3"/>
  <c r="CX33" i="3"/>
  <c r="CB33" i="3"/>
  <c r="CA33" i="3" s="1"/>
  <c r="DA32" i="3"/>
  <c r="CZ32" i="3"/>
  <c r="CY32" i="3"/>
  <c r="CX32" i="3"/>
  <c r="CB32" i="3"/>
  <c r="CA32" i="3" s="1"/>
  <c r="DA31" i="3"/>
  <c r="CY31" i="3"/>
  <c r="CX31" i="3"/>
  <c r="CB31" i="3"/>
  <c r="CA31" i="3" s="1"/>
  <c r="DB30" i="3"/>
  <c r="DA30" i="3"/>
  <c r="CY30" i="3"/>
  <c r="CX30" i="3"/>
  <c r="CB30" i="3"/>
  <c r="CA30" i="3" s="1"/>
  <c r="DA29" i="3"/>
  <c r="CY29" i="3"/>
  <c r="CX29" i="3"/>
  <c r="CB29" i="3"/>
  <c r="CA29" i="3"/>
  <c r="DB28" i="3"/>
  <c r="CZ28" i="3"/>
  <c r="CY28" i="3"/>
  <c r="CX28" i="3"/>
  <c r="CB28" i="3"/>
  <c r="CA28" i="3" s="1"/>
  <c r="CZ27" i="3"/>
  <c r="CY27" i="3"/>
  <c r="CX27" i="3"/>
  <c r="CB27" i="3"/>
  <c r="CA27" i="3" s="1"/>
  <c r="DA26" i="3"/>
  <c r="CY26" i="3"/>
  <c r="CX26" i="3"/>
  <c r="CB26" i="3"/>
  <c r="CA26" i="3" s="1"/>
  <c r="DA25" i="3"/>
  <c r="CZ25" i="3"/>
  <c r="CY25" i="3"/>
  <c r="CX25" i="3"/>
  <c r="CB25" i="3"/>
  <c r="CA25" i="3"/>
  <c r="CY24" i="3"/>
  <c r="CX24" i="3"/>
  <c r="CB24" i="3"/>
  <c r="CA24" i="3" s="1"/>
  <c r="DB23" i="3"/>
  <c r="DA23" i="3"/>
  <c r="CY23" i="3"/>
  <c r="CX23" i="3"/>
  <c r="CB23" i="3"/>
  <c r="CA23" i="3" s="1"/>
  <c r="DB22" i="3"/>
  <c r="DA22" i="3"/>
  <c r="CZ22" i="3"/>
  <c r="CY22" i="3"/>
  <c r="CX22" i="3"/>
  <c r="CB22" i="3"/>
  <c r="CA22" i="3" s="1"/>
  <c r="DA21" i="3"/>
  <c r="CY21" i="3"/>
  <c r="CX21" i="3"/>
  <c r="CB21" i="3"/>
  <c r="CA21" i="3" s="1"/>
  <c r="DA20" i="3"/>
  <c r="CY20" i="3"/>
  <c r="CX20" i="3"/>
  <c r="CB20" i="3"/>
  <c r="CA20" i="3"/>
  <c r="DA19" i="3"/>
  <c r="CY19" i="3"/>
  <c r="CX19" i="3"/>
  <c r="CB19" i="3"/>
  <c r="CA19" i="3" s="1"/>
  <c r="CY18" i="3"/>
  <c r="CX18" i="3"/>
  <c r="CB18" i="3"/>
  <c r="CA18" i="3"/>
  <c r="DA17" i="3"/>
  <c r="CY17" i="3"/>
  <c r="CX17" i="3"/>
  <c r="CB17" i="3"/>
  <c r="CA17" i="3" s="1"/>
  <c r="DB16" i="3"/>
  <c r="DA16" i="3"/>
  <c r="CY16" i="3"/>
  <c r="CX16" i="3"/>
  <c r="CB16" i="3"/>
  <c r="CA16" i="3" s="1"/>
  <c r="DB15" i="3"/>
  <c r="DA15" i="3"/>
  <c r="CZ15" i="3"/>
  <c r="CY15" i="3"/>
  <c r="CX15" i="3"/>
  <c r="CB15" i="3"/>
  <c r="CA15" i="3" s="1"/>
  <c r="DA14" i="3"/>
  <c r="CY14" i="3"/>
  <c r="CX14" i="3"/>
  <c r="CB14" i="3"/>
  <c r="CA14" i="3" s="1"/>
  <c r="CZ13" i="3"/>
  <c r="CY13" i="3"/>
  <c r="CX13" i="3"/>
  <c r="CB13" i="3"/>
  <c r="CA13" i="3"/>
  <c r="DA12" i="3"/>
  <c r="CY12" i="3"/>
  <c r="CX12" i="3"/>
  <c r="CB12" i="3"/>
  <c r="CA12" i="3" s="1"/>
  <c r="CY11" i="3"/>
  <c r="CX11" i="3"/>
  <c r="CB11" i="3"/>
  <c r="CA11" i="3" s="1"/>
  <c r="DA10" i="3"/>
  <c r="CZ10" i="3"/>
  <c r="CY10" i="3"/>
  <c r="CX10" i="3"/>
  <c r="CB10" i="3"/>
  <c r="CA10" i="3" s="1"/>
  <c r="DA9" i="3"/>
  <c r="CY9" i="3"/>
  <c r="CX9" i="3"/>
  <c r="CB9" i="3"/>
  <c r="CA9" i="3"/>
  <c r="CN4" i="4"/>
  <c r="CF4" i="4"/>
  <c r="CF5" i="4" s="1"/>
  <c r="CP9" i="4" s="1"/>
  <c r="CP10" i="4" s="1"/>
  <c r="CP11" i="4" s="1"/>
  <c r="CP12" i="4" s="1"/>
  <c r="CP13" i="4" s="1"/>
  <c r="CP14" i="4" s="1"/>
  <c r="CP15" i="4" s="1"/>
  <c r="CP16" i="4" s="1"/>
  <c r="CP17" i="4" s="1"/>
  <c r="CP18" i="4" s="1"/>
  <c r="CP19" i="4" s="1"/>
  <c r="CP20" i="4" s="1"/>
  <c r="CP21" i="4" s="1"/>
  <c r="CP22" i="4" s="1"/>
  <c r="CP23" i="4" s="1"/>
  <c r="CP24" i="4" s="1"/>
  <c r="CP25" i="4" s="1"/>
  <c r="CP26" i="4" s="1"/>
  <c r="CP27" i="4" s="1"/>
  <c r="CP28" i="4" s="1"/>
  <c r="CP29" i="4" s="1"/>
  <c r="CP30" i="4" s="1"/>
  <c r="CP31" i="4" s="1"/>
  <c r="CP32" i="4" s="1"/>
  <c r="CP33" i="4" s="1"/>
  <c r="CP34" i="4" s="1"/>
  <c r="CP35" i="4" s="1"/>
  <c r="CP36" i="4" s="1"/>
  <c r="CP37" i="4" s="1"/>
  <c r="CP38" i="4" s="1"/>
  <c r="CP39" i="4" s="1"/>
  <c r="CP40" i="4" s="1"/>
  <c r="CP41" i="4" s="1"/>
  <c r="CP42" i="4" s="1"/>
  <c r="CP43" i="4" s="1"/>
  <c r="CP44" i="4" s="1"/>
  <c r="CP45" i="4" s="1"/>
  <c r="CP46" i="4" s="1"/>
  <c r="CP47" i="4" s="1"/>
  <c r="CP48" i="4" s="1"/>
  <c r="CP49" i="4" s="1"/>
  <c r="CP50" i="4" s="1"/>
  <c r="CP51" i="4" s="1"/>
  <c r="CP52" i="4" s="1"/>
  <c r="CE4" i="4"/>
  <c r="BZ4" i="4"/>
  <c r="CS3" i="3"/>
  <c r="CO3" i="3"/>
  <c r="CL3" i="3"/>
  <c r="CI3" i="3"/>
  <c r="CD3" i="3"/>
  <c r="BZ3" i="3"/>
  <c r="BO59" i="3"/>
  <c r="BM59" i="3"/>
  <c r="BL59" i="3"/>
  <c r="AP59" i="3"/>
  <c r="AO59" i="3"/>
  <c r="BP58" i="3"/>
  <c r="BM58" i="3"/>
  <c r="BL58" i="3"/>
  <c r="AP58" i="3"/>
  <c r="AO58" i="3" s="1"/>
  <c r="BP57" i="3"/>
  <c r="BO57" i="3"/>
  <c r="BN57" i="3"/>
  <c r="BM57" i="3"/>
  <c r="BL57" i="3"/>
  <c r="AP57" i="3"/>
  <c r="AO57" i="3" s="1"/>
  <c r="BP56" i="3"/>
  <c r="BO56" i="3"/>
  <c r="BN56" i="3"/>
  <c r="BM56" i="3"/>
  <c r="BL56" i="3"/>
  <c r="AP56" i="3"/>
  <c r="AO56" i="3"/>
  <c r="BP55" i="3"/>
  <c r="BO55" i="3"/>
  <c r="BN55" i="3"/>
  <c r="BM55" i="3"/>
  <c r="BL55" i="3"/>
  <c r="AP55" i="3"/>
  <c r="AO55" i="3" s="1"/>
  <c r="BP54" i="3"/>
  <c r="BO54" i="3"/>
  <c r="BN54" i="3"/>
  <c r="BM54" i="3"/>
  <c r="BL54" i="3"/>
  <c r="AP54" i="3"/>
  <c r="AO54" i="3"/>
  <c r="BO53" i="3"/>
  <c r="BM53" i="3"/>
  <c r="BL53" i="3"/>
  <c r="AP53" i="3"/>
  <c r="AO53" i="3"/>
  <c r="BO52" i="3"/>
  <c r="BM52" i="3"/>
  <c r="BL52" i="3"/>
  <c r="AP52" i="3"/>
  <c r="AO52" i="3" s="1"/>
  <c r="BM51" i="3"/>
  <c r="BL51" i="3"/>
  <c r="AP51" i="3"/>
  <c r="AO51" i="3" s="1"/>
  <c r="BP50" i="3"/>
  <c r="BN50" i="3"/>
  <c r="BM50" i="3"/>
  <c r="BL50" i="3"/>
  <c r="AP50" i="3"/>
  <c r="AO50" i="3" s="1"/>
  <c r="BP49" i="3"/>
  <c r="BN49" i="3"/>
  <c r="BM49" i="3"/>
  <c r="BL49" i="3"/>
  <c r="AP49" i="3"/>
  <c r="AO49" i="3" s="1"/>
  <c r="BP48" i="3"/>
  <c r="BO48" i="3"/>
  <c r="BN48" i="3"/>
  <c r="BM48" i="3"/>
  <c r="BL48" i="3"/>
  <c r="AP48" i="3"/>
  <c r="AO48" i="3"/>
  <c r="BP47" i="3"/>
  <c r="BO47" i="3"/>
  <c r="BN47" i="3"/>
  <c r="BM47" i="3"/>
  <c r="BL47" i="3"/>
  <c r="AP47" i="3"/>
  <c r="AO47" i="3" s="1"/>
  <c r="BM46" i="3"/>
  <c r="BL46" i="3"/>
  <c r="AP46" i="3"/>
  <c r="AO46" i="3" s="1"/>
  <c r="BO45" i="3"/>
  <c r="BM45" i="3"/>
  <c r="BL45" i="3"/>
  <c r="AP45" i="3"/>
  <c r="AO45" i="3" s="1"/>
  <c r="BO44" i="3"/>
  <c r="BM44" i="3"/>
  <c r="BL44" i="3"/>
  <c r="AP44" i="3"/>
  <c r="AO44" i="3" s="1"/>
  <c r="BM43" i="3"/>
  <c r="BL43" i="3"/>
  <c r="AP43" i="3"/>
  <c r="AO43" i="3"/>
  <c r="BP42" i="3"/>
  <c r="BO42" i="3"/>
  <c r="BN42" i="3"/>
  <c r="BM42" i="3"/>
  <c r="BL42" i="3"/>
  <c r="AP42" i="3"/>
  <c r="AO42" i="3"/>
  <c r="BP41" i="3"/>
  <c r="BN41" i="3"/>
  <c r="BM41" i="3"/>
  <c r="BL41" i="3"/>
  <c r="AP41" i="3"/>
  <c r="AO41" i="3" s="1"/>
  <c r="BP40" i="3"/>
  <c r="BO40" i="3"/>
  <c r="BN40" i="3"/>
  <c r="BM40" i="3"/>
  <c r="BL40" i="3"/>
  <c r="AP40" i="3"/>
  <c r="AO40" i="3" s="1"/>
  <c r="BP39" i="3"/>
  <c r="BO39" i="3"/>
  <c r="BN39" i="3"/>
  <c r="BM39" i="3"/>
  <c r="BL39" i="3"/>
  <c r="AP39" i="3"/>
  <c r="AO39" i="3" s="1"/>
  <c r="BO38" i="3"/>
  <c r="BM38" i="3"/>
  <c r="BL38" i="3"/>
  <c r="AP38" i="3"/>
  <c r="AO38" i="3" s="1"/>
  <c r="BO37" i="3"/>
  <c r="BM37" i="3"/>
  <c r="BL37" i="3"/>
  <c r="AP37" i="3"/>
  <c r="AO37" i="3"/>
  <c r="BO36" i="3"/>
  <c r="BM36" i="3"/>
  <c r="BL36" i="3"/>
  <c r="AP36" i="3"/>
  <c r="AO36" i="3" s="1"/>
  <c r="BO35" i="3"/>
  <c r="BM35" i="3"/>
  <c r="BL35" i="3"/>
  <c r="AP35" i="3"/>
  <c r="AO35" i="3" s="1"/>
  <c r="BP34" i="3"/>
  <c r="BN34" i="3"/>
  <c r="BM34" i="3"/>
  <c r="BL34" i="3"/>
  <c r="AP34" i="3"/>
  <c r="AO34" i="3" s="1"/>
  <c r="BP33" i="3"/>
  <c r="BO33" i="3"/>
  <c r="BN33" i="3"/>
  <c r="BM33" i="3"/>
  <c r="BL33" i="3"/>
  <c r="AP33" i="3"/>
  <c r="AO33" i="3" s="1"/>
  <c r="BP32" i="3"/>
  <c r="BO32" i="3"/>
  <c r="BN32" i="3"/>
  <c r="BM32" i="3"/>
  <c r="BL32" i="3"/>
  <c r="AP32" i="3"/>
  <c r="AO32" i="3"/>
  <c r="BP31" i="3"/>
  <c r="BO31" i="3"/>
  <c r="BN31" i="3"/>
  <c r="BM31" i="3"/>
  <c r="BL31" i="3"/>
  <c r="AP31" i="3"/>
  <c r="AO31" i="3" s="1"/>
  <c r="BM30" i="3"/>
  <c r="BL30" i="3"/>
  <c r="AP30" i="3"/>
  <c r="AO30" i="3" s="1"/>
  <c r="BO29" i="3"/>
  <c r="BM29" i="3"/>
  <c r="BL29" i="3"/>
  <c r="AP29" i="3"/>
  <c r="AO29" i="3" s="1"/>
  <c r="BM28" i="3"/>
  <c r="BL28" i="3"/>
  <c r="AP28" i="3"/>
  <c r="AO28" i="3" s="1"/>
  <c r="BP27" i="3"/>
  <c r="BN27" i="3"/>
  <c r="BM27" i="3"/>
  <c r="BL27" i="3"/>
  <c r="AP27" i="3"/>
  <c r="AO27" i="3"/>
  <c r="BP26" i="3"/>
  <c r="BO26" i="3"/>
  <c r="BN26" i="3"/>
  <c r="BM26" i="3"/>
  <c r="BL26" i="3"/>
  <c r="AP26" i="3"/>
  <c r="AO26" i="3"/>
  <c r="BP25" i="3"/>
  <c r="BO25" i="3"/>
  <c r="BN25" i="3"/>
  <c r="BM25" i="3"/>
  <c r="BL25" i="3"/>
  <c r="AP25" i="3"/>
  <c r="AO25" i="3" s="1"/>
  <c r="BM24" i="3"/>
  <c r="BL24" i="3"/>
  <c r="AP24" i="3"/>
  <c r="AO24" i="3" s="1"/>
  <c r="BM23" i="3"/>
  <c r="BL23" i="3"/>
  <c r="AP23" i="3"/>
  <c r="AO23" i="3"/>
  <c r="BO22" i="3"/>
  <c r="BM22" i="3"/>
  <c r="BL22" i="3"/>
  <c r="AP22" i="3"/>
  <c r="AO22" i="3" s="1"/>
  <c r="BO21" i="3"/>
  <c r="BM21" i="3"/>
  <c r="BL21" i="3"/>
  <c r="AP21" i="3"/>
  <c r="AO21" i="3"/>
  <c r="BP20" i="3"/>
  <c r="BO20" i="3"/>
  <c r="BN20" i="3"/>
  <c r="BM20" i="3"/>
  <c r="BL20" i="3"/>
  <c r="AP20" i="3"/>
  <c r="AO20" i="3" s="1"/>
  <c r="BP19" i="3"/>
  <c r="BO19" i="3"/>
  <c r="BN19" i="3"/>
  <c r="BM19" i="3"/>
  <c r="BL19" i="3"/>
  <c r="AP19" i="3"/>
  <c r="AO19" i="3" s="1"/>
  <c r="BP18" i="3"/>
  <c r="BO18" i="3"/>
  <c r="BN18" i="3"/>
  <c r="BM18" i="3"/>
  <c r="BL18" i="3"/>
  <c r="AP18" i="3"/>
  <c r="AO18" i="3" s="1"/>
  <c r="BP17" i="3"/>
  <c r="BO17" i="3"/>
  <c r="BN17" i="3"/>
  <c r="BM17" i="3"/>
  <c r="BL17" i="3"/>
  <c r="AP17" i="3"/>
  <c r="AO17" i="3" s="1"/>
  <c r="BM16" i="3"/>
  <c r="BL16" i="3"/>
  <c r="AP16" i="3"/>
  <c r="AO16" i="3"/>
  <c r="BM15" i="3"/>
  <c r="BL15" i="3"/>
  <c r="AP15" i="3"/>
  <c r="AO15" i="3" s="1"/>
  <c r="BO14" i="3"/>
  <c r="BM14" i="3"/>
  <c r="BL14" i="3"/>
  <c r="AP14" i="3"/>
  <c r="AO14" i="3"/>
  <c r="BM13" i="3"/>
  <c r="BL13" i="3"/>
  <c r="AP13" i="3"/>
  <c r="AO13" i="3" s="1"/>
  <c r="BP12" i="3"/>
  <c r="BO12" i="3"/>
  <c r="BN12" i="3"/>
  <c r="BM12" i="3"/>
  <c r="BL12" i="3"/>
  <c r="AP12" i="3"/>
  <c r="AO12" i="3"/>
  <c r="BO11" i="3"/>
  <c r="BN11" i="3"/>
  <c r="BM11" i="3"/>
  <c r="BL11" i="3"/>
  <c r="AP11" i="3"/>
  <c r="AO11" i="3" s="1"/>
  <c r="BP10" i="3"/>
  <c r="BO10" i="3"/>
  <c r="BN10" i="3"/>
  <c r="BM10" i="3"/>
  <c r="BL10" i="3"/>
  <c r="AP10" i="3"/>
  <c r="AO10" i="3" s="1"/>
  <c r="BO9" i="3"/>
  <c r="BM9" i="3"/>
  <c r="BL9" i="3"/>
  <c r="AP9" i="3"/>
  <c r="AO9" i="3" s="1"/>
  <c r="BB4" i="4"/>
  <c r="AT4" i="4"/>
  <c r="AT5" i="4" s="1"/>
  <c r="BD9" i="4" s="1"/>
  <c r="BD10" i="4" s="1"/>
  <c r="BD11" i="4" s="1"/>
  <c r="BD12" i="4" s="1"/>
  <c r="BD13" i="4" s="1"/>
  <c r="BD14" i="4" s="1"/>
  <c r="BD15" i="4" s="1"/>
  <c r="BD16" i="4" s="1"/>
  <c r="BD17" i="4" s="1"/>
  <c r="BD18" i="4" s="1"/>
  <c r="BD19" i="4" s="1"/>
  <c r="BD20" i="4" s="1"/>
  <c r="BD21" i="4" s="1"/>
  <c r="BD22" i="4" s="1"/>
  <c r="BD23" i="4" s="1"/>
  <c r="BD24" i="4" s="1"/>
  <c r="BD25" i="4" s="1"/>
  <c r="BD26" i="4" s="1"/>
  <c r="BD27" i="4" s="1"/>
  <c r="BD28" i="4" s="1"/>
  <c r="BD29" i="4" s="1"/>
  <c r="BD30" i="4" s="1"/>
  <c r="BD31" i="4" s="1"/>
  <c r="BD32" i="4" s="1"/>
  <c r="BD33" i="4" s="1"/>
  <c r="BD34" i="4" s="1"/>
  <c r="BD35" i="4" s="1"/>
  <c r="BD36" i="4" s="1"/>
  <c r="BD37" i="4" s="1"/>
  <c r="BD38" i="4" s="1"/>
  <c r="BD39" i="4" s="1"/>
  <c r="BD40" i="4" s="1"/>
  <c r="AS4" i="4"/>
  <c r="AN4" i="4"/>
  <c r="BG3" i="3"/>
  <c r="BC3" i="3"/>
  <c r="AZ3" i="3"/>
  <c r="AW3" i="3"/>
  <c r="AR3" i="3"/>
  <c r="AN3" i="3"/>
  <c r="BP36" i="3" l="1"/>
  <c r="BP44" i="3"/>
  <c r="BP52" i="3"/>
  <c r="DB11" i="3"/>
  <c r="DB26" i="3"/>
  <c r="DB50" i="3"/>
  <c r="DB51" i="3"/>
  <c r="DB58" i="3"/>
  <c r="EN12" i="3"/>
  <c r="EN20" i="3"/>
  <c r="GQ38" i="4"/>
  <c r="GR52" i="4"/>
  <c r="GQ54" i="4"/>
  <c r="GJ57" i="4"/>
  <c r="HV11" i="4"/>
  <c r="JP37" i="4"/>
  <c r="JP45" i="4"/>
  <c r="JP53" i="4"/>
  <c r="LA9" i="4"/>
  <c r="LB23" i="4"/>
  <c r="OT35" i="3"/>
  <c r="OT43" i="3"/>
  <c r="OT50" i="3"/>
  <c r="OT58" i="3"/>
  <c r="PL41" i="4"/>
  <c r="QF50" i="3"/>
  <c r="QF56" i="3"/>
  <c r="RR10" i="3"/>
  <c r="RR18" i="3"/>
  <c r="VH34" i="4"/>
  <c r="VH56" i="4"/>
  <c r="XN12" i="3"/>
  <c r="WT18" i="4"/>
  <c r="XN44" i="3"/>
  <c r="ABX21" i="3"/>
  <c r="ABX29" i="3"/>
  <c r="BP22" i="3"/>
  <c r="MN26" i="4"/>
  <c r="MM28" i="4"/>
  <c r="MQ29" i="4"/>
  <c r="MQ36" i="4"/>
  <c r="PO45" i="4"/>
  <c r="PO58" i="4"/>
  <c r="TY22" i="4"/>
  <c r="ZU32" i="4"/>
  <c r="CK37" i="4"/>
  <c r="DW54" i="4"/>
  <c r="GU25" i="4"/>
  <c r="JS58" i="4"/>
  <c r="NY23" i="4"/>
  <c r="RA52" i="4"/>
  <c r="QX57" i="4"/>
  <c r="VK39" i="4"/>
  <c r="WW23" i="4"/>
  <c r="WW47" i="4"/>
  <c r="WW55" i="4"/>
  <c r="XX59" i="4"/>
  <c r="ZU55" i="4"/>
  <c r="ABG16" i="4"/>
  <c r="AAV18" i="4"/>
  <c r="AAX18" i="4" s="1"/>
  <c r="AN27" i="4"/>
  <c r="AP27" i="4" s="1"/>
  <c r="AN34" i="4"/>
  <c r="DB46" i="3"/>
  <c r="HL42" i="3"/>
  <c r="ID9" i="4"/>
  <c r="OC32" i="4"/>
  <c r="QP15" i="4"/>
  <c r="QR15" i="4" s="1"/>
  <c r="RA45" i="4"/>
  <c r="TY24" i="4"/>
  <c r="TY54" i="4"/>
  <c r="VK54" i="4"/>
  <c r="WW24" i="4"/>
  <c r="WW48" i="4"/>
  <c r="WW56" i="4"/>
  <c r="YI10" i="4"/>
  <c r="YI18" i="4"/>
  <c r="YI42" i="4"/>
  <c r="ZU12" i="4"/>
  <c r="ZU27" i="4"/>
  <c r="ZU34" i="4"/>
  <c r="ZU42" i="4"/>
  <c r="ZU56" i="4"/>
  <c r="FI18" i="4"/>
  <c r="IG13" i="4"/>
  <c r="JS26" i="4"/>
  <c r="QP33" i="4"/>
  <c r="QR33" i="4" s="1"/>
  <c r="XX53" i="4"/>
  <c r="XZ53" i="4" s="1"/>
  <c r="ABD9" i="4"/>
  <c r="H17" i="6"/>
  <c r="GR10" i="4"/>
  <c r="GJ14" i="4"/>
  <c r="GL14" i="4" s="1"/>
  <c r="KT33" i="4"/>
  <c r="KV33" i="4" s="1"/>
  <c r="KT57" i="4"/>
  <c r="NH25" i="3"/>
  <c r="MN37" i="4"/>
  <c r="PD12" i="4"/>
  <c r="PF12" i="4" s="1"/>
  <c r="PD35" i="4"/>
  <c r="PF35" i="4" s="1"/>
  <c r="SB27" i="4"/>
  <c r="SD27" i="4" s="1"/>
  <c r="UP26" i="3"/>
  <c r="UP34" i="3"/>
  <c r="TN36" i="4"/>
  <c r="TP36" i="4" s="1"/>
  <c r="TY53" i="4"/>
  <c r="TN58" i="4"/>
  <c r="UZ58" i="4"/>
  <c r="WW50" i="4"/>
  <c r="XX14" i="4"/>
  <c r="XX30" i="4"/>
  <c r="XZ30" i="4" s="1"/>
  <c r="AAV29" i="4"/>
  <c r="AN45" i="4"/>
  <c r="AP45" i="4" s="1"/>
  <c r="DL13" i="4"/>
  <c r="DN13" i="4" s="1"/>
  <c r="DW19" i="4"/>
  <c r="DW27" i="4"/>
  <c r="GJ47" i="4"/>
  <c r="GL47" i="4" s="1"/>
  <c r="GJ55" i="4"/>
  <c r="ID13" i="4"/>
  <c r="HV25" i="4"/>
  <c r="IX31" i="3"/>
  <c r="IX39" i="3"/>
  <c r="IX46" i="3"/>
  <c r="IX54" i="3"/>
  <c r="JP22" i="4"/>
  <c r="KJ24" i="3"/>
  <c r="KJ38" i="3"/>
  <c r="JH56" i="4"/>
  <c r="JJ56" i="4" s="1"/>
  <c r="KT26" i="4"/>
  <c r="KV26" i="4" s="1"/>
  <c r="NR21" i="4"/>
  <c r="NR36" i="4"/>
  <c r="NT36" i="4" s="1"/>
  <c r="NR59" i="4"/>
  <c r="PD13" i="4"/>
  <c r="PF13" i="4" s="1"/>
  <c r="PD21" i="4"/>
  <c r="PD28" i="4"/>
  <c r="PD57" i="4"/>
  <c r="QP58" i="4"/>
  <c r="SB44" i="4"/>
  <c r="SD44" i="4" s="1"/>
  <c r="SB59" i="4"/>
  <c r="TV9" i="4"/>
  <c r="TN59" i="4"/>
  <c r="VH33" i="4"/>
  <c r="WL21" i="4"/>
  <c r="XX39" i="4"/>
  <c r="XZ39" i="4" s="1"/>
  <c r="EN21" i="3"/>
  <c r="CH33" i="4"/>
  <c r="DV14" i="4"/>
  <c r="DW14" i="4" s="1"/>
  <c r="DS14" i="4"/>
  <c r="QF36" i="3"/>
  <c r="F17" i="6"/>
  <c r="D17" i="6"/>
  <c r="CK15" i="4"/>
  <c r="CK30" i="4"/>
  <c r="LA36" i="4"/>
  <c r="MN20" i="4"/>
  <c r="NH22" i="3"/>
  <c r="MN28" i="4"/>
  <c r="NH30" i="3"/>
  <c r="DD60" i="4"/>
  <c r="DD4" i="4"/>
  <c r="DC4" i="4"/>
  <c r="AV24" i="4"/>
  <c r="AU56" i="4"/>
  <c r="ID10" i="4"/>
  <c r="JO28" i="4"/>
  <c r="JP49" i="4"/>
  <c r="LB19" i="4"/>
  <c r="LB27" i="4"/>
  <c r="OT59" i="3"/>
  <c r="QF57" i="3"/>
  <c r="AY58" i="4"/>
  <c r="HL11" i="3"/>
  <c r="GQ19" i="4"/>
  <c r="OC10" i="4"/>
  <c r="QF44" i="3"/>
  <c r="AY43" i="4"/>
  <c r="DT33" i="4"/>
  <c r="OT44" i="3"/>
  <c r="DL22" i="4"/>
  <c r="DW59" i="4"/>
  <c r="FI45" i="4"/>
  <c r="QX53" i="4"/>
  <c r="QW55" i="4"/>
  <c r="SJ31" i="4"/>
  <c r="SJ54" i="4"/>
  <c r="UP17" i="3"/>
  <c r="YF15" i="4"/>
  <c r="YF54" i="4"/>
  <c r="ABX22" i="3"/>
  <c r="ABX30" i="3"/>
  <c r="AV39" i="4"/>
  <c r="AN44" i="4"/>
  <c r="AU49" i="4"/>
  <c r="AY50" i="4"/>
  <c r="CH19" i="4"/>
  <c r="BZ39" i="4"/>
  <c r="CB39" i="4" s="1"/>
  <c r="DL16" i="4"/>
  <c r="DL31" i="4"/>
  <c r="DL47" i="4"/>
  <c r="DN47" i="4" s="1"/>
  <c r="EX30" i="4"/>
  <c r="EZ30" i="4" s="1"/>
  <c r="EX38" i="4"/>
  <c r="EZ38" i="4" s="1"/>
  <c r="GJ46" i="4"/>
  <c r="GJ54" i="4"/>
  <c r="GL54" i="4" s="1"/>
  <c r="ID11" i="4"/>
  <c r="ID27" i="4"/>
  <c r="JS53" i="4"/>
  <c r="LB12" i="4"/>
  <c r="LA14" i="4"/>
  <c r="LA37" i="4"/>
  <c r="LB59" i="4"/>
  <c r="MF10" i="4"/>
  <c r="MH10" i="4" s="1"/>
  <c r="NH15" i="3"/>
  <c r="MF18" i="4"/>
  <c r="NH39" i="3"/>
  <c r="NH47" i="3"/>
  <c r="MF49" i="4"/>
  <c r="MH49" i="4" s="1"/>
  <c r="MF57" i="4"/>
  <c r="NR10" i="4"/>
  <c r="NT10" i="4" s="1"/>
  <c r="NR26" i="4"/>
  <c r="NT26" i="4" s="1"/>
  <c r="NZ29" i="4"/>
  <c r="NR40" i="4"/>
  <c r="OC53" i="4"/>
  <c r="PD17" i="4"/>
  <c r="PF17" i="4" s="1"/>
  <c r="QP30" i="4"/>
  <c r="QR30" i="4" s="1"/>
  <c r="QP37" i="4"/>
  <c r="QP51" i="4"/>
  <c r="QP59" i="4"/>
  <c r="SB21" i="4"/>
  <c r="UP19" i="3"/>
  <c r="TN29" i="4"/>
  <c r="UZ12" i="4"/>
  <c r="VB12" i="4" s="1"/>
  <c r="WS41" i="4"/>
  <c r="ZR9" i="4"/>
  <c r="ZQ11" i="4"/>
  <c r="ZQ41" i="4"/>
  <c r="ABG17" i="4"/>
  <c r="ABX38" i="3"/>
  <c r="ABX46" i="3"/>
  <c r="ABX53" i="3"/>
  <c r="ABD59" i="4"/>
  <c r="GU21" i="4"/>
  <c r="JS31" i="4"/>
  <c r="JS46" i="4"/>
  <c r="MQ33" i="4"/>
  <c r="OC54" i="4"/>
  <c r="PO47" i="4"/>
  <c r="RA36" i="4"/>
  <c r="SM44" i="4"/>
  <c r="SM59" i="4"/>
  <c r="TY12" i="4"/>
  <c r="TY51" i="4"/>
  <c r="VK11" i="4"/>
  <c r="VK27" i="4"/>
  <c r="UZ59" i="4"/>
  <c r="WW51" i="4"/>
  <c r="WW58" i="4"/>
  <c r="YF9" i="4"/>
  <c r="YI20" i="4"/>
  <c r="ZU28" i="4"/>
  <c r="ZU35" i="4"/>
  <c r="ZU43" i="4"/>
  <c r="ZU57" i="4"/>
  <c r="ABG11" i="4"/>
  <c r="ABG32" i="4"/>
  <c r="ABG40" i="4"/>
  <c r="ABC54" i="4"/>
  <c r="BP13" i="3"/>
  <c r="AV19" i="4"/>
  <c r="BP21" i="3"/>
  <c r="AN30" i="4"/>
  <c r="AP30" i="4" s="1"/>
  <c r="BP35" i="3"/>
  <c r="BP43" i="3"/>
  <c r="BP51" i="3"/>
  <c r="BP59" i="3"/>
  <c r="BZ25" i="4"/>
  <c r="BZ57" i="4"/>
  <c r="DL11" i="4"/>
  <c r="DS15" i="4"/>
  <c r="DW16" i="4"/>
  <c r="DL26" i="4"/>
  <c r="DN26" i="4" s="1"/>
  <c r="DW31" i="4"/>
  <c r="EX24" i="4"/>
  <c r="EZ24" i="4" s="1"/>
  <c r="FF27" i="4"/>
  <c r="FI30" i="4"/>
  <c r="FF35" i="4"/>
  <c r="FI54" i="4"/>
  <c r="GU22" i="4"/>
  <c r="GU38" i="4"/>
  <c r="GJ48" i="4"/>
  <c r="IX15" i="3"/>
  <c r="IX23" i="3"/>
  <c r="IG24" i="4"/>
  <c r="HV26" i="4"/>
  <c r="HX26" i="4" s="1"/>
  <c r="IX32" i="3"/>
  <c r="HV42" i="4"/>
  <c r="HV57" i="4"/>
  <c r="JH27" i="4"/>
  <c r="JJ27" i="4" s="1"/>
  <c r="KT11" i="4"/>
  <c r="LA24" i="4"/>
  <c r="KT34" i="4"/>
  <c r="KT50" i="4"/>
  <c r="LB53" i="4"/>
  <c r="KT58" i="4"/>
  <c r="MQ10" i="4"/>
  <c r="MF12" i="4"/>
  <c r="MH12" i="4" s="1"/>
  <c r="MQ18" i="4"/>
  <c r="MF20" i="4"/>
  <c r="MQ26" i="4"/>
  <c r="MN31" i="4"/>
  <c r="MQ41" i="4"/>
  <c r="MN46" i="4"/>
  <c r="MM48" i="4"/>
  <c r="MF51" i="4"/>
  <c r="MN54" i="4"/>
  <c r="MM56" i="4"/>
  <c r="MF59" i="4"/>
  <c r="OT10" i="3"/>
  <c r="NR28" i="4"/>
  <c r="OC40" i="4"/>
  <c r="OC55" i="4"/>
  <c r="PO25" i="4"/>
  <c r="PL29" i="4"/>
  <c r="PO32" i="4"/>
  <c r="PL37" i="4"/>
  <c r="QF47" i="3"/>
  <c r="QF53" i="3"/>
  <c r="RR14" i="3"/>
  <c r="QP24" i="4"/>
  <c r="QR24" i="4" s="1"/>
  <c r="QX56" i="4"/>
  <c r="SM13" i="4"/>
  <c r="SB15" i="4"/>
  <c r="SD15" i="4" s="1"/>
  <c r="SB31" i="4"/>
  <c r="TY45" i="4"/>
  <c r="TY58" i="4"/>
  <c r="VH9" i="4"/>
  <c r="VK20" i="4"/>
  <c r="UZ22" i="4"/>
  <c r="UZ30" i="4"/>
  <c r="VB30" i="4" s="1"/>
  <c r="WL14" i="4"/>
  <c r="WW59" i="4"/>
  <c r="XX23" i="4"/>
  <c r="XZ23" i="4" s="1"/>
  <c r="YI29" i="4"/>
  <c r="XX38" i="4"/>
  <c r="XZ38" i="4" s="1"/>
  <c r="ZJ16" i="4"/>
  <c r="ZU29" i="4"/>
  <c r="ZU36" i="4"/>
  <c r="ABD10" i="4"/>
  <c r="AAV20" i="4"/>
  <c r="AAV35" i="4"/>
  <c r="AAX35" i="4" s="1"/>
  <c r="AY9" i="4"/>
  <c r="CK49" i="4"/>
  <c r="DS10" i="4"/>
  <c r="DW11" i="4"/>
  <c r="DW18" i="4"/>
  <c r="DW33" i="4"/>
  <c r="DW48" i="4"/>
  <c r="FI32" i="4"/>
  <c r="FE39" i="4"/>
  <c r="FI48" i="4"/>
  <c r="FF53" i="4"/>
  <c r="FE55" i="4"/>
  <c r="FI56" i="4"/>
  <c r="GU17" i="4"/>
  <c r="IG34" i="4"/>
  <c r="IC48" i="4"/>
  <c r="ID54" i="4"/>
  <c r="IC56" i="4"/>
  <c r="JS57" i="4"/>
  <c r="LV10" i="3"/>
  <c r="LV33" i="3"/>
  <c r="LV41" i="3"/>
  <c r="LB47" i="4"/>
  <c r="LV49" i="3"/>
  <c r="LV57" i="3"/>
  <c r="MN33" i="4"/>
  <c r="MN40" i="4"/>
  <c r="MM42" i="4"/>
  <c r="MM50" i="4"/>
  <c r="MN56" i="4"/>
  <c r="MM58" i="4"/>
  <c r="OC20" i="4"/>
  <c r="OC28" i="4"/>
  <c r="OC46" i="4"/>
  <c r="PL16" i="4"/>
  <c r="PL31" i="4"/>
  <c r="QF33" i="3"/>
  <c r="QF41" i="3"/>
  <c r="PO42" i="4"/>
  <c r="QF49" i="3"/>
  <c r="RA53" i="4"/>
  <c r="TV36" i="4"/>
  <c r="TY39" i="4"/>
  <c r="YZ14" i="3"/>
  <c r="YZ22" i="3"/>
  <c r="YF28" i="4"/>
  <c r="YZ30" i="3"/>
  <c r="YZ37" i="3"/>
  <c r="YZ45" i="3"/>
  <c r="YZ53" i="3"/>
  <c r="AAV15" i="4"/>
  <c r="AAX15" i="4" s="1"/>
  <c r="AAV22" i="4"/>
  <c r="AAV30" i="4"/>
  <c r="AAX30" i="4" s="1"/>
  <c r="AAV37" i="4"/>
  <c r="AAV45" i="4"/>
  <c r="AAX45" i="4" s="1"/>
  <c r="AN12" i="4"/>
  <c r="AP12" i="4" s="1"/>
  <c r="AY55" i="4"/>
  <c r="E16" i="6"/>
  <c r="BZ28" i="4"/>
  <c r="CH39" i="4"/>
  <c r="DB42" i="3"/>
  <c r="DT31" i="4"/>
  <c r="EN34" i="3"/>
  <c r="DL36" i="4"/>
  <c r="DN36" i="4" s="1"/>
  <c r="DL58" i="4"/>
  <c r="EX27" i="4"/>
  <c r="EZ27" i="4" s="1"/>
  <c r="EX35" i="4"/>
  <c r="EZ35" i="4" s="1"/>
  <c r="EX59" i="4"/>
  <c r="GJ12" i="4"/>
  <c r="GL12" i="4" s="1"/>
  <c r="GT24" i="4"/>
  <c r="GJ35" i="4"/>
  <c r="GL35" i="4" s="1"/>
  <c r="GR47" i="4"/>
  <c r="HL56" i="3"/>
  <c r="HL57" i="3"/>
  <c r="HV52" i="4"/>
  <c r="JH22" i="4"/>
  <c r="JO27" i="4"/>
  <c r="JH29" i="4"/>
  <c r="JH36" i="4"/>
  <c r="JJ36" i="4" s="1"/>
  <c r="JO57" i="4"/>
  <c r="LB9" i="4"/>
  <c r="LV19" i="3"/>
  <c r="KT22" i="4"/>
  <c r="LV27" i="3"/>
  <c r="KT45" i="4"/>
  <c r="KV45" i="4" s="1"/>
  <c r="NR15" i="4"/>
  <c r="NT15" i="4" s="1"/>
  <c r="NZ18" i="4"/>
  <c r="NR23" i="4"/>
  <c r="NT23" i="4" s="1"/>
  <c r="NZ26" i="4"/>
  <c r="QF12" i="3"/>
  <c r="PD14" i="4"/>
  <c r="QF19" i="3"/>
  <c r="PD22" i="4"/>
  <c r="QP27" i="4"/>
  <c r="QR27" i="4" s="1"/>
  <c r="QP34" i="4"/>
  <c r="QP56" i="4"/>
  <c r="QR56" i="4" s="1"/>
  <c r="SB34" i="4"/>
  <c r="SM55" i="4"/>
  <c r="SB57" i="4"/>
  <c r="TN26" i="4"/>
  <c r="TP26" i="4" s="1"/>
  <c r="WB15" i="3"/>
  <c r="VH28" i="4"/>
  <c r="UZ33" i="4"/>
  <c r="VB33" i="4" s="1"/>
  <c r="UZ55" i="4"/>
  <c r="WL17" i="4"/>
  <c r="WN17" i="4" s="1"/>
  <c r="WT20" i="4"/>
  <c r="XX26" i="4"/>
  <c r="XZ26" i="4" s="1"/>
  <c r="AAV16" i="4"/>
  <c r="ABZ60" i="4"/>
  <c r="ABZ4" i="4"/>
  <c r="ABY4" i="4"/>
  <c r="AAN60" i="4"/>
  <c r="AAM4" i="4"/>
  <c r="AAN4" i="4"/>
  <c r="ZB60" i="4"/>
  <c r="ZB4" i="4"/>
  <c r="ZA4" i="4"/>
  <c r="XP60" i="4"/>
  <c r="XP4" i="4"/>
  <c r="XO4" i="4"/>
  <c r="UR60" i="4"/>
  <c r="UQ4" i="4"/>
  <c r="UR4" i="4"/>
  <c r="TF60" i="4"/>
  <c r="TF4" i="4"/>
  <c r="TE4" i="4"/>
  <c r="RT60" i="4"/>
  <c r="RT4" i="4"/>
  <c r="RS4" i="4"/>
  <c r="QH60" i="4"/>
  <c r="QH4" i="4"/>
  <c r="QG4" i="4"/>
  <c r="OV60" i="4"/>
  <c r="OU4" i="4"/>
  <c r="OV4" i="4"/>
  <c r="NJ60" i="4"/>
  <c r="NJ4" i="4"/>
  <c r="NI4" i="4"/>
  <c r="LX60" i="4"/>
  <c r="LX4" i="4"/>
  <c r="LW4" i="4"/>
  <c r="KL60" i="4"/>
  <c r="KL4" i="4"/>
  <c r="KK4" i="4"/>
  <c r="IZ60" i="4"/>
  <c r="IY4" i="4"/>
  <c r="IZ4" i="4"/>
  <c r="HN60" i="4"/>
  <c r="HN4" i="4"/>
  <c r="HM4" i="4"/>
  <c r="GB60" i="4"/>
  <c r="GB4" i="4"/>
  <c r="GA4" i="4"/>
  <c r="EP60" i="4"/>
  <c r="EP4" i="4"/>
  <c r="EO4" i="4"/>
  <c r="BR60" i="4"/>
  <c r="BQ4" i="4"/>
  <c r="EL9" i="3"/>
  <c r="ABD30" i="4"/>
  <c r="ABD16" i="4"/>
  <c r="ABD11" i="4"/>
  <c r="ABD36" i="4"/>
  <c r="ABD53" i="4"/>
  <c r="ABD14" i="4"/>
  <c r="ABD43" i="4"/>
  <c r="ABD23" i="4"/>
  <c r="ABD17" i="4"/>
  <c r="ABD26" i="4"/>
  <c r="ABW16" i="3"/>
  <c r="ABD19" i="4"/>
  <c r="ABD49" i="4"/>
  <c r="ABW30" i="3"/>
  <c r="ABW51" i="3"/>
  <c r="ABV46" i="3"/>
  <c r="ABV53" i="3"/>
  <c r="ABX31" i="3"/>
  <c r="ABV22" i="3"/>
  <c r="ABW22" i="3"/>
  <c r="ABV38" i="3"/>
  <c r="ABV59" i="3"/>
  <c r="ABW24" i="3"/>
  <c r="ABV15" i="3"/>
  <c r="ABX23" i="3"/>
  <c r="ABV52" i="3"/>
  <c r="ABC35" i="4"/>
  <c r="ABV16" i="3"/>
  <c r="ABW52" i="3"/>
  <c r="ABC37" i="4"/>
  <c r="ABC52" i="4"/>
  <c r="ABV30" i="3"/>
  <c r="ABV51" i="3"/>
  <c r="ABC38" i="4"/>
  <c r="ABV25" i="3"/>
  <c r="ACF25" i="3" s="1"/>
  <c r="ABC48" i="4"/>
  <c r="ABV24" i="3"/>
  <c r="ABV37" i="3"/>
  <c r="ABV45" i="3"/>
  <c r="ABV44" i="3"/>
  <c r="ABF42" i="4"/>
  <c r="ABV36" i="3"/>
  <c r="ABX45" i="3"/>
  <c r="ACF56" i="3"/>
  <c r="AAX16" i="4"/>
  <c r="AAV17" i="4"/>
  <c r="AAX17" i="4" s="1"/>
  <c r="AAV24" i="4"/>
  <c r="AAX24" i="4" s="1"/>
  <c r="AAX20" i="4"/>
  <c r="AAV13" i="4"/>
  <c r="AAX13" i="4" s="1"/>
  <c r="YF37" i="4"/>
  <c r="YF40" i="4"/>
  <c r="YY28" i="3"/>
  <c r="YF32" i="4"/>
  <c r="YF13" i="4"/>
  <c r="YF22" i="4"/>
  <c r="YF17" i="4"/>
  <c r="YF25" i="4"/>
  <c r="YF50" i="4"/>
  <c r="YY22" i="3"/>
  <c r="YX22" i="3"/>
  <c r="YY30" i="3"/>
  <c r="YE35" i="4"/>
  <c r="YY15" i="3"/>
  <c r="YX23" i="3"/>
  <c r="YX14" i="3"/>
  <c r="YY23" i="3"/>
  <c r="YE56" i="4"/>
  <c r="YX31" i="3"/>
  <c r="YE31" i="4"/>
  <c r="YX16" i="3"/>
  <c r="YX30" i="3"/>
  <c r="YX38" i="3"/>
  <c r="YX46" i="3"/>
  <c r="YE30" i="4"/>
  <c r="YE32" i="4"/>
  <c r="YE39" i="4"/>
  <c r="YE55" i="4"/>
  <c r="YX25" i="3"/>
  <c r="YY46" i="3"/>
  <c r="YX37" i="3"/>
  <c r="YZ38" i="3"/>
  <c r="YX45" i="3"/>
  <c r="ZH45" i="3" s="1"/>
  <c r="YZ46" i="3"/>
  <c r="YX54" i="3"/>
  <c r="ZH57" i="3"/>
  <c r="YH25" i="4"/>
  <c r="YI25" i="4" s="1"/>
  <c r="YX24" i="3"/>
  <c r="YY54" i="3"/>
  <c r="YE21" i="4"/>
  <c r="YX53" i="3"/>
  <c r="ZH53" i="3" s="1"/>
  <c r="XX15" i="4"/>
  <c r="XZ15" i="4" s="1"/>
  <c r="XX22" i="4"/>
  <c r="XX18" i="4"/>
  <c r="XX25" i="4"/>
  <c r="XX37" i="4"/>
  <c r="XZ11" i="4"/>
  <c r="XX55" i="4"/>
  <c r="XM18" i="3"/>
  <c r="WT27" i="4"/>
  <c r="WT35" i="4"/>
  <c r="WT52" i="4"/>
  <c r="WT16" i="4"/>
  <c r="XN52" i="3"/>
  <c r="XM15" i="3"/>
  <c r="XL44" i="3"/>
  <c r="XN31" i="3"/>
  <c r="XN39" i="3"/>
  <c r="XN49" i="3"/>
  <c r="XL52" i="3"/>
  <c r="XL20" i="3"/>
  <c r="XN28" i="3"/>
  <c r="XN36" i="3"/>
  <c r="XL22" i="3"/>
  <c r="XM39" i="3"/>
  <c r="XL38" i="3"/>
  <c r="XL31" i="3"/>
  <c r="XL30" i="3"/>
  <c r="XV30" i="3" s="1"/>
  <c r="WS43" i="4"/>
  <c r="XL15" i="3"/>
  <c r="XL23" i="3"/>
  <c r="XL13" i="3"/>
  <c r="XM23" i="3"/>
  <c r="XM13" i="3"/>
  <c r="XL56" i="3"/>
  <c r="XL12" i="3"/>
  <c r="XV12" i="3" s="1"/>
  <c r="XN13" i="3"/>
  <c r="XL19" i="3"/>
  <c r="XL28" i="3"/>
  <c r="XM28" i="3"/>
  <c r="XL49" i="3"/>
  <c r="XL27" i="3"/>
  <c r="XL36" i="3"/>
  <c r="XM49" i="3"/>
  <c r="XM36" i="3"/>
  <c r="XL48" i="3"/>
  <c r="WV13" i="4"/>
  <c r="WW13" i="4" s="1"/>
  <c r="XC13" i="4" s="1"/>
  <c r="XL35" i="3"/>
  <c r="WL15" i="4"/>
  <c r="WN15" i="4" s="1"/>
  <c r="WL23" i="4"/>
  <c r="WN23" i="4" s="1"/>
  <c r="WL25" i="4"/>
  <c r="WL33" i="4"/>
  <c r="WN33" i="4" s="1"/>
  <c r="WL12" i="4"/>
  <c r="WN12" i="4" s="1"/>
  <c r="WL19" i="4"/>
  <c r="VH32" i="4"/>
  <c r="WA54" i="3"/>
  <c r="VH35" i="4"/>
  <c r="VH21" i="4"/>
  <c r="VH38" i="4"/>
  <c r="VZ34" i="3"/>
  <c r="VZ49" i="3"/>
  <c r="WB56" i="3"/>
  <c r="VZ35" i="3"/>
  <c r="VZ43" i="3"/>
  <c r="WB58" i="3"/>
  <c r="VZ10" i="3"/>
  <c r="WA34" i="3"/>
  <c r="WA49" i="3"/>
  <c r="VZ26" i="3"/>
  <c r="VZ21" i="3"/>
  <c r="WB30" i="3"/>
  <c r="WB38" i="3"/>
  <c r="VZ18" i="3"/>
  <c r="WA18" i="3"/>
  <c r="WJ18" i="3" s="1"/>
  <c r="WB33" i="3"/>
  <c r="WB36" i="3"/>
  <c r="WB44" i="3"/>
  <c r="VJ44" i="4"/>
  <c r="VK44" i="4" s="1"/>
  <c r="VZ51" i="3"/>
  <c r="VZ27" i="3"/>
  <c r="WA36" i="3"/>
  <c r="VZ38" i="3"/>
  <c r="WJ38" i="3" s="1"/>
  <c r="VZ44" i="3"/>
  <c r="WB45" i="3"/>
  <c r="VZ52" i="3"/>
  <c r="VG23" i="4"/>
  <c r="VZ15" i="3"/>
  <c r="VZ22" i="3"/>
  <c r="WA52" i="3"/>
  <c r="VZ58" i="3"/>
  <c r="WA15" i="3"/>
  <c r="WB22" i="3"/>
  <c r="WB52" i="3"/>
  <c r="WA58" i="3"/>
  <c r="VJ25" i="4"/>
  <c r="VK25" i="4" s="1"/>
  <c r="VJ58" i="4"/>
  <c r="VK58" i="4" s="1"/>
  <c r="VZ30" i="3"/>
  <c r="VZ57" i="3"/>
  <c r="WA30" i="3"/>
  <c r="VG19" i="4"/>
  <c r="VZ29" i="3"/>
  <c r="VZ45" i="3"/>
  <c r="VZ14" i="3"/>
  <c r="UZ35" i="4"/>
  <c r="VB35" i="4" s="1"/>
  <c r="UZ36" i="4"/>
  <c r="VB36" i="4" s="1"/>
  <c r="TV30" i="4"/>
  <c r="TV29" i="4"/>
  <c r="TV24" i="4"/>
  <c r="UP32" i="3"/>
  <c r="UN40" i="3"/>
  <c r="UN47" i="3"/>
  <c r="UN54" i="3"/>
  <c r="UN32" i="3"/>
  <c r="UO54" i="3"/>
  <c r="UX54" i="3" s="1"/>
  <c r="UN55" i="3"/>
  <c r="UN11" i="3"/>
  <c r="UP42" i="3"/>
  <c r="UX42" i="3" s="1"/>
  <c r="UN10" i="3"/>
  <c r="UN19" i="3"/>
  <c r="UN41" i="3"/>
  <c r="TU11" i="4"/>
  <c r="UN49" i="3"/>
  <c r="UN18" i="3"/>
  <c r="UO49" i="3"/>
  <c r="UN26" i="3"/>
  <c r="UX26" i="3" s="1"/>
  <c r="UN48" i="3"/>
  <c r="UP49" i="3"/>
  <c r="UN34" i="3"/>
  <c r="UN25" i="3"/>
  <c r="UN33" i="3"/>
  <c r="UO34" i="3"/>
  <c r="UN56" i="3"/>
  <c r="UX56" i="3" s="1"/>
  <c r="TU31" i="4"/>
  <c r="TN23" i="4"/>
  <c r="TP23" i="4" s="1"/>
  <c r="TN30" i="4"/>
  <c r="TP30" i="4" s="1"/>
  <c r="TN35" i="4"/>
  <c r="TP35" i="4" s="1"/>
  <c r="TN43" i="4"/>
  <c r="TP43" i="4" s="1"/>
  <c r="TN50" i="4"/>
  <c r="TN57" i="4"/>
  <c r="SJ27" i="4"/>
  <c r="SJ16" i="4"/>
  <c r="SJ32" i="4"/>
  <c r="TB12" i="3"/>
  <c r="TB11" i="3"/>
  <c r="TB20" i="3"/>
  <c r="TB19" i="3"/>
  <c r="TB28" i="3"/>
  <c r="TB27" i="3"/>
  <c r="TC28" i="3"/>
  <c r="SB10" i="4"/>
  <c r="SD10" i="4" s="1"/>
  <c r="SB18" i="4"/>
  <c r="SB26" i="4"/>
  <c r="SD26" i="4" s="1"/>
  <c r="SB12" i="4"/>
  <c r="SD12" i="4" s="1"/>
  <c r="SB19" i="4"/>
  <c r="PL26" i="4"/>
  <c r="QE16" i="3"/>
  <c r="PL27" i="4"/>
  <c r="QE39" i="3"/>
  <c r="PL11" i="4"/>
  <c r="PL19" i="4"/>
  <c r="PL34" i="4"/>
  <c r="QE11" i="3"/>
  <c r="QD33" i="3"/>
  <c r="QF11" i="3"/>
  <c r="QD41" i="3"/>
  <c r="QD49" i="3"/>
  <c r="QF35" i="3"/>
  <c r="QD19" i="3"/>
  <c r="QE41" i="3"/>
  <c r="QE49" i="3"/>
  <c r="QN49" i="3" s="1"/>
  <c r="PK24" i="4"/>
  <c r="QF27" i="3"/>
  <c r="QF34" i="3"/>
  <c r="QD42" i="3"/>
  <c r="PK39" i="4"/>
  <c r="QD13" i="3"/>
  <c r="QF21" i="3"/>
  <c r="QF43" i="3"/>
  <c r="QD12" i="3"/>
  <c r="QE13" i="3"/>
  <c r="QD20" i="3"/>
  <c r="QD28" i="3"/>
  <c r="QD55" i="3"/>
  <c r="QD27" i="3"/>
  <c r="QE28" i="3"/>
  <c r="QD54" i="3"/>
  <c r="QF55" i="3"/>
  <c r="QD35" i="3"/>
  <c r="QN35" i="3" s="1"/>
  <c r="QD34" i="3"/>
  <c r="QD43" i="3"/>
  <c r="PD10" i="4"/>
  <c r="PF10" i="4" s="1"/>
  <c r="PD18" i="4"/>
  <c r="PD20" i="4"/>
  <c r="PD36" i="4"/>
  <c r="PF36" i="4" s="1"/>
  <c r="PD56" i="4"/>
  <c r="PF56" i="4" s="1"/>
  <c r="NZ25" i="4"/>
  <c r="NZ12" i="4"/>
  <c r="NZ16" i="4"/>
  <c r="OT42" i="3"/>
  <c r="OT38" i="3"/>
  <c r="OT12" i="3"/>
  <c r="OR47" i="3"/>
  <c r="OR56" i="3"/>
  <c r="OR46" i="3"/>
  <c r="OS46" i="3"/>
  <c r="NY22" i="4"/>
  <c r="NY35" i="4"/>
  <c r="OR32" i="3"/>
  <c r="OS32" i="3"/>
  <c r="OR31" i="3"/>
  <c r="OT25" i="3"/>
  <c r="OR35" i="3"/>
  <c r="OT36" i="3"/>
  <c r="OR42" i="3"/>
  <c r="OB23" i="4"/>
  <c r="OC23" i="4" s="1"/>
  <c r="OR9" i="3"/>
  <c r="OB36" i="4"/>
  <c r="OB42" i="4"/>
  <c r="OC42" i="4" s="1"/>
  <c r="OR16" i="3"/>
  <c r="OR41" i="3"/>
  <c r="OT9" i="3"/>
  <c r="OS16" i="3"/>
  <c r="OS30" i="3"/>
  <c r="OR55" i="3"/>
  <c r="PB55" i="3" s="1"/>
  <c r="OR15" i="3"/>
  <c r="OT16" i="3"/>
  <c r="OR29" i="3"/>
  <c r="OR36" i="3"/>
  <c r="OR12" i="3"/>
  <c r="OR30" i="3"/>
  <c r="OT31" i="3"/>
  <c r="OR25" i="3"/>
  <c r="OR11" i="3"/>
  <c r="OR20" i="3"/>
  <c r="OR24" i="3"/>
  <c r="OR49" i="3"/>
  <c r="OR19" i="3"/>
  <c r="OS49" i="3"/>
  <c r="OT20" i="3"/>
  <c r="OR48" i="3"/>
  <c r="OT49" i="3"/>
  <c r="NR18" i="4"/>
  <c r="NR57" i="4"/>
  <c r="MN16" i="4"/>
  <c r="MN18" i="4"/>
  <c r="NG28" i="3"/>
  <c r="MN13" i="4"/>
  <c r="MN29" i="4"/>
  <c r="MN25" i="4"/>
  <c r="MO28" i="4"/>
  <c r="NE28" i="4" s="1"/>
  <c r="MN27" i="4"/>
  <c r="NH36" i="3"/>
  <c r="NH11" i="3"/>
  <c r="NG30" i="3"/>
  <c r="NF15" i="3"/>
  <c r="NH55" i="3"/>
  <c r="NG15" i="3"/>
  <c r="NH19" i="3"/>
  <c r="NP19" i="3" s="1"/>
  <c r="NF22" i="3"/>
  <c r="NG22" i="3"/>
  <c r="NG52" i="3"/>
  <c r="MP23" i="4"/>
  <c r="MQ23" i="4" s="1"/>
  <c r="NF37" i="3"/>
  <c r="NG18" i="3"/>
  <c r="NF32" i="3"/>
  <c r="NH37" i="3"/>
  <c r="NP37" i="3" s="1"/>
  <c r="NF55" i="3"/>
  <c r="MM25" i="4"/>
  <c r="NF17" i="3"/>
  <c r="NH18" i="3"/>
  <c r="NF24" i="3"/>
  <c r="NG32" i="3"/>
  <c r="NF36" i="3"/>
  <c r="NF47" i="3"/>
  <c r="NP47" i="3" s="1"/>
  <c r="NH10" i="3"/>
  <c r="NF31" i="3"/>
  <c r="NH32" i="3"/>
  <c r="NF39" i="3"/>
  <c r="NF54" i="3"/>
  <c r="NF9" i="3"/>
  <c r="NF16" i="3"/>
  <c r="NF23" i="3"/>
  <c r="NP23" i="3" s="1"/>
  <c r="NG39" i="3"/>
  <c r="NF46" i="3"/>
  <c r="NF30" i="3"/>
  <c r="NH31" i="3"/>
  <c r="NF19" i="3"/>
  <c r="MM11" i="4"/>
  <c r="MM19" i="4"/>
  <c r="NF18" i="3"/>
  <c r="NP18" i="3" s="1"/>
  <c r="NF45" i="3"/>
  <c r="NF26" i="3"/>
  <c r="NF44" i="3"/>
  <c r="NF53" i="3"/>
  <c r="MM26" i="4"/>
  <c r="MP38" i="4"/>
  <c r="MQ38" i="4" s="1"/>
  <c r="NF11" i="3"/>
  <c r="NF25" i="3"/>
  <c r="NH26" i="3"/>
  <c r="NF52" i="3"/>
  <c r="MP22" i="4"/>
  <c r="MQ22" i="4" s="1"/>
  <c r="NG11" i="3"/>
  <c r="NF38" i="3"/>
  <c r="NF10" i="3"/>
  <c r="LB57" i="4"/>
  <c r="LB34" i="4"/>
  <c r="LB28" i="4"/>
  <c r="LB44" i="4"/>
  <c r="LB31" i="4"/>
  <c r="LC9" i="4"/>
  <c r="LS9" i="4" s="1"/>
  <c r="LB55" i="4"/>
  <c r="LB40" i="4"/>
  <c r="LB56" i="4"/>
  <c r="LB49" i="4"/>
  <c r="LB21" i="4"/>
  <c r="LU27" i="3"/>
  <c r="LU49" i="3"/>
  <c r="LT11" i="3"/>
  <c r="MD11" i="3" s="1"/>
  <c r="LA20" i="4"/>
  <c r="LA28" i="4"/>
  <c r="LV34" i="3"/>
  <c r="LV42" i="3"/>
  <c r="MD42" i="3" s="1"/>
  <c r="LU50" i="3"/>
  <c r="LA58" i="4"/>
  <c r="LT51" i="3"/>
  <c r="MD51" i="3" s="1"/>
  <c r="LV59" i="3"/>
  <c r="MD59" i="3" s="1"/>
  <c r="LV13" i="3"/>
  <c r="LV21" i="3"/>
  <c r="LV29" i="3"/>
  <c r="LT35" i="3"/>
  <c r="LA59" i="4"/>
  <c r="LT43" i="3"/>
  <c r="LA15" i="4"/>
  <c r="LU43" i="3"/>
  <c r="LA55" i="4"/>
  <c r="LU28" i="3"/>
  <c r="LT58" i="3"/>
  <c r="LV20" i="3"/>
  <c r="LT27" i="3"/>
  <c r="LV28" i="3"/>
  <c r="LV50" i="3"/>
  <c r="LT19" i="3"/>
  <c r="MD19" i="3" s="1"/>
  <c r="LU34" i="3"/>
  <c r="LV12" i="3"/>
  <c r="LT33" i="3"/>
  <c r="LT49" i="3"/>
  <c r="MD49" i="3" s="1"/>
  <c r="LA17" i="4"/>
  <c r="LT12" i="3"/>
  <c r="LU13" i="3"/>
  <c r="MD13" i="3" s="1"/>
  <c r="LT34" i="3"/>
  <c r="LV35" i="3"/>
  <c r="LU58" i="3"/>
  <c r="LT20" i="3"/>
  <c r="LT29" i="3"/>
  <c r="MD29" i="3" s="1"/>
  <c r="LT57" i="3"/>
  <c r="LV58" i="3"/>
  <c r="LT28" i="3"/>
  <c r="LT42" i="3"/>
  <c r="LA35" i="4"/>
  <c r="LT41" i="3"/>
  <c r="LT50" i="3"/>
  <c r="KT35" i="4"/>
  <c r="KV35" i="4" s="1"/>
  <c r="KT41" i="4"/>
  <c r="KV41" i="4" s="1"/>
  <c r="KT48" i="4"/>
  <c r="KT42" i="4"/>
  <c r="KT25" i="4"/>
  <c r="KV25" i="4" s="1"/>
  <c r="KT44" i="4"/>
  <c r="KI28" i="3"/>
  <c r="JP58" i="4"/>
  <c r="JP16" i="4"/>
  <c r="JP10" i="4"/>
  <c r="JP26" i="4"/>
  <c r="JP20" i="4"/>
  <c r="KJ30" i="3"/>
  <c r="KI15" i="3"/>
  <c r="KI23" i="3"/>
  <c r="JO26" i="4"/>
  <c r="JO21" i="4"/>
  <c r="JQ21" i="4" s="1"/>
  <c r="KG21" i="4" s="1"/>
  <c r="KI30" i="3"/>
  <c r="KH53" i="3"/>
  <c r="KJ16" i="3"/>
  <c r="KI46" i="3"/>
  <c r="KH15" i="3"/>
  <c r="KI24" i="3"/>
  <c r="KH13" i="3"/>
  <c r="KR13" i="3" s="1"/>
  <c r="KJ14" i="3"/>
  <c r="KR14" i="3" s="1"/>
  <c r="KH22" i="3"/>
  <c r="KH36" i="3"/>
  <c r="KH44" i="3"/>
  <c r="JO16" i="4"/>
  <c r="JO24" i="4"/>
  <c r="KI22" i="3"/>
  <c r="KH31" i="3"/>
  <c r="KI36" i="3"/>
  <c r="KR36" i="3" s="1"/>
  <c r="KH21" i="3"/>
  <c r="KJ22" i="3"/>
  <c r="KH30" i="3"/>
  <c r="KH35" i="3"/>
  <c r="KR35" i="3" s="1"/>
  <c r="KH43" i="3"/>
  <c r="KJ44" i="3"/>
  <c r="JO10" i="4"/>
  <c r="JO18" i="4"/>
  <c r="JR33" i="4"/>
  <c r="JS33" i="4" s="1"/>
  <c r="KH16" i="3"/>
  <c r="KJ31" i="3"/>
  <c r="KH24" i="3"/>
  <c r="KH29" i="3"/>
  <c r="KH38" i="3"/>
  <c r="KH46" i="3"/>
  <c r="JO12" i="4"/>
  <c r="JO59" i="4"/>
  <c r="KH54" i="3"/>
  <c r="KH23" i="3"/>
  <c r="KJ29" i="3"/>
  <c r="KR29" i="3" s="1"/>
  <c r="KH37" i="3"/>
  <c r="KH45" i="3"/>
  <c r="KR45" i="3" s="1"/>
  <c r="KJ46" i="3"/>
  <c r="JH18" i="4"/>
  <c r="JJ18" i="4" s="1"/>
  <c r="JH49" i="4"/>
  <c r="JJ49" i="4" s="1"/>
  <c r="JH21" i="4"/>
  <c r="JH15" i="4"/>
  <c r="JJ15" i="4" s="1"/>
  <c r="JH37" i="4"/>
  <c r="JJ37" i="4" s="1"/>
  <c r="JH17" i="4"/>
  <c r="JJ17" i="4" s="1"/>
  <c r="JH25" i="4"/>
  <c r="JH32" i="4"/>
  <c r="JJ32" i="4" s="1"/>
  <c r="ID15" i="4"/>
  <c r="IW13" i="3"/>
  <c r="IW30" i="3"/>
  <c r="IX22" i="3"/>
  <c r="IW15" i="3"/>
  <c r="IV14" i="3"/>
  <c r="IV11" i="3"/>
  <c r="IW23" i="3"/>
  <c r="IV22" i="3"/>
  <c r="JF22" i="3" s="1"/>
  <c r="IC21" i="4"/>
  <c r="IV15" i="3"/>
  <c r="IF31" i="4"/>
  <c r="IC30" i="4"/>
  <c r="IV24" i="3"/>
  <c r="IC19" i="4"/>
  <c r="IW24" i="3"/>
  <c r="IV30" i="3"/>
  <c r="IV23" i="3"/>
  <c r="IX24" i="3"/>
  <c r="IV10" i="3"/>
  <c r="IX11" i="3"/>
  <c r="JF11" i="3" s="1"/>
  <c r="IV18" i="3"/>
  <c r="IW32" i="3"/>
  <c r="IC18" i="4"/>
  <c r="IW18" i="3"/>
  <c r="IV31" i="3"/>
  <c r="IV39" i="3"/>
  <c r="IV17" i="3"/>
  <c r="IV26" i="3"/>
  <c r="JF26" i="3" s="1"/>
  <c r="IW39" i="3"/>
  <c r="IC12" i="4"/>
  <c r="IV38" i="3"/>
  <c r="IV46" i="3"/>
  <c r="IF11" i="4"/>
  <c r="IG11" i="4" s="1"/>
  <c r="IM11" i="4" s="1"/>
  <c r="IV25" i="3"/>
  <c r="IW46" i="3"/>
  <c r="IV54" i="3"/>
  <c r="IC14" i="4"/>
  <c r="IV45" i="3"/>
  <c r="IW54" i="3"/>
  <c r="IV53" i="3"/>
  <c r="JF53" i="3" s="1"/>
  <c r="HV55" i="4"/>
  <c r="HV20" i="4"/>
  <c r="GR43" i="4"/>
  <c r="GR39" i="4"/>
  <c r="GR14" i="4"/>
  <c r="GR24" i="4"/>
  <c r="GR55" i="4"/>
  <c r="GR19" i="4"/>
  <c r="GS19" i="4" s="1"/>
  <c r="HI19" i="4" s="1"/>
  <c r="GR36" i="4"/>
  <c r="GR46" i="4"/>
  <c r="HL41" i="3"/>
  <c r="HL25" i="3"/>
  <c r="HT25" i="3" s="1"/>
  <c r="HJ33" i="3"/>
  <c r="HL58" i="3"/>
  <c r="HL19" i="3"/>
  <c r="HJ13" i="3"/>
  <c r="HT13" i="3" s="1"/>
  <c r="HL28" i="3"/>
  <c r="HL15" i="3"/>
  <c r="GQ29" i="4"/>
  <c r="GQ16" i="4"/>
  <c r="HK11" i="3"/>
  <c r="HJ26" i="3"/>
  <c r="HJ25" i="3"/>
  <c r="HJ49" i="3"/>
  <c r="GQ20" i="4"/>
  <c r="HJ12" i="3"/>
  <c r="HL26" i="3"/>
  <c r="HJ11" i="3"/>
  <c r="HL12" i="3"/>
  <c r="HK34" i="3"/>
  <c r="HL34" i="3"/>
  <c r="GQ49" i="4"/>
  <c r="GS49" i="4" s="1"/>
  <c r="HI49" i="4" s="1"/>
  <c r="GQ57" i="4"/>
  <c r="HJ20" i="3"/>
  <c r="HL21" i="3"/>
  <c r="HJ34" i="3"/>
  <c r="HT34" i="3" s="1"/>
  <c r="HL35" i="3"/>
  <c r="HJ43" i="3"/>
  <c r="HJ48" i="3"/>
  <c r="HL49" i="3"/>
  <c r="HJ57" i="3"/>
  <c r="GQ15" i="4"/>
  <c r="HJ29" i="3"/>
  <c r="HK43" i="3"/>
  <c r="HT43" i="3" s="1"/>
  <c r="HJ15" i="3"/>
  <c r="HJ42" i="3"/>
  <c r="HJ56" i="3"/>
  <c r="GQ35" i="4"/>
  <c r="HK15" i="3"/>
  <c r="HJ28" i="3"/>
  <c r="HL29" i="3"/>
  <c r="HJ41" i="3"/>
  <c r="HT41" i="3" s="1"/>
  <c r="GQ10" i="4"/>
  <c r="GT29" i="4"/>
  <c r="GU29" i="4" s="1"/>
  <c r="HJ14" i="3"/>
  <c r="HJ22" i="3"/>
  <c r="HJ27" i="3"/>
  <c r="HK28" i="3"/>
  <c r="HJ50" i="3"/>
  <c r="HK22" i="3"/>
  <c r="GJ43" i="4"/>
  <c r="GL43" i="4" s="1"/>
  <c r="GJ37" i="4"/>
  <c r="GJ45" i="4"/>
  <c r="GL45" i="4" s="1"/>
  <c r="GJ50" i="4"/>
  <c r="GL50" i="4" s="1"/>
  <c r="GJ58" i="4"/>
  <c r="FF19" i="4"/>
  <c r="FX14" i="3"/>
  <c r="FX15" i="3"/>
  <c r="GH15" i="3" s="1"/>
  <c r="EM52" i="3"/>
  <c r="DT24" i="4"/>
  <c r="DT59" i="4"/>
  <c r="DT25" i="4"/>
  <c r="DT15" i="4"/>
  <c r="DU15" i="4" s="1"/>
  <c r="EK15" i="4" s="1"/>
  <c r="DT30" i="4"/>
  <c r="EN31" i="3"/>
  <c r="EN13" i="3"/>
  <c r="EL25" i="3"/>
  <c r="EN9" i="3"/>
  <c r="EN24" i="3"/>
  <c r="EM39" i="3"/>
  <c r="EV39" i="3" s="1"/>
  <c r="EM16" i="3"/>
  <c r="EL53" i="3"/>
  <c r="EV53" i="3" s="1"/>
  <c r="EM54" i="3"/>
  <c r="EL18" i="3"/>
  <c r="EM41" i="3"/>
  <c r="EN54" i="3"/>
  <c r="EL11" i="3"/>
  <c r="EM18" i="3"/>
  <c r="EN41" i="3"/>
  <c r="EN48" i="3"/>
  <c r="DS11" i="4"/>
  <c r="EL10" i="3"/>
  <c r="EV10" i="3" s="1"/>
  <c r="EM11" i="3"/>
  <c r="EL17" i="3"/>
  <c r="EN18" i="3"/>
  <c r="EL40" i="3"/>
  <c r="EV40" i="3" s="1"/>
  <c r="EL47" i="3"/>
  <c r="EV47" i="3" s="1"/>
  <c r="EN11" i="3"/>
  <c r="EN26" i="3"/>
  <c r="EN33" i="3"/>
  <c r="EV33" i="3" s="1"/>
  <c r="EL16" i="3"/>
  <c r="EL32" i="3"/>
  <c r="EL39" i="3"/>
  <c r="EM34" i="3"/>
  <c r="EV34" i="3" s="1"/>
  <c r="EL42" i="3"/>
  <c r="EV42" i="3" s="1"/>
  <c r="DS13" i="4"/>
  <c r="EL33" i="3"/>
  <c r="EL41" i="3"/>
  <c r="EN42" i="3"/>
  <c r="DS19" i="4"/>
  <c r="EL13" i="3"/>
  <c r="EL27" i="3"/>
  <c r="EV27" i="3" s="1"/>
  <c r="EM13" i="3"/>
  <c r="EL26" i="3"/>
  <c r="EM27" i="3"/>
  <c r="EL48" i="3"/>
  <c r="DV17" i="4"/>
  <c r="DW17" i="4" s="1"/>
  <c r="EL12" i="3"/>
  <c r="EN27" i="3"/>
  <c r="DL21" i="4"/>
  <c r="CH15" i="4"/>
  <c r="CH18" i="4"/>
  <c r="CH11" i="4"/>
  <c r="CH13" i="4"/>
  <c r="DB31" i="3"/>
  <c r="DB39" i="3"/>
  <c r="DB47" i="3"/>
  <c r="CG55" i="4"/>
  <c r="CZ29" i="3"/>
  <c r="CZ37" i="3"/>
  <c r="DB9" i="3"/>
  <c r="DB17" i="3"/>
  <c r="DB24" i="3"/>
  <c r="CG40" i="4"/>
  <c r="DB48" i="3"/>
  <c r="DB56" i="3"/>
  <c r="DB21" i="3"/>
  <c r="CZ9" i="3"/>
  <c r="DB18" i="3"/>
  <c r="CZ24" i="3"/>
  <c r="CG41" i="4"/>
  <c r="CG57" i="4"/>
  <c r="CZ18" i="3"/>
  <c r="CG50" i="4"/>
  <c r="CG58" i="4"/>
  <c r="DB12" i="3"/>
  <c r="DB20" i="3"/>
  <c r="DB27" i="3"/>
  <c r="DJ27" i="3" s="1"/>
  <c r="DB35" i="3"/>
  <c r="CG51" i="4"/>
  <c r="DB59" i="3"/>
  <c r="CZ14" i="3"/>
  <c r="DJ14" i="3" s="1"/>
  <c r="CG53" i="4"/>
  <c r="CZ46" i="3"/>
  <c r="DB10" i="3"/>
  <c r="DB19" i="3"/>
  <c r="DJ19" i="3" s="1"/>
  <c r="DB32" i="3"/>
  <c r="DB40" i="3"/>
  <c r="DB25" i="3"/>
  <c r="CZ31" i="3"/>
  <c r="DA18" i="3"/>
  <c r="DB53" i="3"/>
  <c r="CJ47" i="4"/>
  <c r="CK47" i="4" s="1"/>
  <c r="CQ47" i="4" s="1"/>
  <c r="CZ17" i="3"/>
  <c r="DA11" i="3"/>
  <c r="CZ12" i="3"/>
  <c r="DA13" i="3"/>
  <c r="CZ26" i="3"/>
  <c r="DJ26" i="3" s="1"/>
  <c r="CZ39" i="3"/>
  <c r="CZ52" i="3"/>
  <c r="CJ27" i="4"/>
  <c r="CK27" i="4" s="1"/>
  <c r="CQ27" i="4" s="1"/>
  <c r="CZ48" i="3"/>
  <c r="DJ48" i="3" s="1"/>
  <c r="CZ16" i="3"/>
  <c r="CZ30" i="3"/>
  <c r="CZ34" i="3"/>
  <c r="DA39" i="3"/>
  <c r="CZ47" i="3"/>
  <c r="DJ47" i="3" s="1"/>
  <c r="DA52" i="3"/>
  <c r="CZ56" i="3"/>
  <c r="CG28" i="4"/>
  <c r="DB13" i="3"/>
  <c r="CZ11" i="3"/>
  <c r="DA34" i="3"/>
  <c r="CZ38" i="3"/>
  <c r="DJ38" i="3" s="1"/>
  <c r="CZ51" i="3"/>
  <c r="CZ33" i="3"/>
  <c r="DJ33" i="3" s="1"/>
  <c r="CZ42" i="3"/>
  <c r="DJ42" i="3" s="1"/>
  <c r="DB34" i="3"/>
  <c r="DJ34" i="3" s="1"/>
  <c r="CZ55" i="3"/>
  <c r="CZ19" i="3"/>
  <c r="DA24" i="3"/>
  <c r="CZ41" i="3"/>
  <c r="DJ41" i="3" s="1"/>
  <c r="DA46" i="3"/>
  <c r="CJ50" i="4"/>
  <c r="CK50" i="4" s="1"/>
  <c r="CQ50" i="4" s="1"/>
  <c r="CJ57" i="4"/>
  <c r="CK57" i="4" s="1"/>
  <c r="CZ20" i="3"/>
  <c r="DJ20" i="3" s="1"/>
  <c r="CZ23" i="3"/>
  <c r="DA41" i="3"/>
  <c r="CZ45" i="3"/>
  <c r="CZ49" i="3"/>
  <c r="DJ49" i="3" s="1"/>
  <c r="CZ54" i="3"/>
  <c r="DB55" i="3"/>
  <c r="DJ55" i="3" s="1"/>
  <c r="CZ58" i="3"/>
  <c r="DJ58" i="3" s="1"/>
  <c r="BZ23" i="4"/>
  <c r="CB23" i="4" s="1"/>
  <c r="CB14" i="4"/>
  <c r="BZ13" i="4"/>
  <c r="CB13" i="4" s="1"/>
  <c r="BZ18" i="4"/>
  <c r="BZ41" i="4"/>
  <c r="CB41" i="4" s="1"/>
  <c r="BZ49" i="4"/>
  <c r="CB49" i="4" s="1"/>
  <c r="BZ56" i="4"/>
  <c r="CB56" i="4" s="1"/>
  <c r="AV13" i="4"/>
  <c r="AV17" i="4"/>
  <c r="AV33" i="4"/>
  <c r="AV42" i="4"/>
  <c r="AV28" i="4"/>
  <c r="AV22" i="4"/>
  <c r="AV11" i="4"/>
  <c r="AV18" i="4"/>
  <c r="BO23" i="3"/>
  <c r="BP28" i="3"/>
  <c r="BX28" i="3" s="1"/>
  <c r="BN21" i="3"/>
  <c r="BN14" i="3"/>
  <c r="BN28" i="3"/>
  <c r="BN43" i="3"/>
  <c r="BP30" i="3"/>
  <c r="BP38" i="3"/>
  <c r="BO46" i="3"/>
  <c r="BO43" i="3"/>
  <c r="BN35" i="3"/>
  <c r="BN51" i="3"/>
  <c r="BO51" i="3"/>
  <c r="BN13" i="3"/>
  <c r="BX13" i="3" s="1"/>
  <c r="BO13" i="3"/>
  <c r="BN23" i="3"/>
  <c r="BN22" i="3"/>
  <c r="BN36" i="3"/>
  <c r="BX36" i="3" s="1"/>
  <c r="BN44" i="3"/>
  <c r="BP45" i="3"/>
  <c r="AU52" i="4"/>
  <c r="BO15" i="3"/>
  <c r="BN15" i="3"/>
  <c r="BP29" i="3"/>
  <c r="AU20" i="4"/>
  <c r="BP46" i="3"/>
  <c r="BN59" i="3"/>
  <c r="AU57" i="4"/>
  <c r="AU59" i="4"/>
  <c r="BN30" i="3"/>
  <c r="BN53" i="3"/>
  <c r="BN58" i="3"/>
  <c r="BN9" i="3"/>
  <c r="BO30" i="3"/>
  <c r="BN52" i="3"/>
  <c r="AU40" i="4"/>
  <c r="AU48" i="4"/>
  <c r="BN29" i="3"/>
  <c r="BX29" i="3" s="1"/>
  <c r="BN38" i="3"/>
  <c r="BP53" i="3"/>
  <c r="BN16" i="3"/>
  <c r="BN24" i="3"/>
  <c r="BP9" i="3"/>
  <c r="BO16" i="3"/>
  <c r="BN37" i="3"/>
  <c r="BN46" i="3"/>
  <c r="AU51" i="4"/>
  <c r="AN19" i="4"/>
  <c r="AN21" i="4"/>
  <c r="AN14" i="4"/>
  <c r="AP14" i="4" s="1"/>
  <c r="AN15" i="4"/>
  <c r="AP15" i="4" s="1"/>
  <c r="AN17" i="4"/>
  <c r="AP17" i="4" s="1"/>
  <c r="AN25" i="4"/>
  <c r="J15" i="6"/>
  <c r="I15" i="6"/>
  <c r="H15" i="6"/>
  <c r="UX25" i="3"/>
  <c r="UX57" i="3"/>
  <c r="TL23" i="3"/>
  <c r="DL24" i="4"/>
  <c r="DN24" i="4" s="1"/>
  <c r="DL23" i="4"/>
  <c r="DN23" i="4" s="1"/>
  <c r="DJ31" i="3"/>
  <c r="KR47" i="3"/>
  <c r="KR52" i="3"/>
  <c r="MD46" i="3"/>
  <c r="MD56" i="3"/>
  <c r="PB48" i="3"/>
  <c r="CH22" i="4"/>
  <c r="DL34" i="4"/>
  <c r="DL33" i="4"/>
  <c r="DN33" i="4" s="1"/>
  <c r="DT37" i="4"/>
  <c r="MD30" i="3"/>
  <c r="PB56" i="3"/>
  <c r="TL15" i="3"/>
  <c r="BZ16" i="4"/>
  <c r="BZ15" i="4"/>
  <c r="CB15" i="4" s="1"/>
  <c r="DV13" i="4"/>
  <c r="DW13" i="4" s="1"/>
  <c r="EC13" i="4" s="1"/>
  <c r="AX14" i="4"/>
  <c r="AY14" i="4" s="1"/>
  <c r="BE14" i="4" s="1"/>
  <c r="AX21" i="4"/>
  <c r="AY21" i="4" s="1"/>
  <c r="BE21" i="4" s="1"/>
  <c r="AN35" i="4"/>
  <c r="AP35" i="4" s="1"/>
  <c r="AX41" i="4"/>
  <c r="AY41" i="4" s="1"/>
  <c r="AX49" i="4"/>
  <c r="AY49" i="4" s="1"/>
  <c r="AX54" i="4"/>
  <c r="AY54" i="4" s="1"/>
  <c r="AX59" i="4"/>
  <c r="AY59" i="4" s="1"/>
  <c r="CJ14" i="4"/>
  <c r="CK14" i="4" s="1"/>
  <c r="CL14" i="4" s="1"/>
  <c r="CM14" i="4" s="1"/>
  <c r="CH21" i="4"/>
  <c r="BZ24" i="4"/>
  <c r="CB24" i="4" s="1"/>
  <c r="BZ30" i="4"/>
  <c r="CB30" i="4" s="1"/>
  <c r="CG42" i="4"/>
  <c r="CG54" i="4"/>
  <c r="CG59" i="4"/>
  <c r="DL19" i="4"/>
  <c r="DT21" i="4"/>
  <c r="DT36" i="4"/>
  <c r="DL39" i="4"/>
  <c r="DN39" i="4" s="1"/>
  <c r="DV44" i="4"/>
  <c r="DW44" i="4" s="1"/>
  <c r="DW47" i="4"/>
  <c r="DX46" i="4" s="1"/>
  <c r="DY46" i="4" s="1"/>
  <c r="DW53" i="4"/>
  <c r="DV55" i="4"/>
  <c r="DW55" i="4" s="1"/>
  <c r="DL57" i="4"/>
  <c r="DW58" i="4"/>
  <c r="DX58" i="4" s="1"/>
  <c r="FH9" i="4"/>
  <c r="FI9" i="4" s="1"/>
  <c r="FO9" i="4" s="1"/>
  <c r="FH17" i="4"/>
  <c r="FI17" i="4" s="1"/>
  <c r="FZ24" i="3"/>
  <c r="EX26" i="4"/>
  <c r="EZ26" i="4" s="1"/>
  <c r="GR9" i="4"/>
  <c r="GS9" i="4" s="1"/>
  <c r="HI9" i="4" s="1"/>
  <c r="GT32" i="4"/>
  <c r="GU32" i="4" s="1"/>
  <c r="GJ34" i="4"/>
  <c r="GJ40" i="4"/>
  <c r="GL40" i="4" s="1"/>
  <c r="HV14" i="4"/>
  <c r="HX14" i="4" s="1"/>
  <c r="IF20" i="4"/>
  <c r="IG20" i="4" s="1"/>
  <c r="IF33" i="4"/>
  <c r="IG37" i="4"/>
  <c r="IM37" i="4" s="1"/>
  <c r="JJ29" i="4"/>
  <c r="JO49" i="4"/>
  <c r="JQ49" i="4" s="1"/>
  <c r="KG49" i="4" s="1"/>
  <c r="JR49" i="4"/>
  <c r="JS49" i="4" s="1"/>
  <c r="MM27" i="4"/>
  <c r="MP27" i="4"/>
  <c r="MQ27" i="4" s="1"/>
  <c r="MR27" i="4" s="1"/>
  <c r="PF21" i="4"/>
  <c r="AAV33" i="4"/>
  <c r="AAX33" i="4" s="1"/>
  <c r="AAV32" i="4"/>
  <c r="AAX32" i="4" s="1"/>
  <c r="GL28" i="4"/>
  <c r="JO50" i="4"/>
  <c r="JR50" i="4"/>
  <c r="JS50" i="4" s="1"/>
  <c r="NY20" i="4"/>
  <c r="AV20" i="4"/>
  <c r="AW20" i="4" s="1"/>
  <c r="AU22" i="4"/>
  <c r="AV26" i="4"/>
  <c r="AN36" i="4"/>
  <c r="AP36" i="4" s="1"/>
  <c r="AV40" i="4"/>
  <c r="AU42" i="4"/>
  <c r="AU53" i="4"/>
  <c r="AU58" i="4"/>
  <c r="CB25" i="4"/>
  <c r="CH27" i="4"/>
  <c r="CH35" i="4"/>
  <c r="CG43" i="4"/>
  <c r="CI43" i="4" s="1"/>
  <c r="CY43" i="4" s="1"/>
  <c r="CJ53" i="4"/>
  <c r="CK53" i="4" s="1"/>
  <c r="CJ58" i="4"/>
  <c r="CK58" i="4" s="1"/>
  <c r="DS16" i="4"/>
  <c r="DS18" i="4"/>
  <c r="DT43" i="4"/>
  <c r="DS45" i="4"/>
  <c r="FE18" i="4"/>
  <c r="GQ21" i="4"/>
  <c r="GQ33" i="4"/>
  <c r="GR38" i="4"/>
  <c r="GS38" i="4" s="1"/>
  <c r="HI38" i="4" s="1"/>
  <c r="GQ45" i="4"/>
  <c r="GQ50" i="4"/>
  <c r="GR56" i="4"/>
  <c r="GQ58" i="4"/>
  <c r="JJ31" i="4"/>
  <c r="LA34" i="4"/>
  <c r="KV50" i="4"/>
  <c r="XX10" i="4"/>
  <c r="XZ10" i="4" s="1"/>
  <c r="XX9" i="4"/>
  <c r="XZ9" i="4" s="1"/>
  <c r="XZ29" i="4"/>
  <c r="AN18" i="4"/>
  <c r="AU23" i="4"/>
  <c r="AX24" i="4"/>
  <c r="AY24" i="4" s="1"/>
  <c r="BE24" i="4" s="1"/>
  <c r="AN31" i="4"/>
  <c r="AP31" i="4" s="1"/>
  <c r="AV34" i="4"/>
  <c r="AN38" i="4"/>
  <c r="AP38" i="4" s="1"/>
  <c r="AX44" i="4"/>
  <c r="AY44" i="4" s="1"/>
  <c r="AN46" i="4"/>
  <c r="AV59" i="4"/>
  <c r="AW59" i="4" s="1"/>
  <c r="CH14" i="4"/>
  <c r="CJ19" i="4"/>
  <c r="CK19" i="4" s="1"/>
  <c r="CQ19" i="4" s="1"/>
  <c r="BZ20" i="4"/>
  <c r="CB20" i="4" s="1"/>
  <c r="CG30" i="4"/>
  <c r="CG31" i="4"/>
  <c r="CJ39" i="4"/>
  <c r="CK39" i="4" s="1"/>
  <c r="CQ39" i="4" s="1"/>
  <c r="CH49" i="4"/>
  <c r="CG56" i="4"/>
  <c r="CH59" i="4"/>
  <c r="DV9" i="4"/>
  <c r="DW9" i="4" s="1"/>
  <c r="EC9" i="4" s="1"/>
  <c r="DV10" i="4"/>
  <c r="DW10" i="4" s="1"/>
  <c r="DL12" i="4"/>
  <c r="DN12" i="4" s="1"/>
  <c r="DT13" i="4"/>
  <c r="DT17" i="4"/>
  <c r="DT22" i="4"/>
  <c r="DL25" i="4"/>
  <c r="DT27" i="4"/>
  <c r="DV28" i="4"/>
  <c r="DW28" i="4" s="1"/>
  <c r="DL29" i="4"/>
  <c r="DT32" i="4"/>
  <c r="DL35" i="4"/>
  <c r="DN35" i="4" s="1"/>
  <c r="DT38" i="4"/>
  <c r="DT50" i="4"/>
  <c r="DW52" i="4"/>
  <c r="DS57" i="4"/>
  <c r="FF9" i="4"/>
  <c r="FH12" i="4"/>
  <c r="FI12" i="4" s="1"/>
  <c r="FF17" i="4"/>
  <c r="FF18" i="4"/>
  <c r="FI27" i="4"/>
  <c r="FF32" i="4"/>
  <c r="FI35" i="4"/>
  <c r="FI42" i="4"/>
  <c r="FF55" i="4"/>
  <c r="FG55" i="4" s="1"/>
  <c r="FW55" i="4" s="1"/>
  <c r="GU12" i="4"/>
  <c r="GQ17" i="4"/>
  <c r="GQ22" i="4"/>
  <c r="GT34" i="4"/>
  <c r="GU40" i="4"/>
  <c r="GL42" i="4"/>
  <c r="GR44" i="4"/>
  <c r="GL48" i="4"/>
  <c r="GR49" i="4"/>
  <c r="GQ51" i="4"/>
  <c r="GR57" i="4"/>
  <c r="GQ59" i="4"/>
  <c r="IG9" i="4"/>
  <c r="IH9" i="4" s="1"/>
  <c r="II9" i="4" s="1"/>
  <c r="IF35" i="4"/>
  <c r="IG35" i="4" s="1"/>
  <c r="IG36" i="4"/>
  <c r="ID40" i="4"/>
  <c r="IC42" i="4"/>
  <c r="IC49" i="4"/>
  <c r="ID55" i="4"/>
  <c r="IC57" i="4"/>
  <c r="JJ25" i="4"/>
  <c r="KV44" i="4"/>
  <c r="AY17" i="4"/>
  <c r="AN26" i="4"/>
  <c r="AP26" i="4" s="1"/>
  <c r="AY52" i="4"/>
  <c r="AY57" i="4"/>
  <c r="CK11" i="4"/>
  <c r="CQ11" i="4" s="1"/>
  <c r="CK32" i="4"/>
  <c r="CQ32" i="4" s="1"/>
  <c r="BZ48" i="4"/>
  <c r="CB48" i="4" s="1"/>
  <c r="CJ54" i="4"/>
  <c r="CK54" i="4" s="1"/>
  <c r="DW24" i="4"/>
  <c r="DW41" i="4"/>
  <c r="EC41" i="4" s="1"/>
  <c r="DL43" i="4"/>
  <c r="DN43" i="4" s="1"/>
  <c r="DT56" i="4"/>
  <c r="FI28" i="4"/>
  <c r="FI36" i="4"/>
  <c r="FE50" i="4"/>
  <c r="FF56" i="4"/>
  <c r="GU18" i="4"/>
  <c r="GR21" i="4"/>
  <c r="GU23" i="4"/>
  <c r="GR33" i="4"/>
  <c r="GQ46" i="4"/>
  <c r="GR50" i="4"/>
  <c r="GQ52" i="4"/>
  <c r="GS52" i="4" s="1"/>
  <c r="HI52" i="4" s="1"/>
  <c r="GL55" i="4"/>
  <c r="GR58" i="4"/>
  <c r="IC9" i="4"/>
  <c r="IE9" i="4" s="1"/>
  <c r="IU9" i="4" s="1"/>
  <c r="IG10" i="4"/>
  <c r="IC15" i="4"/>
  <c r="IC22" i="4"/>
  <c r="ID34" i="4"/>
  <c r="JO45" i="4"/>
  <c r="JQ45" i="4" s="1"/>
  <c r="KG45" i="4" s="1"/>
  <c r="JR45" i="4"/>
  <c r="JS45" i="4" s="1"/>
  <c r="JY45" i="4" s="1"/>
  <c r="KT9" i="4"/>
  <c r="KT10" i="4"/>
  <c r="KV10" i="4" s="1"/>
  <c r="KV52" i="4"/>
  <c r="OC45" i="4"/>
  <c r="WS44" i="4"/>
  <c r="WV44" i="4"/>
  <c r="XZ25" i="4"/>
  <c r="AX12" i="4"/>
  <c r="AY12" i="4" s="1"/>
  <c r="AV16" i="4"/>
  <c r="AV23" i="4"/>
  <c r="AX25" i="4"/>
  <c r="AV29" i="4"/>
  <c r="AN32" i="4"/>
  <c r="AP32" i="4" s="1"/>
  <c r="AV36" i="4"/>
  <c r="AN40" i="4"/>
  <c r="AP40" i="4" s="1"/>
  <c r="AU45" i="4"/>
  <c r="AX46" i="4"/>
  <c r="AY46" i="4" s="1"/>
  <c r="D16" i="6"/>
  <c r="CH9" i="4"/>
  <c r="CJ12" i="4"/>
  <c r="CK12" i="4" s="1"/>
  <c r="BZ22" i="4"/>
  <c r="CH24" i="4"/>
  <c r="BZ35" i="4"/>
  <c r="CB35" i="4" s="1"/>
  <c r="CG52" i="4"/>
  <c r="BZ54" i="4"/>
  <c r="CB54" i="4" s="1"/>
  <c r="BZ59" i="4"/>
  <c r="CB59" i="4" s="1"/>
  <c r="DT9" i="4"/>
  <c r="DV15" i="4"/>
  <c r="DW15" i="4" s="1"/>
  <c r="DT19" i="4"/>
  <c r="DU19" i="4" s="1"/>
  <c r="EK19" i="4" s="1"/>
  <c r="DV20" i="4"/>
  <c r="DW20" i="4" s="1"/>
  <c r="DT28" i="4"/>
  <c r="DL32" i="4"/>
  <c r="DN32" i="4" s="1"/>
  <c r="DV35" i="4"/>
  <c r="DW35" i="4" s="1"/>
  <c r="DS47" i="4"/>
  <c r="DS53" i="4"/>
  <c r="DL55" i="4"/>
  <c r="DT57" i="4"/>
  <c r="DS58" i="4"/>
  <c r="FH14" i="4"/>
  <c r="FI14" i="4" s="1"/>
  <c r="FO14" i="4" s="1"/>
  <c r="EX16" i="4"/>
  <c r="FI21" i="4"/>
  <c r="FI29" i="4"/>
  <c r="FO29" i="4" s="1"/>
  <c r="EX31" i="4"/>
  <c r="EZ31" i="4" s="1"/>
  <c r="FI37" i="4"/>
  <c r="FF49" i="4"/>
  <c r="FE51" i="4"/>
  <c r="FI52" i="4"/>
  <c r="FJ52" i="4" s="1"/>
  <c r="FK52" i="4" s="1"/>
  <c r="FF57" i="4"/>
  <c r="GT13" i="4"/>
  <c r="GU13" i="4" s="1"/>
  <c r="GJ15" i="4"/>
  <c r="GL15" i="4" s="1"/>
  <c r="GR17" i="4"/>
  <c r="GR22" i="4"/>
  <c r="GR34" i="4"/>
  <c r="GT42" i="4"/>
  <c r="GU42" i="4" s="1"/>
  <c r="GQ47" i="4"/>
  <c r="GR51" i="4"/>
  <c r="GQ53" i="4"/>
  <c r="GJ56" i="4"/>
  <c r="GL56" i="4" s="1"/>
  <c r="GR59" i="4"/>
  <c r="IC10" i="4"/>
  <c r="IE10" i="4" s="1"/>
  <c r="IU10" i="4" s="1"/>
  <c r="HV18" i="4"/>
  <c r="IC23" i="4"/>
  <c r="JP23" i="4"/>
  <c r="JO25" i="4"/>
  <c r="JO54" i="4"/>
  <c r="JR54" i="4"/>
  <c r="JS54" i="4" s="1"/>
  <c r="JT53" i="4" s="1"/>
  <c r="KT38" i="4"/>
  <c r="KV38" i="4" s="1"/>
  <c r="MQ37" i="4"/>
  <c r="CB28" i="4"/>
  <c r="GU24" i="4"/>
  <c r="GL44" i="4"/>
  <c r="JJ34" i="4"/>
  <c r="JJ42" i="4"/>
  <c r="MQ30" i="4"/>
  <c r="OC57" i="4"/>
  <c r="SB13" i="4"/>
  <c r="SD13" i="4" s="1"/>
  <c r="SB14" i="4"/>
  <c r="ZH40" i="3"/>
  <c r="ACF57" i="3"/>
  <c r="AX13" i="4"/>
  <c r="AU19" i="4"/>
  <c r="AW19" i="4" s="1"/>
  <c r="BM19" i="4" s="1"/>
  <c r="AN22" i="4"/>
  <c r="AV30" i="4"/>
  <c r="AV31" i="4"/>
  <c r="AV38" i="4"/>
  <c r="AU39" i="4"/>
  <c r="AW39" i="4" s="1"/>
  <c r="BM39" i="4" s="1"/>
  <c r="AN42" i="4"/>
  <c r="AV45" i="4"/>
  <c r="AU47" i="4"/>
  <c r="CH12" i="4"/>
  <c r="CH16" i="4"/>
  <c r="CH20" i="4"/>
  <c r="CH25" i="4"/>
  <c r="CG34" i="4"/>
  <c r="BZ37" i="4"/>
  <c r="BZ43" i="4"/>
  <c r="CB43" i="4" s="1"/>
  <c r="CH46" i="4"/>
  <c r="BZ55" i="4"/>
  <c r="DT11" i="4"/>
  <c r="DU11" i="4" s="1"/>
  <c r="EK11" i="4" s="1"/>
  <c r="DS12" i="4"/>
  <c r="DL14" i="4"/>
  <c r="DN14" i="4" s="1"/>
  <c r="DT20" i="4"/>
  <c r="DT34" i="4"/>
  <c r="DV37" i="4"/>
  <c r="DW37" i="4" s="1"/>
  <c r="EC37" i="4" s="1"/>
  <c r="DS48" i="4"/>
  <c r="DV49" i="4"/>
  <c r="DT53" i="4"/>
  <c r="DS54" i="4"/>
  <c r="DL56" i="4"/>
  <c r="DN56" i="4" s="1"/>
  <c r="DT58" i="4"/>
  <c r="DU58" i="4" s="1"/>
  <c r="EK58" i="4" s="1"/>
  <c r="DS59" i="4"/>
  <c r="DU59" i="4" s="1"/>
  <c r="EK59" i="4" s="1"/>
  <c r="EX10" i="4"/>
  <c r="EZ10" i="4" s="1"/>
  <c r="FH16" i="4"/>
  <c r="FI16" i="4" s="1"/>
  <c r="FO16" i="4" s="1"/>
  <c r="FF20" i="4"/>
  <c r="EX25" i="4"/>
  <c r="EX33" i="4"/>
  <c r="EZ33" i="4" s="1"/>
  <c r="FF36" i="4"/>
  <c r="FE53" i="4"/>
  <c r="FG53" i="4" s="1"/>
  <c r="FW53" i="4" s="1"/>
  <c r="GJ11" i="4"/>
  <c r="GT15" i="4"/>
  <c r="GU15" i="4" s="1"/>
  <c r="GT20" i="4"/>
  <c r="GU20" i="4" s="1"/>
  <c r="GJ33" i="4"/>
  <c r="GL33" i="4" s="1"/>
  <c r="GR53" i="4"/>
  <c r="GQ55" i="4"/>
  <c r="IF12" i="4"/>
  <c r="IG12" i="4" s="1"/>
  <c r="HV13" i="4"/>
  <c r="HX13" i="4" s="1"/>
  <c r="ID24" i="4"/>
  <c r="IF32" i="4"/>
  <c r="IG32" i="4" s="1"/>
  <c r="IM32" i="4" s="1"/>
  <c r="IF46" i="4"/>
  <c r="IG46" i="4" s="1"/>
  <c r="IM46" i="4" s="1"/>
  <c r="ID51" i="4"/>
  <c r="JH14" i="4"/>
  <c r="JH51" i="4"/>
  <c r="OB19" i="4"/>
  <c r="OC19" i="4" s="1"/>
  <c r="NY19" i="4"/>
  <c r="IF54" i="4"/>
  <c r="IG54" i="4" s="1"/>
  <c r="HV56" i="4"/>
  <c r="HX56" i="4" s="1"/>
  <c r="ID59" i="4"/>
  <c r="JH12" i="4"/>
  <c r="JJ12" i="4" s="1"/>
  <c r="JH24" i="4"/>
  <c r="JJ24" i="4" s="1"/>
  <c r="JR28" i="4"/>
  <c r="JS28" i="4" s="1"/>
  <c r="JO31" i="4"/>
  <c r="JP36" i="4"/>
  <c r="JQ36" i="4" s="1"/>
  <c r="KG36" i="4" s="1"/>
  <c r="JR39" i="4"/>
  <c r="JS39" i="4" s="1"/>
  <c r="JP42" i="4"/>
  <c r="JO44" i="4"/>
  <c r="JR55" i="4"/>
  <c r="JS55" i="4" s="1"/>
  <c r="JH57" i="4"/>
  <c r="LD9" i="4"/>
  <c r="LE9" i="4" s="1"/>
  <c r="LK9" i="4" s="1"/>
  <c r="LE11" i="4"/>
  <c r="LK11" i="4" s="1"/>
  <c r="LA22" i="4"/>
  <c r="LD23" i="4"/>
  <c r="LE23" i="4" s="1"/>
  <c r="LK23" i="4" s="1"/>
  <c r="KT30" i="4"/>
  <c r="KV30" i="4" s="1"/>
  <c r="LA33" i="4"/>
  <c r="LA42" i="4"/>
  <c r="LA48" i="4"/>
  <c r="KT51" i="4"/>
  <c r="LB54" i="4"/>
  <c r="LA56" i="4"/>
  <c r="LC56" i="4" s="1"/>
  <c r="LS56" i="4" s="1"/>
  <c r="MF13" i="4"/>
  <c r="MH13" i="4" s="1"/>
  <c r="MM18" i="4"/>
  <c r="MO18" i="4" s="1"/>
  <c r="NE18" i="4" s="1"/>
  <c r="MP19" i="4"/>
  <c r="MQ19" i="4" s="1"/>
  <c r="MP28" i="4"/>
  <c r="MQ28" i="4" s="1"/>
  <c r="MM49" i="4"/>
  <c r="MN55" i="4"/>
  <c r="MM57" i="4"/>
  <c r="NY11" i="4"/>
  <c r="NR14" i="4"/>
  <c r="NZ23" i="4"/>
  <c r="OA23" i="4" s="1"/>
  <c r="OQ23" i="4" s="1"/>
  <c r="NR31" i="4"/>
  <c r="NT31" i="4" s="1"/>
  <c r="NZ37" i="4"/>
  <c r="OB39" i="4"/>
  <c r="OC39" i="4" s="1"/>
  <c r="NY44" i="4"/>
  <c r="NR56" i="4"/>
  <c r="NT56" i="4" s="1"/>
  <c r="NZ58" i="4"/>
  <c r="NY59" i="4"/>
  <c r="PD15" i="4"/>
  <c r="PF15" i="4" s="1"/>
  <c r="PL17" i="4"/>
  <c r="PL22" i="4"/>
  <c r="PD29" i="4"/>
  <c r="PF29" i="4" s="1"/>
  <c r="PL45" i="4"/>
  <c r="PK51" i="4"/>
  <c r="PN52" i="4"/>
  <c r="PO52" i="4" s="1"/>
  <c r="PK57" i="4"/>
  <c r="SJ10" i="4"/>
  <c r="XX24" i="4"/>
  <c r="XZ24" i="4" s="1"/>
  <c r="AAV28" i="4"/>
  <c r="AAX28" i="4" s="1"/>
  <c r="ID20" i="4"/>
  <c r="HV22" i="4"/>
  <c r="ID26" i="4"/>
  <c r="IC28" i="4"/>
  <c r="IF29" i="4"/>
  <c r="IG29" i="4" s="1"/>
  <c r="HV31" i="4"/>
  <c r="HX31" i="4" s="1"/>
  <c r="ID38" i="4"/>
  <c r="IC40" i="4"/>
  <c r="HV43" i="4"/>
  <c r="HX43" i="4" s="1"/>
  <c r="ID45" i="4"/>
  <c r="HV50" i="4"/>
  <c r="ID53" i="4"/>
  <c r="HV58" i="4"/>
  <c r="JH20" i="4"/>
  <c r="JJ20" i="4" s="1"/>
  <c r="JH26" i="4"/>
  <c r="JJ26" i="4" s="1"/>
  <c r="JR30" i="4"/>
  <c r="JS30" i="4" s="1"/>
  <c r="JP32" i="4"/>
  <c r="JH35" i="4"/>
  <c r="JJ35" i="4" s="1"/>
  <c r="JP38" i="4"/>
  <c r="JR51" i="4"/>
  <c r="JS51" i="4" s="1"/>
  <c r="JT51" i="4" s="1"/>
  <c r="JH53" i="4"/>
  <c r="JJ53" i="4" s="1"/>
  <c r="LD10" i="4"/>
  <c r="LE10" i="4" s="1"/>
  <c r="LA29" i="4"/>
  <c r="LB37" i="4"/>
  <c r="LA38" i="4"/>
  <c r="KT40" i="4"/>
  <c r="KT46" i="4"/>
  <c r="KV46" i="4" s="1"/>
  <c r="LB48" i="4"/>
  <c r="LC48" i="4" s="1"/>
  <c r="LS48" i="4" s="1"/>
  <c r="KT53" i="4"/>
  <c r="KV53" i="4" s="1"/>
  <c r="LA57" i="4"/>
  <c r="LC57" i="4" s="1"/>
  <c r="LS57" i="4" s="1"/>
  <c r="KT59" i="4"/>
  <c r="KV59" i="4" s="1"/>
  <c r="MN11" i="4"/>
  <c r="MM12" i="4"/>
  <c r="MP13" i="4"/>
  <c r="MQ13" i="4" s="1"/>
  <c r="MF15" i="4"/>
  <c r="MH15" i="4" s="1"/>
  <c r="MN19" i="4"/>
  <c r="MO19" i="4" s="1"/>
  <c r="NE19" i="4" s="1"/>
  <c r="MM24" i="4"/>
  <c r="MP25" i="4"/>
  <c r="MQ25" i="4" s="1"/>
  <c r="MR24" i="4" s="1"/>
  <c r="MN32" i="4"/>
  <c r="MN36" i="4"/>
  <c r="MN41" i="4"/>
  <c r="MM43" i="4"/>
  <c r="MN49" i="4"/>
  <c r="MM51" i="4"/>
  <c r="MF54" i="4"/>
  <c r="MH54" i="4" s="1"/>
  <c r="MN57" i="4"/>
  <c r="MO57" i="4" s="1"/>
  <c r="NE57" i="4" s="1"/>
  <c r="MM59" i="4"/>
  <c r="NZ19" i="4"/>
  <c r="NR22" i="4"/>
  <c r="NT22" i="4" s="1"/>
  <c r="NY25" i="4"/>
  <c r="NR27" i="4"/>
  <c r="NT27" i="4" s="1"/>
  <c r="NZ28" i="4"/>
  <c r="NR37" i="4"/>
  <c r="NZ38" i="4"/>
  <c r="NZ44" i="4"/>
  <c r="NZ54" i="4"/>
  <c r="NY55" i="4"/>
  <c r="OB56" i="4"/>
  <c r="OC56" i="4" s="1"/>
  <c r="NR58" i="4"/>
  <c r="NZ59" i="4"/>
  <c r="PD11" i="4"/>
  <c r="PF11" i="4" s="1"/>
  <c r="PD31" i="4"/>
  <c r="PF31" i="4" s="1"/>
  <c r="PD37" i="4"/>
  <c r="PL46" i="4"/>
  <c r="PD50" i="4"/>
  <c r="PK53" i="4"/>
  <c r="PK58" i="4"/>
  <c r="SB23" i="4"/>
  <c r="SD23" i="4" s="1"/>
  <c r="SB30" i="4"/>
  <c r="SD30" i="4" s="1"/>
  <c r="MO25" i="4"/>
  <c r="NE25" i="4" s="1"/>
  <c r="PO36" i="4"/>
  <c r="PO59" i="4"/>
  <c r="JO34" i="4"/>
  <c r="JS47" i="4"/>
  <c r="JP56" i="4"/>
  <c r="LA11" i="4"/>
  <c r="LA39" i="4"/>
  <c r="LE40" i="4"/>
  <c r="LA45" i="4"/>
  <c r="LB50" i="4"/>
  <c r="MM14" i="4"/>
  <c r="MQ15" i="4"/>
  <c r="MN24" i="4"/>
  <c r="MM30" i="4"/>
  <c r="MM34" i="4"/>
  <c r="MM38" i="4"/>
  <c r="MN51" i="4"/>
  <c r="MM53" i="4"/>
  <c r="MN59" i="4"/>
  <c r="NZ13" i="4"/>
  <c r="OC16" i="4"/>
  <c r="NR24" i="4"/>
  <c r="NT24" i="4" s="1"/>
  <c r="NT28" i="4"/>
  <c r="NZ30" i="4"/>
  <c r="NZ50" i="4"/>
  <c r="NY51" i="4"/>
  <c r="OC52" i="4"/>
  <c r="NY57" i="4"/>
  <c r="PO31" i="4"/>
  <c r="PD32" i="4"/>
  <c r="PF32" i="4" s="1"/>
  <c r="PD38" i="4"/>
  <c r="PF38" i="4" s="1"/>
  <c r="PO44" i="4"/>
  <c r="PP44" i="4" s="1"/>
  <c r="PQ44" i="4" s="1"/>
  <c r="PK49" i="4"/>
  <c r="PL58" i="4"/>
  <c r="PK59" i="4"/>
  <c r="RA28" i="4"/>
  <c r="RA35" i="4"/>
  <c r="RA49" i="4"/>
  <c r="QX54" i="4"/>
  <c r="RA57" i="4"/>
  <c r="RB56" i="4" s="1"/>
  <c r="SD18" i="4"/>
  <c r="VG13" i="4"/>
  <c r="VJ13" i="4"/>
  <c r="VK13" i="4" s="1"/>
  <c r="VQ13" i="4" s="1"/>
  <c r="YE37" i="4"/>
  <c r="YG37" i="4" s="1"/>
  <c r="YW37" i="4" s="1"/>
  <c r="ABD27" i="4"/>
  <c r="ID56" i="4"/>
  <c r="IC58" i="4"/>
  <c r="JP12" i="4"/>
  <c r="JP18" i="4"/>
  <c r="JP24" i="4"/>
  <c r="JR35" i="4"/>
  <c r="JS35" i="4" s="1"/>
  <c r="JP46" i="4"/>
  <c r="JS48" i="4"/>
  <c r="JT48" i="4" s="1"/>
  <c r="JU48" i="4" s="1"/>
  <c r="JH50" i="4"/>
  <c r="JJ50" i="4" s="1"/>
  <c r="JO53" i="4"/>
  <c r="JH55" i="4"/>
  <c r="JJ55" i="4" s="1"/>
  <c r="JP57" i="4"/>
  <c r="JO58" i="4"/>
  <c r="LA12" i="4"/>
  <c r="LC12" i="4" s="1"/>
  <c r="LB17" i="4"/>
  <c r="KT27" i="4"/>
  <c r="KV27" i="4" s="1"/>
  <c r="LC31" i="4"/>
  <c r="LS31" i="4" s="1"/>
  <c r="KT37" i="4"/>
  <c r="LA40" i="4"/>
  <c r="LB51" i="4"/>
  <c r="MM15" i="4"/>
  <c r="MQ31" i="4"/>
  <c r="MR31" i="4" s="1"/>
  <c r="MS31" i="4" s="1"/>
  <c r="MQ35" i="4"/>
  <c r="NZ14" i="4"/>
  <c r="NY16" i="4"/>
  <c r="OA16" i="4" s="1"/>
  <c r="OQ16" i="4" s="1"/>
  <c r="NZ31" i="4"/>
  <c r="OC33" i="4"/>
  <c r="OD32" i="4" s="1"/>
  <c r="OE32" i="4" s="1"/>
  <c r="PL15" i="4"/>
  <c r="PL20" i="4"/>
  <c r="PL35" i="4"/>
  <c r="RA9" i="4"/>
  <c r="QP10" i="4"/>
  <c r="QR10" i="4" s="1"/>
  <c r="UZ10" i="4"/>
  <c r="VB10" i="4" s="1"/>
  <c r="UZ9" i="4"/>
  <c r="XZ14" i="4"/>
  <c r="YF36" i="4"/>
  <c r="GT44" i="4"/>
  <c r="GU44" i="4" s="1"/>
  <c r="GJ51" i="4"/>
  <c r="GR54" i="4"/>
  <c r="GJ59" i="4"/>
  <c r="GL59" i="4" s="1"/>
  <c r="IC17" i="4"/>
  <c r="IF25" i="4"/>
  <c r="IG25" i="4" s="1"/>
  <c r="IM25" i="4" s="1"/>
  <c r="HV27" i="4"/>
  <c r="HX27" i="4" s="1"/>
  <c r="HV33" i="4"/>
  <c r="HX33" i="4" s="1"/>
  <c r="ID42" i="4"/>
  <c r="IF52" i="4"/>
  <c r="IG52" i="4" s="1"/>
  <c r="HV54" i="4"/>
  <c r="HX54" i="4" s="1"/>
  <c r="IC59" i="4"/>
  <c r="JH16" i="4"/>
  <c r="JJ16" i="4" s="1"/>
  <c r="JH23" i="4"/>
  <c r="JJ23" i="4" s="1"/>
  <c r="JH28" i="4"/>
  <c r="JJ28" i="4" s="1"/>
  <c r="JH33" i="4"/>
  <c r="JJ33" i="4" s="1"/>
  <c r="JP34" i="4"/>
  <c r="JO36" i="4"/>
  <c r="JR37" i="4"/>
  <c r="JS37" i="4" s="1"/>
  <c r="JY37" i="4" s="1"/>
  <c r="JR43" i="4"/>
  <c r="JS43" i="4" s="1"/>
  <c r="JP52" i="4"/>
  <c r="JR59" i="4"/>
  <c r="JS59" i="4" s="1"/>
  <c r="LB11" i="4"/>
  <c r="KT16" i="4"/>
  <c r="KT23" i="4"/>
  <c r="KV23" i="4" s="1"/>
  <c r="LB35" i="4"/>
  <c r="LB39" i="4"/>
  <c r="KT43" i="4"/>
  <c r="KV43" i="4" s="1"/>
  <c r="LB45" i="4"/>
  <c r="LC45" i="4" s="1"/>
  <c r="LS45" i="4" s="1"/>
  <c r="KT49" i="4"/>
  <c r="KV49" i="4" s="1"/>
  <c r="LB52" i="4"/>
  <c r="LA54" i="4"/>
  <c r="KT56" i="4"/>
  <c r="KV56" i="4" s="1"/>
  <c r="LB58" i="4"/>
  <c r="MP9" i="4"/>
  <c r="MQ9" i="4" s="1"/>
  <c r="MN15" i="4"/>
  <c r="MM16" i="4"/>
  <c r="MO16" i="4" s="1"/>
  <c r="NE16" i="4" s="1"/>
  <c r="MP17" i="4"/>
  <c r="MF19" i="4"/>
  <c r="MH19" i="4" s="1"/>
  <c r="MM21" i="4"/>
  <c r="MN30" i="4"/>
  <c r="MM31" i="4"/>
  <c r="MO31" i="4" s="1"/>
  <c r="MN34" i="4"/>
  <c r="MM35" i="4"/>
  <c r="MO35" i="4" s="1"/>
  <c r="NE35" i="4" s="1"/>
  <c r="MN38" i="4"/>
  <c r="MN45" i="4"/>
  <c r="MM47" i="4"/>
  <c r="MN53" i="4"/>
  <c r="MM55" i="4"/>
  <c r="MF58" i="4"/>
  <c r="NR35" i="4"/>
  <c r="NT35" i="4" s="1"/>
  <c r="NZ36" i="4"/>
  <c r="NR38" i="4"/>
  <c r="NT38" i="4" s="1"/>
  <c r="NZ41" i="4"/>
  <c r="OB43" i="4"/>
  <c r="OC43" i="4" s="1"/>
  <c r="OI43" i="4" s="1"/>
  <c r="NR45" i="4"/>
  <c r="NT45" i="4" s="1"/>
  <c r="OB48" i="4"/>
  <c r="NR55" i="4"/>
  <c r="NY58" i="4"/>
  <c r="PD19" i="4"/>
  <c r="PF19" i="4" s="1"/>
  <c r="PD25" i="4"/>
  <c r="PF25" i="4" s="1"/>
  <c r="PD34" i="4"/>
  <c r="PL36" i="4"/>
  <c r="PN39" i="4"/>
  <c r="PO39" i="4" s="1"/>
  <c r="PU39" i="4" s="1"/>
  <c r="PK45" i="4"/>
  <c r="PD47" i="4"/>
  <c r="PF47" i="4" s="1"/>
  <c r="PK55" i="4"/>
  <c r="PD58" i="4"/>
  <c r="PF58" i="4" s="1"/>
  <c r="PL59" i="4"/>
  <c r="SI24" i="4"/>
  <c r="AAV19" i="4"/>
  <c r="AAX19" i="4" s="1"/>
  <c r="QP17" i="4"/>
  <c r="QR17" i="4" s="1"/>
  <c r="RA43" i="4"/>
  <c r="RA58" i="4"/>
  <c r="SD21" i="4"/>
  <c r="SI25" i="4"/>
  <c r="SI30" i="4"/>
  <c r="SK30" i="4" s="1"/>
  <c r="TA30" i="4" s="1"/>
  <c r="SJ33" i="4"/>
  <c r="TV11" i="4"/>
  <c r="TW11" i="4" s="1"/>
  <c r="UM11" i="4" s="1"/>
  <c r="TU13" i="4"/>
  <c r="TV44" i="4"/>
  <c r="VZ9" i="3"/>
  <c r="WJ9" i="3" s="1"/>
  <c r="VG21" i="4"/>
  <c r="VG28" i="4"/>
  <c r="VI28" i="4" s="1"/>
  <c r="VY28" i="4" s="1"/>
  <c r="VG45" i="4"/>
  <c r="WA50" i="3"/>
  <c r="WT22" i="4"/>
  <c r="WS24" i="4"/>
  <c r="WT37" i="4"/>
  <c r="WS45" i="4"/>
  <c r="YF26" i="4"/>
  <c r="XX34" i="4"/>
  <c r="XZ34" i="4" s="1"/>
  <c r="YF48" i="4"/>
  <c r="YE50" i="4"/>
  <c r="YG50" i="4" s="1"/>
  <c r="YW50" i="4" s="1"/>
  <c r="YF56" i="4"/>
  <c r="YE58" i="4"/>
  <c r="ZR11" i="4"/>
  <c r="ZQ13" i="4"/>
  <c r="ZJ31" i="4"/>
  <c r="ZR33" i="4"/>
  <c r="ABD18" i="4"/>
  <c r="ABD31" i="4"/>
  <c r="ABC36" i="4"/>
  <c r="ABE36" i="4" s="1"/>
  <c r="ABU36" i="4" s="1"/>
  <c r="ABC46" i="4"/>
  <c r="ABF47" i="4"/>
  <c r="QP11" i="4"/>
  <c r="QZ17" i="4"/>
  <c r="RA17" i="4" s="1"/>
  <c r="RG17" i="4" s="1"/>
  <c r="QP18" i="4"/>
  <c r="QP32" i="4"/>
  <c r="QR32" i="4" s="1"/>
  <c r="RA37" i="4"/>
  <c r="RA51" i="4"/>
  <c r="RA59" i="4"/>
  <c r="SJ13" i="4"/>
  <c r="SJ18" i="4"/>
  <c r="SL20" i="4"/>
  <c r="SB22" i="4"/>
  <c r="SJ24" i="4"/>
  <c r="SB39" i="4"/>
  <c r="SD39" i="4" s="1"/>
  <c r="SM45" i="4"/>
  <c r="SN44" i="4" s="1"/>
  <c r="SO44" i="4" s="1"/>
  <c r="SI51" i="4"/>
  <c r="SM52" i="4"/>
  <c r="SB54" i="4"/>
  <c r="SD54" i="4" s="1"/>
  <c r="TU14" i="4"/>
  <c r="TV20" i="4"/>
  <c r="TV27" i="4"/>
  <c r="TU28" i="4"/>
  <c r="TV33" i="4"/>
  <c r="TU35" i="4"/>
  <c r="TX40" i="4"/>
  <c r="TY40" i="4" s="1"/>
  <c r="TV50" i="4"/>
  <c r="TU51" i="4"/>
  <c r="TX52" i="4"/>
  <c r="TY52" i="4" s="1"/>
  <c r="TU57" i="4"/>
  <c r="TW57" i="4" s="1"/>
  <c r="UM57" i="4" s="1"/>
  <c r="VG15" i="4"/>
  <c r="WA27" i="3"/>
  <c r="WJ27" i="3" s="1"/>
  <c r="VG29" i="4"/>
  <c r="UZ31" i="4"/>
  <c r="VJ52" i="4"/>
  <c r="VK52" i="4" s="1"/>
  <c r="VG57" i="4"/>
  <c r="WV10" i="4"/>
  <c r="WW10" i="4" s="1"/>
  <c r="XC10" i="4" s="1"/>
  <c r="WS25" i="4"/>
  <c r="WL27" i="4"/>
  <c r="WN27" i="4" s="1"/>
  <c r="WT30" i="4"/>
  <c r="WL35" i="4"/>
  <c r="WN35" i="4" s="1"/>
  <c r="WT38" i="4"/>
  <c r="WS40" i="4"/>
  <c r="WS46" i="4"/>
  <c r="WT50" i="4"/>
  <c r="WS51" i="4"/>
  <c r="WV52" i="4"/>
  <c r="WW52" i="4" s="1"/>
  <c r="WS57" i="4"/>
  <c r="YE24" i="4"/>
  <c r="YF27" i="4"/>
  <c r="YH34" i="4"/>
  <c r="YI34" i="4" s="1"/>
  <c r="XX35" i="4"/>
  <c r="XZ35" i="4" s="1"/>
  <c r="YH44" i="4"/>
  <c r="YI44" i="4" s="1"/>
  <c r="XX46" i="4"/>
  <c r="XZ46" i="4" s="1"/>
  <c r="YF57" i="4"/>
  <c r="YE59" i="4"/>
  <c r="ZJ9" i="4"/>
  <c r="ZL9" i="4" s="1"/>
  <c r="ZU23" i="4"/>
  <c r="ZU37" i="4"/>
  <c r="ZU44" i="4"/>
  <c r="ZR48" i="4"/>
  <c r="ZU58" i="4"/>
  <c r="ZV58" i="4" s="1"/>
  <c r="AAV14" i="4"/>
  <c r="ABD15" i="4"/>
  <c r="ABF24" i="4"/>
  <c r="ABG24" i="4" s="1"/>
  <c r="AAV26" i="4"/>
  <c r="AAX26" i="4" s="1"/>
  <c r="AAV34" i="4"/>
  <c r="AAX34" i="4" s="1"/>
  <c r="AAV44" i="4"/>
  <c r="ABF48" i="4"/>
  <c r="ABG48" i="4" s="1"/>
  <c r="SM53" i="4"/>
  <c r="SN52" i="4" s="1"/>
  <c r="SO52" i="4" s="1"/>
  <c r="TY47" i="4"/>
  <c r="VK24" i="4"/>
  <c r="VQ24" i="4" s="1"/>
  <c r="VK47" i="4"/>
  <c r="WW12" i="4"/>
  <c r="XC12" i="4" s="1"/>
  <c r="WW42" i="4"/>
  <c r="YI16" i="4"/>
  <c r="YO16" i="4" s="1"/>
  <c r="YI38" i="4"/>
  <c r="ZU16" i="4"/>
  <c r="AAA16" i="4" s="1"/>
  <c r="ZU38" i="4"/>
  <c r="ZU45" i="4"/>
  <c r="ZV44" i="4" s="1"/>
  <c r="ZW44" i="4" s="1"/>
  <c r="ZU59" i="4"/>
  <c r="ABG13" i="4"/>
  <c r="ABM13" i="4" s="1"/>
  <c r="ABG33" i="4"/>
  <c r="AAV38" i="4"/>
  <c r="AAX38" i="4" s="1"/>
  <c r="ABG42" i="4"/>
  <c r="ABF43" i="4"/>
  <c r="ABG43" i="4" s="1"/>
  <c r="ABF55" i="4"/>
  <c r="ABG55" i="4" s="1"/>
  <c r="QZ12" i="4"/>
  <c r="RA12" i="4" s="1"/>
  <c r="RG12" i="4" s="1"/>
  <c r="QP13" i="4"/>
  <c r="QR13" i="4" s="1"/>
  <c r="QZ18" i="4"/>
  <c r="RA18" i="4" s="1"/>
  <c r="QP20" i="4"/>
  <c r="QP55" i="4"/>
  <c r="QX58" i="4"/>
  <c r="SL9" i="4"/>
  <c r="SM9" i="4" s="1"/>
  <c r="SN9" i="4" s="1"/>
  <c r="SO9" i="4" s="1"/>
  <c r="SL15" i="4"/>
  <c r="SM15" i="4" s="1"/>
  <c r="SS15" i="4" s="1"/>
  <c r="SB17" i="4"/>
  <c r="SD17" i="4" s="1"/>
  <c r="SJ19" i="4"/>
  <c r="SL22" i="4"/>
  <c r="SB29" i="4"/>
  <c r="SD29" i="4" s="1"/>
  <c r="SM39" i="4"/>
  <c r="SM54" i="4"/>
  <c r="SB56" i="4"/>
  <c r="SD56" i="4" s="1"/>
  <c r="TU9" i="4"/>
  <c r="TW9" i="4" s="1"/>
  <c r="UM9" i="4" s="1"/>
  <c r="TN11" i="4"/>
  <c r="TP11" i="4" s="1"/>
  <c r="TX17" i="4"/>
  <c r="TY17" i="4" s="1"/>
  <c r="TN19" i="4"/>
  <c r="TV22" i="4"/>
  <c r="TV28" i="4"/>
  <c r="TV35" i="4"/>
  <c r="TX48" i="4"/>
  <c r="TY48" i="4" s="1"/>
  <c r="TU58" i="4"/>
  <c r="VG17" i="4"/>
  <c r="WA22" i="3"/>
  <c r="WJ22" i="3" s="1"/>
  <c r="VG24" i="4"/>
  <c r="VH40" i="4"/>
  <c r="WB41" i="3"/>
  <c r="VJ42" i="4"/>
  <c r="VK42" i="4" s="1"/>
  <c r="UZ44" i="4"/>
  <c r="VB44" i="4" s="1"/>
  <c r="VJ48" i="4"/>
  <c r="VG53" i="4"/>
  <c r="VG58" i="4"/>
  <c r="WS12" i="4"/>
  <c r="WV26" i="4"/>
  <c r="WW26" i="4" s="1"/>
  <c r="WL29" i="4"/>
  <c r="WT32" i="4"/>
  <c r="WL37" i="4"/>
  <c r="WN37" i="4" s="1"/>
  <c r="WT40" i="4"/>
  <c r="WS47" i="4"/>
  <c r="WS53" i="4"/>
  <c r="WT57" i="4"/>
  <c r="WS58" i="4"/>
  <c r="YF24" i="4"/>
  <c r="YF29" i="4"/>
  <c r="YG29" i="4" s="1"/>
  <c r="YW29" i="4" s="1"/>
  <c r="YF33" i="4"/>
  <c r="YE38" i="4"/>
  <c r="YF59" i="4"/>
  <c r="ZR57" i="4"/>
  <c r="ABD24" i="4"/>
  <c r="ABD29" i="4"/>
  <c r="ABD32" i="4"/>
  <c r="ABD47" i="4"/>
  <c r="ABF56" i="4"/>
  <c r="ABG56" i="4" s="1"/>
  <c r="ABH55" i="4" s="1"/>
  <c r="ABI55" i="4" s="1"/>
  <c r="TN39" i="4"/>
  <c r="TP39" i="4" s="1"/>
  <c r="TY46" i="4"/>
  <c r="TZ46" i="4" s="1"/>
  <c r="UA46" i="4" s="1"/>
  <c r="TY57" i="4"/>
  <c r="UZ14" i="4"/>
  <c r="VK40" i="4"/>
  <c r="VK45" i="4"/>
  <c r="VK46" i="4"/>
  <c r="VK57" i="4"/>
  <c r="VL56" i="4" s="1"/>
  <c r="WW46" i="4"/>
  <c r="XC46" i="4" s="1"/>
  <c r="WW57" i="4"/>
  <c r="YF21" i="4"/>
  <c r="YE22" i="4"/>
  <c r="YF30" i="4"/>
  <c r="YH31" i="4"/>
  <c r="YI31" i="4" s="1"/>
  <c r="YF34" i="4"/>
  <c r="YF38" i="4"/>
  <c r="YH47" i="4"/>
  <c r="YI47" i="4" s="1"/>
  <c r="XX57" i="4"/>
  <c r="XZ57" i="4" s="1"/>
  <c r="ZT10" i="4"/>
  <c r="ZU10" i="4" s="1"/>
  <c r="ZJ20" i="4"/>
  <c r="ZU40" i="4"/>
  <c r="ZR58" i="4"/>
  <c r="ABD12" i="4"/>
  <c r="ABG27" i="4"/>
  <c r="ABM27" i="4" s="1"/>
  <c r="AAV36" i="4"/>
  <c r="AAX36" i="4" s="1"/>
  <c r="ABD37" i="4"/>
  <c r="ABE37" i="4" s="1"/>
  <c r="ABU37" i="4" s="1"/>
  <c r="ABC44" i="4"/>
  <c r="QW19" i="4"/>
  <c r="QZ20" i="4"/>
  <c r="RA20" i="4" s="1"/>
  <c r="QP21" i="4"/>
  <c r="QR21" i="4" s="1"/>
  <c r="RA26" i="4"/>
  <c r="RA33" i="4"/>
  <c r="RB32" i="4" s="1"/>
  <c r="RC32" i="4" s="1"/>
  <c r="QP35" i="4"/>
  <c r="QR35" i="4" s="1"/>
  <c r="QX38" i="4"/>
  <c r="QX45" i="4"/>
  <c r="RA47" i="4"/>
  <c r="QX52" i="4"/>
  <c r="RA55" i="4"/>
  <c r="QP57" i="4"/>
  <c r="SL11" i="4"/>
  <c r="SM11" i="4" s="1"/>
  <c r="SS11" i="4" s="1"/>
  <c r="SL17" i="4"/>
  <c r="SM17" i="4" s="1"/>
  <c r="SS17" i="4" s="1"/>
  <c r="SJ21" i="4"/>
  <c r="SL23" i="4"/>
  <c r="SM23" i="4" s="1"/>
  <c r="SB24" i="4"/>
  <c r="SD24" i="4" s="1"/>
  <c r="SM41" i="4"/>
  <c r="SI55" i="4"/>
  <c r="SM56" i="4"/>
  <c r="SB58" i="4"/>
  <c r="SD58" i="4" s="1"/>
  <c r="TU25" i="4"/>
  <c r="TV37" i="4"/>
  <c r="TV41" i="4"/>
  <c r="TN51" i="4"/>
  <c r="TN56" i="4"/>
  <c r="TP56" i="4" s="1"/>
  <c r="TV58" i="4"/>
  <c r="TU59" i="4"/>
  <c r="VH17" i="4"/>
  <c r="VH24" i="4"/>
  <c r="UZ28" i="4"/>
  <c r="VB28" i="4" s="1"/>
  <c r="WB37" i="3"/>
  <c r="UZ51" i="4"/>
  <c r="UZ56" i="4"/>
  <c r="VB56" i="4" s="1"/>
  <c r="WT12" i="4"/>
  <c r="WV14" i="4"/>
  <c r="WW14" i="4" s="1"/>
  <c r="XC14" i="4" s="1"/>
  <c r="WT26" i="4"/>
  <c r="WL31" i="4"/>
  <c r="WT42" i="4"/>
  <c r="WT47" i="4"/>
  <c r="WV49" i="4"/>
  <c r="WW49" i="4" s="1"/>
  <c r="WS54" i="4"/>
  <c r="WT58" i="4"/>
  <c r="WS59" i="4"/>
  <c r="XX13" i="4"/>
  <c r="XZ13" i="4" s="1"/>
  <c r="YE26" i="4"/>
  <c r="XX27" i="4"/>
  <c r="XZ27" i="4" s="1"/>
  <c r="YH32" i="4"/>
  <c r="YI32" i="4" s="1"/>
  <c r="YF35" i="4"/>
  <c r="YG35" i="4" s="1"/>
  <c r="YW35" i="4" s="1"/>
  <c r="YH48" i="4"/>
  <c r="YI48" i="4" s="1"/>
  <c r="XX50" i="4"/>
  <c r="XX58" i="4"/>
  <c r="ZU19" i="4"/>
  <c r="AAA19" i="4" s="1"/>
  <c r="ZU26" i="4"/>
  <c r="ZU30" i="4"/>
  <c r="ZV29" i="4" s="1"/>
  <c r="ZW29" i="4" s="1"/>
  <c r="ZU33" i="4"/>
  <c r="ABF10" i="4"/>
  <c r="ABG10" i="4" s="1"/>
  <c r="AAV11" i="4"/>
  <c r="AAX11" i="4" s="1"/>
  <c r="ABD13" i="4"/>
  <c r="ABF18" i="4"/>
  <c r="ABG18" i="4" s="1"/>
  <c r="ABM18" i="4" s="1"/>
  <c r="ABD20" i="4"/>
  <c r="ABF31" i="4"/>
  <c r="ABG31" i="4" s="1"/>
  <c r="ABF37" i="4"/>
  <c r="ABG37" i="4" s="1"/>
  <c r="ABM37" i="4" s="1"/>
  <c r="ABF51" i="4"/>
  <c r="ABF52" i="4"/>
  <c r="SM50" i="4"/>
  <c r="SM58" i="4"/>
  <c r="TY13" i="4"/>
  <c r="TV18" i="4"/>
  <c r="TY21" i="4"/>
  <c r="TV25" i="4"/>
  <c r="TW25" i="4" s="1"/>
  <c r="UM25" i="4" s="1"/>
  <c r="TV32" i="4"/>
  <c r="TV54" i="4"/>
  <c r="TU55" i="4"/>
  <c r="TV59" i="4"/>
  <c r="WA13" i="3"/>
  <c r="VH37" i="4"/>
  <c r="VH43" i="4"/>
  <c r="VH59" i="4"/>
  <c r="WS9" i="4"/>
  <c r="WT28" i="4"/>
  <c r="WT54" i="4"/>
  <c r="WU54" i="4" s="1"/>
  <c r="XK54" i="4" s="1"/>
  <c r="WS55" i="4"/>
  <c r="WT59" i="4"/>
  <c r="YF11" i="4"/>
  <c r="YF18" i="4"/>
  <c r="YF31" i="4"/>
  <c r="YG31" i="4" s="1"/>
  <c r="YW31" i="4" s="1"/>
  <c r="YE49" i="4"/>
  <c r="YE57" i="4"/>
  <c r="ZR25" i="4"/>
  <c r="ZQ55" i="4"/>
  <c r="ABD22" i="4"/>
  <c r="AAX42" i="4"/>
  <c r="FF16" i="4"/>
  <c r="FF13" i="4"/>
  <c r="FF11" i="4"/>
  <c r="EX20" i="4"/>
  <c r="EX19" i="4"/>
  <c r="EX21" i="4"/>
  <c r="EX18" i="4"/>
  <c r="EX14" i="4"/>
  <c r="EX12" i="4"/>
  <c r="EZ12" i="4" s="1"/>
  <c r="FF22" i="4"/>
  <c r="FF23" i="4"/>
  <c r="FF21" i="4"/>
  <c r="FF31" i="4"/>
  <c r="FF38" i="4"/>
  <c r="FF34" i="4"/>
  <c r="FF28" i="4"/>
  <c r="FF29" i="4"/>
  <c r="FF37" i="4"/>
  <c r="FF44" i="4"/>
  <c r="FF26" i="4"/>
  <c r="FF42" i="4"/>
  <c r="FF24" i="4"/>
  <c r="FF33" i="4"/>
  <c r="FF46" i="4"/>
  <c r="FF39" i="4"/>
  <c r="FG39" i="4" s="1"/>
  <c r="FW39" i="4" s="1"/>
  <c r="FF30" i="4"/>
  <c r="FF25" i="4"/>
  <c r="FF51" i="4"/>
  <c r="FF59" i="4"/>
  <c r="FE57" i="4"/>
  <c r="FG57" i="4" s="1"/>
  <c r="FW57" i="4" s="1"/>
  <c r="FE58" i="4"/>
  <c r="FG58" i="4" s="1"/>
  <c r="FW58" i="4" s="1"/>
  <c r="FX56" i="3"/>
  <c r="FX30" i="3"/>
  <c r="FX35" i="3"/>
  <c r="FX40" i="3"/>
  <c r="FX29" i="3"/>
  <c r="FY30" i="3"/>
  <c r="FX55" i="3"/>
  <c r="FZ56" i="3"/>
  <c r="FE21" i="4"/>
  <c r="FX24" i="3"/>
  <c r="FZ30" i="3"/>
  <c r="FX34" i="3"/>
  <c r="FZ35" i="3"/>
  <c r="FX39" i="3"/>
  <c r="GH39" i="3" s="1"/>
  <c r="FE44" i="4"/>
  <c r="FY24" i="3"/>
  <c r="GH24" i="3" s="1"/>
  <c r="FX48" i="3"/>
  <c r="GH48" i="3" s="1"/>
  <c r="GH52" i="3"/>
  <c r="FX23" i="3"/>
  <c r="FE40" i="4"/>
  <c r="FE49" i="4"/>
  <c r="FE59" i="4"/>
  <c r="FE46" i="4"/>
  <c r="EX34" i="4"/>
  <c r="EX22" i="4"/>
  <c r="EZ22" i="4" s="1"/>
  <c r="EX28" i="4"/>
  <c r="EX32" i="4"/>
  <c r="EZ32" i="4" s="1"/>
  <c r="EX36" i="4"/>
  <c r="EZ36" i="4" s="1"/>
  <c r="EX41" i="4"/>
  <c r="EZ41" i="4" s="1"/>
  <c r="ZR21" i="4"/>
  <c r="ZR22" i="4"/>
  <c r="AAK46" i="3"/>
  <c r="AAT46" i="3" s="1"/>
  <c r="ZR19" i="4"/>
  <c r="ZR28" i="4"/>
  <c r="ZR35" i="4"/>
  <c r="ZR27" i="4"/>
  <c r="ZR34" i="4"/>
  <c r="ZR36" i="4"/>
  <c r="ZR30" i="4"/>
  <c r="ZR59" i="4"/>
  <c r="ZR39" i="4"/>
  <c r="ZR53" i="4"/>
  <c r="ZQ26" i="4"/>
  <c r="ZT31" i="4"/>
  <c r="ZU31" i="4" s="1"/>
  <c r="ZQ53" i="4"/>
  <c r="ZQ58" i="4"/>
  <c r="ZU17" i="4"/>
  <c r="AAA17" i="4" s="1"/>
  <c r="ZQ49" i="4"/>
  <c r="ZS49" i="4" s="1"/>
  <c r="AAI49" i="4" s="1"/>
  <c r="ZQ54" i="4"/>
  <c r="ZQ59" i="4"/>
  <c r="ZQ15" i="4"/>
  <c r="ZQ45" i="4"/>
  <c r="ZQ50" i="4"/>
  <c r="ZQ35" i="4"/>
  <c r="ZQ46" i="4"/>
  <c r="ZQ57" i="4"/>
  <c r="ZS57" i="4" s="1"/>
  <c r="AAI57" i="4" s="1"/>
  <c r="ZJ28" i="4"/>
  <c r="ZL28" i="4" s="1"/>
  <c r="ZJ22" i="4"/>
  <c r="ZJ17" i="4"/>
  <c r="ZL17" i="4" s="1"/>
  <c r="SJ34" i="4"/>
  <c r="SJ35" i="4"/>
  <c r="SJ38" i="4"/>
  <c r="SJ58" i="4"/>
  <c r="SJ36" i="4"/>
  <c r="SK36" i="4" s="1"/>
  <c r="TA36" i="4" s="1"/>
  <c r="SJ40" i="4"/>
  <c r="SJ59" i="4"/>
  <c r="SI57" i="4"/>
  <c r="SI58" i="4"/>
  <c r="SI36" i="4"/>
  <c r="SI59" i="4"/>
  <c r="SB49" i="4"/>
  <c r="SD49" i="4" s="1"/>
  <c r="SB47" i="4"/>
  <c r="SD47" i="4" s="1"/>
  <c r="SB35" i="4"/>
  <c r="SD35" i="4" s="1"/>
  <c r="SB53" i="4"/>
  <c r="SD53" i="4" s="1"/>
  <c r="QW23" i="4"/>
  <c r="QP25" i="4"/>
  <c r="QP26" i="4"/>
  <c r="QR26" i="4" s="1"/>
  <c r="QP28" i="4"/>
  <c r="QR28" i="4" s="1"/>
  <c r="QX15" i="4"/>
  <c r="QX22" i="4"/>
  <c r="QY22" i="4" s="1"/>
  <c r="RO22" i="4" s="1"/>
  <c r="QX17" i="4"/>
  <c r="QX23" i="4"/>
  <c r="QX33" i="4"/>
  <c r="QX12" i="4"/>
  <c r="QX18" i="4"/>
  <c r="QX25" i="4"/>
  <c r="QX30" i="4"/>
  <c r="QX31" i="4"/>
  <c r="QX21" i="4"/>
  <c r="QX26" i="4"/>
  <c r="QX34" i="4"/>
  <c r="QX35" i="4"/>
  <c r="QX36" i="4"/>
  <c r="QX24" i="4"/>
  <c r="QX29" i="4"/>
  <c r="RZ18" i="3"/>
  <c r="QX37" i="4"/>
  <c r="QX59" i="4"/>
  <c r="QX39" i="4"/>
  <c r="QW53" i="4"/>
  <c r="QW58" i="4"/>
  <c r="QW49" i="4"/>
  <c r="QY49" i="4" s="1"/>
  <c r="RO49" i="4" s="1"/>
  <c r="QW54" i="4"/>
  <c r="QY54" i="4" s="1"/>
  <c r="RO54" i="4" s="1"/>
  <c r="QW59" i="4"/>
  <c r="QW45" i="4"/>
  <c r="QW50" i="4"/>
  <c r="QW39" i="4"/>
  <c r="QW46" i="4"/>
  <c r="QW57" i="4"/>
  <c r="QP38" i="4"/>
  <c r="QR38" i="4" s="1"/>
  <c r="RB38" i="4"/>
  <c r="RC38" i="4" s="1"/>
  <c r="RE38" i="4" s="1"/>
  <c r="RH38" i="4" s="1"/>
  <c r="QP47" i="4"/>
  <c r="QR47" i="4" s="1"/>
  <c r="QR36" i="4"/>
  <c r="QP41" i="4"/>
  <c r="QR41" i="4" s="1"/>
  <c r="QP53" i="4"/>
  <c r="QR53" i="4" s="1"/>
  <c r="ZH25" i="3"/>
  <c r="YH24" i="4"/>
  <c r="YI24" i="4" s="1"/>
  <c r="YE27" i="4"/>
  <c r="YH35" i="4"/>
  <c r="YI35" i="4" s="1"/>
  <c r="YO35" i="4" s="1"/>
  <c r="YE42" i="4"/>
  <c r="ZH49" i="3"/>
  <c r="YF12" i="4"/>
  <c r="YH15" i="4"/>
  <c r="YI15" i="4" s="1"/>
  <c r="YO15" i="4" s="1"/>
  <c r="YF19" i="4"/>
  <c r="YH22" i="4"/>
  <c r="YI22" i="4" s="1"/>
  <c r="YH28" i="4"/>
  <c r="YI28" i="4" s="1"/>
  <c r="YI46" i="4"/>
  <c r="YO46" i="4" s="1"/>
  <c r="ZH34" i="3"/>
  <c r="YF14" i="4"/>
  <c r="YH17" i="4"/>
  <c r="YI17" i="4" s="1"/>
  <c r="YJ17" i="4" s="1"/>
  <c r="YF20" i="4"/>
  <c r="YF23" i="4"/>
  <c r="YH39" i="4"/>
  <c r="YI39" i="4" s="1"/>
  <c r="YH45" i="4"/>
  <c r="YI45" i="4" s="1"/>
  <c r="YE51" i="4"/>
  <c r="ZH47" i="3"/>
  <c r="YF10" i="4"/>
  <c r="YF16" i="4"/>
  <c r="YF44" i="4"/>
  <c r="YF51" i="4"/>
  <c r="YE53" i="4"/>
  <c r="YF58" i="4"/>
  <c r="YG58" i="4" s="1"/>
  <c r="YW58" i="4" s="1"/>
  <c r="ZH42" i="3"/>
  <c r="YH12" i="4"/>
  <c r="YI12" i="4" s="1"/>
  <c r="YO12" i="4" s="1"/>
  <c r="YH19" i="4"/>
  <c r="YI19" i="4" s="1"/>
  <c r="YO19" i="4" s="1"/>
  <c r="YH36" i="4"/>
  <c r="YI36" i="4" s="1"/>
  <c r="YO36" i="4" s="1"/>
  <c r="YF39" i="4"/>
  <c r="YH41" i="4"/>
  <c r="YI41" i="4" s="1"/>
  <c r="YF45" i="4"/>
  <c r="YE47" i="4"/>
  <c r="YE54" i="4"/>
  <c r="YG54" i="4" s="1"/>
  <c r="YW54" i="4" s="1"/>
  <c r="ZH55" i="3"/>
  <c r="YH9" i="4"/>
  <c r="YI9" i="4" s="1"/>
  <c r="YO9" i="4" s="1"/>
  <c r="YH13" i="4"/>
  <c r="YI13" i="4" s="1"/>
  <c r="YO13" i="4" s="1"/>
  <c r="QX13" i="4"/>
  <c r="QZ14" i="4"/>
  <c r="RA14" i="4" s="1"/>
  <c r="QX19" i="4"/>
  <c r="QX43" i="4"/>
  <c r="QW44" i="4"/>
  <c r="QX47" i="4"/>
  <c r="QW48" i="4"/>
  <c r="QW52" i="4"/>
  <c r="QY52" i="4" s="1"/>
  <c r="RO52" i="4" s="1"/>
  <c r="QX55" i="4"/>
  <c r="QY55" i="4" s="1"/>
  <c r="RO55" i="4" s="1"/>
  <c r="QW56" i="4"/>
  <c r="QY56" i="4" s="1"/>
  <c r="RO56" i="4" s="1"/>
  <c r="RA21" i="4"/>
  <c r="RG21" i="4" s="1"/>
  <c r="QX14" i="4"/>
  <c r="QZ16" i="4"/>
  <c r="QX20" i="4"/>
  <c r="QW20" i="4"/>
  <c r="QZ11" i="4"/>
  <c r="QX16" i="4"/>
  <c r="RB55" i="4"/>
  <c r="RC55" i="4" s="1"/>
  <c r="RB59" i="4"/>
  <c r="RZ10" i="3"/>
  <c r="QX11" i="4"/>
  <c r="QZ13" i="4"/>
  <c r="RA13" i="4" s="1"/>
  <c r="RG13" i="4" s="1"/>
  <c r="QZ19" i="4"/>
  <c r="RA19" i="4" s="1"/>
  <c r="QW22" i="4"/>
  <c r="QX28" i="4"/>
  <c r="QX32" i="4"/>
  <c r="QX41" i="4"/>
  <c r="QW47" i="4"/>
  <c r="ABF14" i="4"/>
  <c r="ABG14" i="4" s="1"/>
  <c r="ABM14" i="4" s="1"/>
  <c r="ABC22" i="4"/>
  <c r="ABE22" i="4" s="1"/>
  <c r="ABU22" i="4" s="1"/>
  <c r="ABD28" i="4"/>
  <c r="ABF46" i="4"/>
  <c r="ABF50" i="4"/>
  <c r="ABF54" i="4"/>
  <c r="ABG54" i="4" s="1"/>
  <c r="ABF58" i="4"/>
  <c r="ABG58" i="4" s="1"/>
  <c r="ACF22" i="3"/>
  <c r="ABD21" i="4"/>
  <c r="ABF23" i="4"/>
  <c r="ABG23" i="4" s="1"/>
  <c r="ABM23" i="4" s="1"/>
  <c r="ABC34" i="4"/>
  <c r="ACF48" i="3"/>
  <c r="ABD25" i="4"/>
  <c r="ABC30" i="4"/>
  <c r="ABD34" i="4"/>
  <c r="ABD40" i="4"/>
  <c r="ABC45" i="4"/>
  <c r="ABD48" i="4"/>
  <c r="ABC49" i="4"/>
  <c r="ABE49" i="4" s="1"/>
  <c r="ABU49" i="4" s="1"/>
  <c r="ABC53" i="4"/>
  <c r="ABE53" i="4" s="1"/>
  <c r="ABU53" i="4" s="1"/>
  <c r="ABD56" i="4"/>
  <c r="ABE56" i="4" s="1"/>
  <c r="ABC57" i="4"/>
  <c r="ABE57" i="4" s="1"/>
  <c r="ABU57" i="4" s="1"/>
  <c r="ABF12" i="4"/>
  <c r="ABG12" i="4" s="1"/>
  <c r="ABF15" i="4"/>
  <c r="ABG15" i="4" s="1"/>
  <c r="ABF20" i="4"/>
  <c r="ABG20" i="4" s="1"/>
  <c r="ABM20" i="4" s="1"/>
  <c r="ABC32" i="4"/>
  <c r="ABE32" i="4" s="1"/>
  <c r="ABU32" i="4" s="1"/>
  <c r="ABF9" i="4"/>
  <c r="ABG9" i="4" s="1"/>
  <c r="ABD35" i="4"/>
  <c r="ACF32" i="3"/>
  <c r="ABC21" i="4"/>
  <c r="ABC31" i="4"/>
  <c r="ABC33" i="4"/>
  <c r="ABD38" i="4"/>
  <c r="ABE38" i="4" s="1"/>
  <c r="ABU38" i="4" s="1"/>
  <c r="ABF39" i="4"/>
  <c r="ABG39" i="4" s="1"/>
  <c r="ABD42" i="4"/>
  <c r="ABC47" i="4"/>
  <c r="ABC51" i="4"/>
  <c r="ABC55" i="4"/>
  <c r="ABD58" i="4"/>
  <c r="ABC59" i="4"/>
  <c r="ABE59" i="4" s="1"/>
  <c r="AAT35" i="3"/>
  <c r="AAT51" i="3"/>
  <c r="ZT13" i="4"/>
  <c r="ZU13" i="4" s="1"/>
  <c r="ZR17" i="4"/>
  <c r="ZQ19" i="4"/>
  <c r="ZT14" i="4"/>
  <c r="ZU14" i="4" s="1"/>
  <c r="ZT20" i="4"/>
  <c r="ZU20" i="4" s="1"/>
  <c r="AAT38" i="3"/>
  <c r="ZT15" i="4"/>
  <c r="ZU15" i="4" s="1"/>
  <c r="ZR20" i="4"/>
  <c r="ZT22" i="4"/>
  <c r="ZU22" i="4" s="1"/>
  <c r="ZR31" i="4"/>
  <c r="ZQ32" i="4"/>
  <c r="ZR37" i="4"/>
  <c r="ZR42" i="4"/>
  <c r="ZQ47" i="4"/>
  <c r="AAT27" i="3"/>
  <c r="AAT43" i="3"/>
  <c r="AAT54" i="3"/>
  <c r="AAT59" i="3"/>
  <c r="ZT25" i="4"/>
  <c r="ZU25" i="4" s="1"/>
  <c r="ZV25" i="4" s="1"/>
  <c r="ZR32" i="4"/>
  <c r="ZR38" i="4"/>
  <c r="ZR47" i="4"/>
  <c r="ZQ48" i="4"/>
  <c r="ZS48" i="4" s="1"/>
  <c r="AAI48" i="4" s="1"/>
  <c r="ZQ52" i="4"/>
  <c r="ZQ56" i="4"/>
  <c r="ZS56" i="4" s="1"/>
  <c r="ZT11" i="4"/>
  <c r="ZU11" i="4" s="1"/>
  <c r="ZQ17" i="4"/>
  <c r="ZT18" i="4"/>
  <c r="ZU18" i="4" s="1"/>
  <c r="ZR26" i="4"/>
  <c r="ZR29" i="4"/>
  <c r="ZQ30" i="4"/>
  <c r="ZS30" i="4" s="1"/>
  <c r="AAI30" i="4" s="1"/>
  <c r="ZQ33" i="4"/>
  <c r="ZV34" i="4"/>
  <c r="ZW34" i="4" s="1"/>
  <c r="ZQ40" i="4"/>
  <c r="ZR44" i="4"/>
  <c r="AAT19" i="3"/>
  <c r="AAT30" i="3"/>
  <c r="ZS11" i="4"/>
  <c r="AAI11" i="4" s="1"/>
  <c r="ZU21" i="4"/>
  <c r="AAA21" i="4" s="1"/>
  <c r="ZQ24" i="4"/>
  <c r="ZQ27" i="4"/>
  <c r="WS13" i="4"/>
  <c r="WT17" i="4"/>
  <c r="WT29" i="4"/>
  <c r="WV11" i="4"/>
  <c r="WW11" i="4" s="1"/>
  <c r="WT19" i="4"/>
  <c r="WT31" i="4"/>
  <c r="WT39" i="4"/>
  <c r="WS48" i="4"/>
  <c r="WT21" i="4"/>
  <c r="WS26" i="4"/>
  <c r="WT33" i="4"/>
  <c r="WV40" i="4"/>
  <c r="WW40" i="4" s="1"/>
  <c r="WS42" i="4"/>
  <c r="WT45" i="4"/>
  <c r="WT51" i="4"/>
  <c r="WS52" i="4"/>
  <c r="WS56" i="4"/>
  <c r="WU56" i="4" s="1"/>
  <c r="WT34" i="4"/>
  <c r="WT48" i="4"/>
  <c r="WS49" i="4"/>
  <c r="WT15" i="4"/>
  <c r="WT23" i="4"/>
  <c r="WT36" i="4"/>
  <c r="WS50" i="4"/>
  <c r="VZ24" i="3"/>
  <c r="VJ15" i="4"/>
  <c r="VK15" i="4" s="1"/>
  <c r="VG49" i="4"/>
  <c r="VZ19" i="3"/>
  <c r="WB20" i="3"/>
  <c r="WA24" i="3"/>
  <c r="VH11" i="4"/>
  <c r="VG12" i="4"/>
  <c r="VJ23" i="4"/>
  <c r="VK23" i="4" s="1"/>
  <c r="VH26" i="4"/>
  <c r="VH31" i="4"/>
  <c r="WB24" i="3"/>
  <c r="VZ28" i="3"/>
  <c r="VZ33" i="3"/>
  <c r="VZ47" i="3"/>
  <c r="VJ9" i="4"/>
  <c r="VK9" i="4" s="1"/>
  <c r="VJ19" i="4"/>
  <c r="VK19" i="4" s="1"/>
  <c r="VJ28" i="4"/>
  <c r="VK28" i="4" s="1"/>
  <c r="VG46" i="4"/>
  <c r="VG50" i="4"/>
  <c r="VG54" i="4"/>
  <c r="VH57" i="4"/>
  <c r="WJ11" i="3"/>
  <c r="WB28" i="3"/>
  <c r="WA32" i="3"/>
  <c r="WJ32" i="3" s="1"/>
  <c r="VZ37" i="3"/>
  <c r="VZ46" i="3"/>
  <c r="WJ46" i="3" s="1"/>
  <c r="WB47" i="3"/>
  <c r="WA51" i="3"/>
  <c r="WJ59" i="3"/>
  <c r="VH13" i="4"/>
  <c r="VG14" i="4"/>
  <c r="VG20" i="4"/>
  <c r="VH27" i="4"/>
  <c r="VJ29" i="4"/>
  <c r="VK29" i="4" s="1"/>
  <c r="VH36" i="4"/>
  <c r="VH46" i="4"/>
  <c r="VG47" i="4"/>
  <c r="VG51" i="4"/>
  <c r="VG55" i="4"/>
  <c r="VH58" i="4"/>
  <c r="VG59" i="4"/>
  <c r="WJ35" i="3"/>
  <c r="VZ41" i="3"/>
  <c r="WB42" i="3"/>
  <c r="WJ42" i="3" s="1"/>
  <c r="VZ50" i="3"/>
  <c r="WB51" i="3"/>
  <c r="VZ55" i="3"/>
  <c r="WA41" i="3"/>
  <c r="VG10" i="4"/>
  <c r="VH20" i="4"/>
  <c r="VG48" i="4"/>
  <c r="VH51" i="4"/>
  <c r="VG52" i="4"/>
  <c r="VH55" i="4"/>
  <c r="VG56" i="4"/>
  <c r="VI56" i="4" s="1"/>
  <c r="VY56" i="4" s="1"/>
  <c r="WJ19" i="3"/>
  <c r="VZ20" i="3"/>
  <c r="WJ43" i="3"/>
  <c r="VZ54" i="3"/>
  <c r="WJ54" i="3" s="1"/>
  <c r="WB55" i="3"/>
  <c r="VG11" i="4"/>
  <c r="VI11" i="4" s="1"/>
  <c r="VY11" i="4" s="1"/>
  <c r="VH15" i="4"/>
  <c r="VI15" i="4" s="1"/>
  <c r="VY15" i="4" s="1"/>
  <c r="VG16" i="4"/>
  <c r="UX18" i="3"/>
  <c r="TV12" i="4"/>
  <c r="TV17" i="4"/>
  <c r="TX18" i="4"/>
  <c r="TY18" i="4" s="1"/>
  <c r="UE18" i="4" s="1"/>
  <c r="TU24" i="4"/>
  <c r="TV26" i="4"/>
  <c r="TU27" i="4"/>
  <c r="TU48" i="4"/>
  <c r="TU52" i="4"/>
  <c r="TV55" i="4"/>
  <c r="TU56" i="4"/>
  <c r="UX17" i="3"/>
  <c r="UX33" i="3"/>
  <c r="TX14" i="4"/>
  <c r="TY14" i="4" s="1"/>
  <c r="TX19" i="4"/>
  <c r="TY19" i="4" s="1"/>
  <c r="TV23" i="4"/>
  <c r="TX15" i="4"/>
  <c r="TY15" i="4" s="1"/>
  <c r="UE15" i="4" s="1"/>
  <c r="TX20" i="4"/>
  <c r="TY20" i="4" s="1"/>
  <c r="TU39" i="4"/>
  <c r="TU45" i="4"/>
  <c r="TU49" i="4"/>
  <c r="TV52" i="4"/>
  <c r="TU53" i="4"/>
  <c r="TV56" i="4"/>
  <c r="UX10" i="3"/>
  <c r="TU10" i="4"/>
  <c r="TX11" i="4"/>
  <c r="TY11" i="4" s="1"/>
  <c r="UE11" i="4" s="1"/>
  <c r="TX16" i="4"/>
  <c r="TY16" i="4" s="1"/>
  <c r="UE16" i="4" s="1"/>
  <c r="TV19" i="4"/>
  <c r="TV34" i="4"/>
  <c r="TV39" i="4"/>
  <c r="TX41" i="4"/>
  <c r="TY41" i="4" s="1"/>
  <c r="TU46" i="4"/>
  <c r="TU50" i="4"/>
  <c r="TV53" i="4"/>
  <c r="TU54" i="4"/>
  <c r="TV57" i="4"/>
  <c r="TU12" i="4"/>
  <c r="TU17" i="4"/>
  <c r="TX23" i="4"/>
  <c r="TY23" i="4" s="1"/>
  <c r="TZ22" i="4" s="1"/>
  <c r="UA22" i="4" s="1"/>
  <c r="TV31" i="4"/>
  <c r="TU32" i="4"/>
  <c r="TU37" i="4"/>
  <c r="TU47" i="4"/>
  <c r="SJ11" i="4"/>
  <c r="SJ12" i="4"/>
  <c r="SJ15" i="4"/>
  <c r="SL18" i="4"/>
  <c r="SJ22" i="4"/>
  <c r="SI47" i="4"/>
  <c r="SL14" i="4"/>
  <c r="SM14" i="4" s="1"/>
  <c r="SS14" i="4" s="1"/>
  <c r="SJ17" i="4"/>
  <c r="SL19" i="4"/>
  <c r="SJ23" i="4"/>
  <c r="SJ28" i="4"/>
  <c r="SJ29" i="4"/>
  <c r="SJ37" i="4"/>
  <c r="SI38" i="4"/>
  <c r="SJ47" i="4"/>
  <c r="SI48" i="4"/>
  <c r="SI52" i="4"/>
  <c r="SJ55" i="4"/>
  <c r="SI56" i="4"/>
  <c r="SL10" i="4"/>
  <c r="SM10" i="4" s="1"/>
  <c r="SL21" i="4"/>
  <c r="SJ25" i="4"/>
  <c r="SI26" i="4"/>
  <c r="SI34" i="4"/>
  <c r="SL40" i="4"/>
  <c r="SM40" i="4" s="1"/>
  <c r="SI45" i="4"/>
  <c r="SJ48" i="4"/>
  <c r="SI49" i="4"/>
  <c r="SJ52" i="4"/>
  <c r="SI53" i="4"/>
  <c r="SJ56" i="4"/>
  <c r="SJ9" i="4"/>
  <c r="SL12" i="4"/>
  <c r="SM12" i="4" s="1"/>
  <c r="SL16" i="4"/>
  <c r="SM16" i="4" s="1"/>
  <c r="SS16" i="4" s="1"/>
  <c r="SJ20" i="4"/>
  <c r="SJ26" i="4"/>
  <c r="SI46" i="4"/>
  <c r="SJ49" i="4"/>
  <c r="SI50" i="4"/>
  <c r="SJ53" i="4"/>
  <c r="SI54" i="4"/>
  <c r="SJ57" i="4"/>
  <c r="SK57" i="4" s="1"/>
  <c r="TA57" i="4" s="1"/>
  <c r="PL13" i="4"/>
  <c r="PL18" i="4"/>
  <c r="PL24" i="4"/>
  <c r="PM24" i="4" s="1"/>
  <c r="QC24" i="4" s="1"/>
  <c r="PN28" i="4"/>
  <c r="PO28" i="4" s="1"/>
  <c r="PP27" i="4" s="1"/>
  <c r="PL30" i="4"/>
  <c r="PK46" i="4"/>
  <c r="PM46" i="4" s="1"/>
  <c r="QC46" i="4" s="1"/>
  <c r="PK50" i="4"/>
  <c r="PK54" i="4"/>
  <c r="PL57" i="4"/>
  <c r="PL9" i="4"/>
  <c r="PL14" i="4"/>
  <c r="PN29" i="4"/>
  <c r="PO29" i="4" s="1"/>
  <c r="PU29" i="4" s="1"/>
  <c r="PL32" i="4"/>
  <c r="PL43" i="4"/>
  <c r="PK47" i="4"/>
  <c r="QN46" i="3"/>
  <c r="QN51" i="3"/>
  <c r="PL10" i="4"/>
  <c r="PL21" i="4"/>
  <c r="PN23" i="4"/>
  <c r="PO23" i="4" s="1"/>
  <c r="PL33" i="4"/>
  <c r="PL38" i="4"/>
  <c r="PL47" i="4"/>
  <c r="PK48" i="4"/>
  <c r="PL51" i="4"/>
  <c r="PK52" i="4"/>
  <c r="PL55" i="4"/>
  <c r="PM55" i="4" s="1"/>
  <c r="PK56" i="4"/>
  <c r="PN24" i="4"/>
  <c r="PO24" i="4" s="1"/>
  <c r="PN27" i="4"/>
  <c r="PO27" i="4" s="1"/>
  <c r="PN35" i="4"/>
  <c r="PO35" i="4" s="1"/>
  <c r="QN15" i="3"/>
  <c r="QN59" i="3"/>
  <c r="QN23" i="3"/>
  <c r="QN38" i="3"/>
  <c r="QN43" i="3"/>
  <c r="QN54" i="3"/>
  <c r="PL12" i="4"/>
  <c r="PL23" i="4"/>
  <c r="PN48" i="4"/>
  <c r="PO48" i="4" s="1"/>
  <c r="PP48" i="4" s="1"/>
  <c r="PQ48" i="4" s="1"/>
  <c r="PN56" i="4"/>
  <c r="PO56" i="4" s="1"/>
  <c r="OB35" i="4"/>
  <c r="OC35" i="4" s="1"/>
  <c r="OI35" i="4" s="1"/>
  <c r="NZ9" i="4"/>
  <c r="OB14" i="4"/>
  <c r="OC14" i="4" s="1"/>
  <c r="OI14" i="4" s="1"/>
  <c r="NZ17" i="4"/>
  <c r="NZ22" i="4"/>
  <c r="NZ32" i="4"/>
  <c r="NY37" i="4"/>
  <c r="NY45" i="4"/>
  <c r="NZ48" i="4"/>
  <c r="NY49" i="4"/>
  <c r="NY53" i="4"/>
  <c r="NZ56" i="4"/>
  <c r="NY9" i="4"/>
  <c r="OB15" i="4"/>
  <c r="OC15" i="4" s="1"/>
  <c r="OI15" i="4" s="1"/>
  <c r="OC24" i="4"/>
  <c r="OI24" i="4" s="1"/>
  <c r="NY34" i="4"/>
  <c r="PB40" i="3"/>
  <c r="OB30" i="4"/>
  <c r="OC30" i="4" s="1"/>
  <c r="NY38" i="4"/>
  <c r="NY46" i="4"/>
  <c r="NZ49" i="4"/>
  <c r="NY50" i="4"/>
  <c r="NZ53" i="4"/>
  <c r="NY54" i="4"/>
  <c r="OA54" i="4" s="1"/>
  <c r="OD54" i="4" s="1"/>
  <c r="NZ57" i="4"/>
  <c r="PB24" i="3"/>
  <c r="NZ15" i="4"/>
  <c r="NZ20" i="4"/>
  <c r="OA20" i="4" s="1"/>
  <c r="OB21" i="4"/>
  <c r="OC21" i="4" s="1"/>
  <c r="OI21" i="4" s="1"/>
  <c r="NZ27" i="4"/>
  <c r="OB31" i="4"/>
  <c r="OC31" i="4" s="1"/>
  <c r="OI31" i="4" s="1"/>
  <c r="NZ34" i="4"/>
  <c r="NZ42" i="4"/>
  <c r="NY43" i="4"/>
  <c r="NY47" i="4"/>
  <c r="OB12" i="4"/>
  <c r="OC12" i="4" s="1"/>
  <c r="OI12" i="4" s="1"/>
  <c r="OB18" i="4"/>
  <c r="OC18" i="4" s="1"/>
  <c r="NZ21" i="4"/>
  <c r="NZ24" i="4"/>
  <c r="NZ35" i="4"/>
  <c r="OB38" i="4"/>
  <c r="OC38" i="4" s="1"/>
  <c r="NY48" i="4"/>
  <c r="NY52" i="4"/>
  <c r="NZ55" i="4"/>
  <c r="OA55" i="4" s="1"/>
  <c r="OQ55" i="4" s="1"/>
  <c r="NY56" i="4"/>
  <c r="MO26" i="4"/>
  <c r="NE26" i="4" s="1"/>
  <c r="NP21" i="3"/>
  <c r="MN14" i="4"/>
  <c r="MO15" i="4"/>
  <c r="NE15" i="4" s="1"/>
  <c r="MN22" i="4"/>
  <c r="MM29" i="4"/>
  <c r="MO29" i="4" s="1"/>
  <c r="NE29" i="4" s="1"/>
  <c r="MM33" i="4"/>
  <c r="MO33" i="4" s="1"/>
  <c r="NE33" i="4" s="1"/>
  <c r="MM37" i="4"/>
  <c r="MO37" i="4" s="1"/>
  <c r="NE37" i="4" s="1"/>
  <c r="MP40" i="4"/>
  <c r="MQ40" i="4" s="1"/>
  <c r="MM46" i="4"/>
  <c r="MO46" i="4" s="1"/>
  <c r="NE46" i="4" s="1"/>
  <c r="MN52" i="4"/>
  <c r="MM54" i="4"/>
  <c r="MO54" i="4" s="1"/>
  <c r="NE54" i="4" s="1"/>
  <c r="NE31" i="4"/>
  <c r="MM9" i="4"/>
  <c r="MM17" i="4"/>
  <c r="NH20" i="3"/>
  <c r="NP20" i="3" s="1"/>
  <c r="MN23" i="4"/>
  <c r="MM32" i="4"/>
  <c r="MO32" i="4" s="1"/>
  <c r="NE32" i="4" s="1"/>
  <c r="MM36" i="4"/>
  <c r="MO36" i="4" s="1"/>
  <c r="NE36" i="4" s="1"/>
  <c r="NP45" i="3"/>
  <c r="MN9" i="4"/>
  <c r="MM10" i="4"/>
  <c r="MP11" i="4"/>
  <c r="MQ11" i="4" s="1"/>
  <c r="MN17" i="4"/>
  <c r="NP13" i="3"/>
  <c r="NP29" i="3"/>
  <c r="MN10" i="4"/>
  <c r="MO11" i="4"/>
  <c r="NE11" i="4" s="1"/>
  <c r="MP12" i="4"/>
  <c r="MQ12" i="4" s="1"/>
  <c r="MR11" i="4" s="1"/>
  <c r="MM23" i="4"/>
  <c r="NP53" i="3"/>
  <c r="MN12" i="4"/>
  <c r="MM13" i="4"/>
  <c r="MO13" i="4" s="1"/>
  <c r="NE13" i="4" s="1"/>
  <c r="MP14" i="4"/>
  <c r="MQ14" i="4" s="1"/>
  <c r="MR14" i="4" s="1"/>
  <c r="MS14" i="4" s="1"/>
  <c r="MN42" i="4"/>
  <c r="MO42" i="4" s="1"/>
  <c r="NE42" i="4" s="1"/>
  <c r="MN50" i="4"/>
  <c r="MO50" i="4" s="1"/>
  <c r="NE50" i="4" s="1"/>
  <c r="MM52" i="4"/>
  <c r="MN58" i="4"/>
  <c r="MO58" i="4" s="1"/>
  <c r="NE58" i="4" s="1"/>
  <c r="MM22" i="4"/>
  <c r="MP39" i="4"/>
  <c r="MQ39" i="4" s="1"/>
  <c r="MO51" i="4"/>
  <c r="NE51" i="4" s="1"/>
  <c r="MD22" i="3"/>
  <c r="LB25" i="4"/>
  <c r="LB29" i="4"/>
  <c r="LB33" i="4"/>
  <c r="LE41" i="4"/>
  <c r="LC17" i="4"/>
  <c r="LS17" i="4" s="1"/>
  <c r="LA19" i="4"/>
  <c r="LC19" i="4" s="1"/>
  <c r="LS19" i="4" s="1"/>
  <c r="LB26" i="4"/>
  <c r="LA49" i="4"/>
  <c r="LA53" i="4"/>
  <c r="LC53" i="4" s="1"/>
  <c r="LS53" i="4" s="1"/>
  <c r="MD40" i="3"/>
  <c r="MD55" i="3"/>
  <c r="LB13" i="4"/>
  <c r="LA23" i="4"/>
  <c r="LC23" i="4" s="1"/>
  <c r="LS23" i="4" s="1"/>
  <c r="LD24" i="4"/>
  <c r="LE24" i="4" s="1"/>
  <c r="LF23" i="4" s="1"/>
  <c r="LG23" i="4" s="1"/>
  <c r="LA26" i="4"/>
  <c r="LE39" i="4"/>
  <c r="LF39" i="4" s="1"/>
  <c r="LA50" i="4"/>
  <c r="LC50" i="4" s="1"/>
  <c r="MD15" i="3"/>
  <c r="MD24" i="3"/>
  <c r="LB41" i="4"/>
  <c r="MD48" i="3"/>
  <c r="MD54" i="3"/>
  <c r="LB10" i="4"/>
  <c r="LB20" i="4"/>
  <c r="LC20" i="4" s="1"/>
  <c r="LS20" i="4" s="1"/>
  <c r="LB24" i="4"/>
  <c r="LC24" i="4" s="1"/>
  <c r="LS24" i="4" s="1"/>
  <c r="LB32" i="4"/>
  <c r="LB38" i="4"/>
  <c r="LC38" i="4" s="1"/>
  <c r="LS38" i="4" s="1"/>
  <c r="LD42" i="4"/>
  <c r="LE42" i="4" s="1"/>
  <c r="LA51" i="4"/>
  <c r="LC51" i="4" s="1"/>
  <c r="LS51" i="4" s="1"/>
  <c r="MD38" i="3"/>
  <c r="LA10" i="4"/>
  <c r="LD25" i="4"/>
  <c r="LE25" i="4" s="1"/>
  <c r="LK25" i="4" s="1"/>
  <c r="LA41" i="4"/>
  <c r="LC55" i="4"/>
  <c r="MD32" i="3"/>
  <c r="LC32" i="4"/>
  <c r="LS32" i="4" s="1"/>
  <c r="LB46" i="4"/>
  <c r="LA47" i="4"/>
  <c r="LA52" i="4"/>
  <c r="LC52" i="4" s="1"/>
  <c r="LS52" i="4" s="1"/>
  <c r="JQ24" i="4"/>
  <c r="KR15" i="3"/>
  <c r="JP9" i="4"/>
  <c r="JO11" i="4"/>
  <c r="JP15" i="4"/>
  <c r="JQ15" i="4" s="1"/>
  <c r="KG15" i="4" s="1"/>
  <c r="JO17" i="4"/>
  <c r="JR21" i="4"/>
  <c r="JS21" i="4" s="1"/>
  <c r="JY21" i="4" s="1"/>
  <c r="JO22" i="4"/>
  <c r="JP25" i="4"/>
  <c r="JP29" i="4"/>
  <c r="JO35" i="4"/>
  <c r="JP39" i="4"/>
  <c r="JO46" i="4"/>
  <c r="JQ46" i="4" s="1"/>
  <c r="KG46" i="4" s="1"/>
  <c r="JP11" i="4"/>
  <c r="JO13" i="4"/>
  <c r="JP17" i="4"/>
  <c r="JO19" i="4"/>
  <c r="JP30" i="4"/>
  <c r="JQ30" i="4" s="1"/>
  <c r="KG30" i="4" s="1"/>
  <c r="JP33" i="4"/>
  <c r="JR34" i="4"/>
  <c r="JS34" i="4" s="1"/>
  <c r="JO41" i="4"/>
  <c r="JR42" i="4"/>
  <c r="KR55" i="3"/>
  <c r="KR39" i="3"/>
  <c r="JP13" i="4"/>
  <c r="JO14" i="4"/>
  <c r="JP19" i="4"/>
  <c r="JP27" i="4"/>
  <c r="JP31" i="4"/>
  <c r="JR38" i="4"/>
  <c r="JS38" i="4" s="1"/>
  <c r="JY38" i="4" s="1"/>
  <c r="JO47" i="4"/>
  <c r="JP50" i="4"/>
  <c r="JO51" i="4"/>
  <c r="JP54" i="4"/>
  <c r="JQ54" i="4" s="1"/>
  <c r="JO55" i="4"/>
  <c r="JT52" i="4"/>
  <c r="JU52" i="4" s="1"/>
  <c r="KR53" i="3"/>
  <c r="JO9" i="4"/>
  <c r="JP14" i="4"/>
  <c r="JO15" i="4"/>
  <c r="JP21" i="4"/>
  <c r="JP43" i="4"/>
  <c r="JO48" i="4"/>
  <c r="JP51" i="4"/>
  <c r="JO52" i="4"/>
  <c r="JP55" i="4"/>
  <c r="JO56" i="4"/>
  <c r="JQ56" i="4" s="1"/>
  <c r="KG56" i="4" s="1"/>
  <c r="IF16" i="4"/>
  <c r="IG16" i="4" s="1"/>
  <c r="IM16" i="4" s="1"/>
  <c r="IF48" i="4"/>
  <c r="IG48" i="4" s="1"/>
  <c r="IM48" i="4" s="1"/>
  <c r="IF56" i="4"/>
  <c r="IG56" i="4" s="1"/>
  <c r="ID21" i="4"/>
  <c r="IF22" i="4"/>
  <c r="IG22" i="4" s="1"/>
  <c r="IC27" i="4"/>
  <c r="IE27" i="4" s="1"/>
  <c r="IU27" i="4" s="1"/>
  <c r="ID33" i="4"/>
  <c r="IF49" i="4"/>
  <c r="IG49" i="4" s="1"/>
  <c r="IF57" i="4"/>
  <c r="IG57" i="4" s="1"/>
  <c r="IM57" i="4" s="1"/>
  <c r="JF14" i="3"/>
  <c r="ID16" i="4"/>
  <c r="IF28" i="4"/>
  <c r="IG28" i="4" s="1"/>
  <c r="IF50" i="4"/>
  <c r="IF58" i="4"/>
  <c r="IG58" i="4" s="1"/>
  <c r="IM58" i="4" s="1"/>
  <c r="ID12" i="4"/>
  <c r="IE12" i="4" s="1"/>
  <c r="IU12" i="4" s="1"/>
  <c r="ID17" i="4"/>
  <c r="IF18" i="4"/>
  <c r="IG18" i="4" s="1"/>
  <c r="ID22" i="4"/>
  <c r="IF23" i="4"/>
  <c r="IG23" i="4" s="1"/>
  <c r="IH23" i="4" s="1"/>
  <c r="II23" i="4" s="1"/>
  <c r="IF40" i="4"/>
  <c r="IG40" i="4" s="1"/>
  <c r="IF45" i="4"/>
  <c r="IG45" i="4" s="1"/>
  <c r="JF47" i="3"/>
  <c r="ID57" i="4"/>
  <c r="IF14" i="4"/>
  <c r="IG14" i="4" s="1"/>
  <c r="IM14" i="4" s="1"/>
  <c r="ID18" i="4"/>
  <c r="IE18" i="4" s="1"/>
  <c r="IF19" i="4"/>
  <c r="IG19" i="4" s="1"/>
  <c r="IM19" i="4" s="1"/>
  <c r="ID23" i="4"/>
  <c r="IE23" i="4" s="1"/>
  <c r="IU23" i="4" s="1"/>
  <c r="IC25" i="4"/>
  <c r="IE25" i="4" s="1"/>
  <c r="IU25" i="4" s="1"/>
  <c r="ID28" i="4"/>
  <c r="ID31" i="4"/>
  <c r="ID44" i="4"/>
  <c r="IC46" i="4"/>
  <c r="ID50" i="4"/>
  <c r="IF53" i="4"/>
  <c r="IG53" i="4" s="1"/>
  <c r="IH53" i="4" s="1"/>
  <c r="ID58" i="4"/>
  <c r="JF55" i="3"/>
  <c r="IC11" i="4"/>
  <c r="IE11" i="4" s="1"/>
  <c r="IU11" i="4" s="1"/>
  <c r="ID14" i="4"/>
  <c r="IE14" i="4" s="1"/>
  <c r="IU14" i="4" s="1"/>
  <c r="IF15" i="4"/>
  <c r="IG15" i="4" s="1"/>
  <c r="ID19" i="4"/>
  <c r="IE19" i="4" s="1"/>
  <c r="IF21" i="4"/>
  <c r="IG21" i="4" s="1"/>
  <c r="IM21" i="4" s="1"/>
  <c r="ID29" i="4"/>
  <c r="ID32" i="4"/>
  <c r="ID36" i="4"/>
  <c r="IF42" i="4"/>
  <c r="IG42" i="4" s="1"/>
  <c r="ID46" i="4"/>
  <c r="IF47" i="4"/>
  <c r="IG47" i="4" s="1"/>
  <c r="IM47" i="4" s="1"/>
  <c r="IF55" i="4"/>
  <c r="IG55" i="4" s="1"/>
  <c r="GR13" i="4"/>
  <c r="GT16" i="4"/>
  <c r="GU16" i="4" s="1"/>
  <c r="GR25" i="4"/>
  <c r="GS25" i="4" s="1"/>
  <c r="GQ56" i="4"/>
  <c r="GQ11" i="4"/>
  <c r="GR15" i="4"/>
  <c r="GS15" i="4" s="1"/>
  <c r="HI15" i="4" s="1"/>
  <c r="GR20" i="4"/>
  <c r="GS20" i="4" s="1"/>
  <c r="GR30" i="4"/>
  <c r="GQ36" i="4"/>
  <c r="GS36" i="4" s="1"/>
  <c r="HI36" i="4" s="1"/>
  <c r="GS57" i="4"/>
  <c r="GR11" i="4"/>
  <c r="GR18" i="4"/>
  <c r="GT28" i="4"/>
  <c r="GU28" i="4" s="1"/>
  <c r="GR32" i="4"/>
  <c r="GQ34" i="4"/>
  <c r="GS34" i="4" s="1"/>
  <c r="HI34" i="4" s="1"/>
  <c r="GR37" i="4"/>
  <c r="GR40" i="4"/>
  <c r="GR41" i="4"/>
  <c r="GQ18" i="4"/>
  <c r="GQ26" i="4"/>
  <c r="GQ32" i="4"/>
  <c r="GQ37" i="4"/>
  <c r="GR42" i="4"/>
  <c r="GT43" i="4"/>
  <c r="GR12" i="4"/>
  <c r="GT14" i="4"/>
  <c r="GU14" i="4" s="1"/>
  <c r="GR16" i="4"/>
  <c r="GQ24" i="4"/>
  <c r="GR27" i="4"/>
  <c r="GS51" i="4"/>
  <c r="HI51" i="4" s="1"/>
  <c r="GS59" i="4"/>
  <c r="HI59" i="4" s="1"/>
  <c r="GQ48" i="4"/>
  <c r="GH12" i="3"/>
  <c r="FH11" i="4"/>
  <c r="FI11" i="4" s="1"/>
  <c r="FO11" i="4" s="1"/>
  <c r="FH24" i="4"/>
  <c r="FI24" i="4" s="1"/>
  <c r="FH39" i="4"/>
  <c r="FI39" i="4" s="1"/>
  <c r="FH44" i="4"/>
  <c r="FF48" i="4"/>
  <c r="FH51" i="4"/>
  <c r="FI51" i="4" s="1"/>
  <c r="GH36" i="3"/>
  <c r="FG44" i="4"/>
  <c r="FG51" i="4"/>
  <c r="FW51" i="4" s="1"/>
  <c r="FF10" i="4"/>
  <c r="FH13" i="4"/>
  <c r="FI13" i="4" s="1"/>
  <c r="FH40" i="4"/>
  <c r="FI40" i="4" s="1"/>
  <c r="FJ39" i="4" s="1"/>
  <c r="FF43" i="4"/>
  <c r="FH46" i="4"/>
  <c r="FF50" i="4"/>
  <c r="FE52" i="4"/>
  <c r="FH53" i="4"/>
  <c r="FI53" i="4" s="1"/>
  <c r="GH20" i="3"/>
  <c r="GH44" i="3"/>
  <c r="FF12" i="4"/>
  <c r="FH15" i="4"/>
  <c r="FI15" i="4" s="1"/>
  <c r="FO15" i="4" s="1"/>
  <c r="FH41" i="4"/>
  <c r="FI41" i="4" s="1"/>
  <c r="FE47" i="4"/>
  <c r="FF52" i="4"/>
  <c r="FE54" i="4"/>
  <c r="FH55" i="4"/>
  <c r="FI55" i="4" s="1"/>
  <c r="FJ55" i="4" s="1"/>
  <c r="FK55" i="4" s="1"/>
  <c r="FG59" i="4"/>
  <c r="FW59" i="4" s="1"/>
  <c r="GH28" i="3"/>
  <c r="GH53" i="3"/>
  <c r="FF14" i="4"/>
  <c r="FE42" i="4"/>
  <c r="FG42" i="4" s="1"/>
  <c r="FF47" i="4"/>
  <c r="FE48" i="4"/>
  <c r="FH49" i="4"/>
  <c r="FI49" i="4" s="1"/>
  <c r="FJ48" i="4" s="1"/>
  <c r="FK48" i="4" s="1"/>
  <c r="FF54" i="4"/>
  <c r="FE56" i="4"/>
  <c r="FG56" i="4" s="1"/>
  <c r="FW56" i="4" s="1"/>
  <c r="FH10" i="4"/>
  <c r="FI10" i="4" s="1"/>
  <c r="FO10" i="4" s="1"/>
  <c r="FF15" i="4"/>
  <c r="FG49" i="4"/>
  <c r="FW49" i="4" s="1"/>
  <c r="FH50" i="4"/>
  <c r="FI50" i="4" s="1"/>
  <c r="EV37" i="3"/>
  <c r="DT10" i="4"/>
  <c r="DU10" i="4" s="1"/>
  <c r="DV12" i="4"/>
  <c r="DW12" i="4" s="1"/>
  <c r="DT18" i="4"/>
  <c r="DU18" i="4" s="1"/>
  <c r="EK18" i="4" s="1"/>
  <c r="DV22" i="4"/>
  <c r="DW22" i="4" s="1"/>
  <c r="EC22" i="4" s="1"/>
  <c r="DV25" i="4"/>
  <c r="DW25" i="4" s="1"/>
  <c r="DV34" i="4"/>
  <c r="DW34" i="4" s="1"/>
  <c r="EV52" i="3"/>
  <c r="DX14" i="4"/>
  <c r="DY14" i="4" s="1"/>
  <c r="EA14" i="4" s="1"/>
  <c r="ED14" i="4" s="1"/>
  <c r="DS50" i="4"/>
  <c r="EV12" i="3"/>
  <c r="EV21" i="3"/>
  <c r="EV36" i="3"/>
  <c r="DT16" i="4"/>
  <c r="DV23" i="4"/>
  <c r="DW23" i="4" s="1"/>
  <c r="DV29" i="4"/>
  <c r="DW29" i="4" s="1"/>
  <c r="DV32" i="4"/>
  <c r="DW32" i="4" s="1"/>
  <c r="EC32" i="4" s="1"/>
  <c r="EV45" i="3"/>
  <c r="EV20" i="3"/>
  <c r="DT14" i="4"/>
  <c r="DU14" i="4" s="1"/>
  <c r="EK14" i="4" s="1"/>
  <c r="DX15" i="4"/>
  <c r="DT23" i="4"/>
  <c r="DV26" i="4"/>
  <c r="DW26" i="4" s="1"/>
  <c r="EC26" i="4" s="1"/>
  <c r="DT29" i="4"/>
  <c r="DV30" i="4"/>
  <c r="DW30" i="4" s="1"/>
  <c r="DV40" i="4"/>
  <c r="DW40" i="4" s="1"/>
  <c r="DT47" i="4"/>
  <c r="DS51" i="4"/>
  <c r="DT54" i="4"/>
  <c r="DU54" i="4" s="1"/>
  <c r="DS55" i="4"/>
  <c r="EV29" i="3"/>
  <c r="EV44" i="3"/>
  <c r="DS9" i="4"/>
  <c r="DT12" i="4"/>
  <c r="DU12" i="4" s="1"/>
  <c r="DS17" i="4"/>
  <c r="DS21" i="4"/>
  <c r="DU21" i="4" s="1"/>
  <c r="EK21" i="4" s="1"/>
  <c r="DT26" i="4"/>
  <c r="DT39" i="4"/>
  <c r="DS41" i="4"/>
  <c r="DT44" i="4"/>
  <c r="DT51" i="4"/>
  <c r="DS52" i="4"/>
  <c r="DT55" i="4"/>
  <c r="DS56" i="4"/>
  <c r="DU56" i="4" s="1"/>
  <c r="EK56" i="4" s="1"/>
  <c r="EV28" i="3"/>
  <c r="DT40" i="4"/>
  <c r="DS49" i="4"/>
  <c r="DJ23" i="3"/>
  <c r="CH17" i="4"/>
  <c r="CJ18" i="4"/>
  <c r="CK18" i="4" s="1"/>
  <c r="CH36" i="4"/>
  <c r="CG37" i="4"/>
  <c r="CH41" i="4"/>
  <c r="CG48" i="4"/>
  <c r="CH54" i="4"/>
  <c r="CH58" i="4"/>
  <c r="DJ28" i="3"/>
  <c r="CJ9" i="4"/>
  <c r="CK9" i="4" s="1"/>
  <c r="CJ16" i="4"/>
  <c r="CK16" i="4" s="1"/>
  <c r="CQ16" i="4" s="1"/>
  <c r="CG29" i="4"/>
  <c r="CI29" i="4" s="1"/>
  <c r="CY29" i="4" s="1"/>
  <c r="CH31" i="4"/>
  <c r="CI31" i="4" s="1"/>
  <c r="CY31" i="4" s="1"/>
  <c r="CG32" i="4"/>
  <c r="CG49" i="4"/>
  <c r="CH51" i="4"/>
  <c r="CI51" i="4" s="1"/>
  <c r="CY51" i="4" s="1"/>
  <c r="CH55" i="4"/>
  <c r="CJ31" i="4"/>
  <c r="CK31" i="4" s="1"/>
  <c r="CJ51" i="4"/>
  <c r="CK51" i="4" s="1"/>
  <c r="CQ51" i="4" s="1"/>
  <c r="CJ55" i="4"/>
  <c r="CK55" i="4" s="1"/>
  <c r="CL55" i="4" s="1"/>
  <c r="CM55" i="4" s="1"/>
  <c r="CJ59" i="4"/>
  <c r="CK59" i="4" s="1"/>
  <c r="DJ36" i="3"/>
  <c r="CG26" i="4"/>
  <c r="CJ28" i="4"/>
  <c r="CK28" i="4" s="1"/>
  <c r="CJ46" i="4"/>
  <c r="CK46" i="4" s="1"/>
  <c r="CJ48" i="4"/>
  <c r="CH56" i="4"/>
  <c r="DJ15" i="3"/>
  <c r="CJ52" i="4"/>
  <c r="CK52" i="4" s="1"/>
  <c r="CJ56" i="4"/>
  <c r="CK56" i="4" s="1"/>
  <c r="CH10" i="4"/>
  <c r="CJ17" i="4"/>
  <c r="CK17" i="4" s="1"/>
  <c r="CG27" i="4"/>
  <c r="CI27" i="4" s="1"/>
  <c r="CY27" i="4" s="1"/>
  <c r="CJ29" i="4"/>
  <c r="CK29" i="4" s="1"/>
  <c r="CL29" i="4" s="1"/>
  <c r="CM29" i="4" s="1"/>
  <c r="CG36" i="4"/>
  <c r="CH53" i="4"/>
  <c r="CI53" i="4" s="1"/>
  <c r="CH57" i="4"/>
  <c r="DJ44" i="3"/>
  <c r="AX18" i="4"/>
  <c r="AY18" i="4" s="1"/>
  <c r="AX23" i="4"/>
  <c r="AY23" i="4" s="1"/>
  <c r="AV32" i="4"/>
  <c r="AX40" i="4"/>
  <c r="AY40" i="4" s="1"/>
  <c r="BE40" i="4" s="1"/>
  <c r="AV44" i="4"/>
  <c r="AU46" i="4"/>
  <c r="AX47" i="4"/>
  <c r="AV50" i="4"/>
  <c r="AX51" i="4"/>
  <c r="AY51" i="4" s="1"/>
  <c r="AV58" i="4"/>
  <c r="BX26" i="3"/>
  <c r="BX42" i="3"/>
  <c r="AW40" i="4"/>
  <c r="AU50" i="4"/>
  <c r="AU54" i="4"/>
  <c r="AX56" i="4"/>
  <c r="BX58" i="3"/>
  <c r="AV14" i="4"/>
  <c r="AX16" i="4"/>
  <c r="AY16" i="4" s="1"/>
  <c r="BE16" i="4" s="1"/>
  <c r="AX19" i="4"/>
  <c r="AY19" i="4" s="1"/>
  <c r="AV27" i="4"/>
  <c r="AU41" i="4"/>
  <c r="AX42" i="4"/>
  <c r="AY42" i="4" s="1"/>
  <c r="AV46" i="4"/>
  <c r="AX48" i="4"/>
  <c r="AY13" i="4"/>
  <c r="AU14" i="4"/>
  <c r="AU55" i="4"/>
  <c r="BX57" i="3"/>
  <c r="AV15" i="4"/>
  <c r="AX20" i="4"/>
  <c r="AY20" i="4" s="1"/>
  <c r="AV35" i="4"/>
  <c r="AV41" i="4"/>
  <c r="AU43" i="4"/>
  <c r="AV52" i="4"/>
  <c r="AW52" i="4" s="1"/>
  <c r="BM52" i="4" s="1"/>
  <c r="AV56" i="4"/>
  <c r="AW56" i="4" s="1"/>
  <c r="BM56" i="4" s="1"/>
  <c r="BX34" i="3"/>
  <c r="BX50" i="3"/>
  <c r="AV12" i="4"/>
  <c r="AX22" i="4"/>
  <c r="AY22" i="4" s="1"/>
  <c r="AV37" i="4"/>
  <c r="AV43" i="4"/>
  <c r="AU44" i="4"/>
  <c r="AX45" i="4"/>
  <c r="AY45" i="4" s="1"/>
  <c r="AZ44" i="4" s="1"/>
  <c r="BA44" i="4" s="1"/>
  <c r="AAX29" i="4"/>
  <c r="AAX37" i="4"/>
  <c r="AAX14" i="4"/>
  <c r="AAX22" i="4"/>
  <c r="AAX25" i="4"/>
  <c r="ABH29" i="4"/>
  <c r="ABI29" i="4" s="1"/>
  <c r="ABK29" i="4" s="1"/>
  <c r="ABN29" i="4" s="1"/>
  <c r="ACF41" i="3"/>
  <c r="ACF49" i="3"/>
  <c r="AAV23" i="4"/>
  <c r="AAX23" i="4" s="1"/>
  <c r="AAX31" i="4"/>
  <c r="AAV47" i="4"/>
  <c r="AAX47" i="4" s="1"/>
  <c r="ACF33" i="3"/>
  <c r="AAV9" i="4"/>
  <c r="AAX9" i="4" s="1"/>
  <c r="AAV21" i="4"/>
  <c r="AAX21" i="4" s="1"/>
  <c r="AAX44" i="4"/>
  <c r="ACF24" i="3"/>
  <c r="AAV41" i="4"/>
  <c r="AAX41" i="4" s="1"/>
  <c r="ACF30" i="3"/>
  <c r="ZJ18" i="4"/>
  <c r="ZL18" i="4" s="1"/>
  <c r="ZJ24" i="4"/>
  <c r="ZL24" i="4" s="1"/>
  <c r="ZV42" i="4"/>
  <c r="ZW42" i="4" s="1"/>
  <c r="ZX42" i="4" s="1"/>
  <c r="AAT11" i="3"/>
  <c r="ZL20" i="4"/>
  <c r="ZJ45" i="4"/>
  <c r="ZL45" i="4" s="1"/>
  <c r="ZL14" i="4"/>
  <c r="ZL31" i="4"/>
  <c r="ZV33" i="4"/>
  <c r="ZL40" i="4"/>
  <c r="ZV56" i="4"/>
  <c r="ZJ26" i="4"/>
  <c r="ZL26" i="4" s="1"/>
  <c r="ZJ37" i="4"/>
  <c r="ZL37" i="4" s="1"/>
  <c r="ZL22" i="4"/>
  <c r="AAT14" i="3"/>
  <c r="AAT22" i="3"/>
  <c r="ZL16" i="4"/>
  <c r="ZJ29" i="4"/>
  <c r="ZL29" i="4" s="1"/>
  <c r="ZJ38" i="4"/>
  <c r="ZL38" i="4" s="1"/>
  <c r="XZ20" i="4"/>
  <c r="XZ21" i="4"/>
  <c r="XZ16" i="4"/>
  <c r="XZ18" i="4"/>
  <c r="XZ37" i="4"/>
  <c r="ZH50" i="3"/>
  <c r="ZH58" i="3"/>
  <c r="XX31" i="4"/>
  <c r="XZ31" i="4" s="1"/>
  <c r="XX43" i="4"/>
  <c r="XZ43" i="4" s="1"/>
  <c r="XZ22" i="4"/>
  <c r="XZ50" i="4"/>
  <c r="ZH26" i="3"/>
  <c r="ZH41" i="3"/>
  <c r="XX36" i="4"/>
  <c r="XZ36" i="4" s="1"/>
  <c r="XZ58" i="4"/>
  <c r="XX17" i="4"/>
  <c r="XZ17" i="4" s="1"/>
  <c r="XX28" i="4"/>
  <c r="XZ28" i="4" s="1"/>
  <c r="XZ52" i="4"/>
  <c r="XZ59" i="4"/>
  <c r="ZH24" i="3"/>
  <c r="ZH32" i="3"/>
  <c r="XZ40" i="4"/>
  <c r="XX47" i="4"/>
  <c r="XZ47" i="4" s="1"/>
  <c r="XZ55" i="4"/>
  <c r="XX42" i="4"/>
  <c r="XZ42" i="4" s="1"/>
  <c r="WL22" i="4"/>
  <c r="WN22" i="4" s="1"/>
  <c r="WL34" i="4"/>
  <c r="WN34" i="4" s="1"/>
  <c r="WL46" i="4"/>
  <c r="WN46" i="4" s="1"/>
  <c r="WL13" i="4"/>
  <c r="WN13" i="4" s="1"/>
  <c r="WL16" i="4"/>
  <c r="WN16" i="4" s="1"/>
  <c r="WN42" i="4"/>
  <c r="WL28" i="4"/>
  <c r="WN28" i="4" s="1"/>
  <c r="WL36" i="4"/>
  <c r="WN36" i="4" s="1"/>
  <c r="WN25" i="4"/>
  <c r="WN29" i="4"/>
  <c r="WX9" i="4"/>
  <c r="WY9" i="4" s="1"/>
  <c r="XA9" i="4" s="1"/>
  <c r="XD9" i="4" s="1"/>
  <c r="WL18" i="4"/>
  <c r="WN18" i="4" s="1"/>
  <c r="WL30" i="4"/>
  <c r="WN30" i="4" s="1"/>
  <c r="WL38" i="4"/>
  <c r="WN38" i="4" s="1"/>
  <c r="XV38" i="3"/>
  <c r="XV46" i="3"/>
  <c r="XV54" i="3"/>
  <c r="WN11" i="4"/>
  <c r="WN14" i="4"/>
  <c r="WN19" i="4"/>
  <c r="WN31" i="4"/>
  <c r="WL20" i="4"/>
  <c r="WN20" i="4" s="1"/>
  <c r="WL26" i="4"/>
  <c r="WN26" i="4" s="1"/>
  <c r="WL32" i="4"/>
  <c r="WN32" i="4" s="1"/>
  <c r="WL40" i="4"/>
  <c r="WN40" i="4" s="1"/>
  <c r="WN21" i="4"/>
  <c r="VB22" i="4"/>
  <c r="VB14" i="4"/>
  <c r="VB57" i="4"/>
  <c r="WJ13" i="3"/>
  <c r="WJ21" i="3"/>
  <c r="WJ29" i="3"/>
  <c r="WJ45" i="3"/>
  <c r="WJ53" i="3"/>
  <c r="UZ21" i="4"/>
  <c r="VB21" i="4" s="1"/>
  <c r="UZ25" i="4"/>
  <c r="VB25" i="4" s="1"/>
  <c r="UZ29" i="4"/>
  <c r="VB29" i="4" s="1"/>
  <c r="UZ37" i="4"/>
  <c r="VB37" i="4" s="1"/>
  <c r="UZ50" i="4"/>
  <c r="VB50" i="4" s="1"/>
  <c r="UZ54" i="4"/>
  <c r="VB54" i="4" s="1"/>
  <c r="VB58" i="4"/>
  <c r="WJ12" i="3"/>
  <c r="WJ36" i="3"/>
  <c r="UZ16" i="4"/>
  <c r="VB16" i="4" s="1"/>
  <c r="UZ34" i="4"/>
  <c r="VB34" i="4" s="1"/>
  <c r="UZ42" i="4"/>
  <c r="VB42" i="4" s="1"/>
  <c r="VB51" i="4"/>
  <c r="VB55" i="4"/>
  <c r="VB59" i="4"/>
  <c r="UZ18" i="4"/>
  <c r="VB18" i="4" s="1"/>
  <c r="VB31" i="4"/>
  <c r="UZ48" i="4"/>
  <c r="VB48" i="4" s="1"/>
  <c r="UZ52" i="4"/>
  <c r="VB52" i="4" s="1"/>
  <c r="TP29" i="4"/>
  <c r="TP22" i="4"/>
  <c r="UX9" i="3"/>
  <c r="TP14" i="4"/>
  <c r="TP19" i="4"/>
  <c r="TN37" i="4"/>
  <c r="TP37" i="4" s="1"/>
  <c r="TN46" i="4"/>
  <c r="TP46" i="4" s="1"/>
  <c r="TP57" i="4"/>
  <c r="TN10" i="4"/>
  <c r="TP10" i="4" s="1"/>
  <c r="TN20" i="4"/>
  <c r="TP20" i="4" s="1"/>
  <c r="TN24" i="4"/>
  <c r="TP24" i="4" s="1"/>
  <c r="TN27" i="4"/>
  <c r="TP27" i="4" s="1"/>
  <c r="TP16" i="4"/>
  <c r="TN21" i="4"/>
  <c r="TP21" i="4" s="1"/>
  <c r="TN25" i="4"/>
  <c r="TP25" i="4" s="1"/>
  <c r="TN28" i="4"/>
  <c r="TP28" i="4" s="1"/>
  <c r="TN47" i="4"/>
  <c r="TP47" i="4" s="1"/>
  <c r="TP50" i="4"/>
  <c r="TP58" i="4"/>
  <c r="TN17" i="4"/>
  <c r="TP17" i="4" s="1"/>
  <c r="TN34" i="4"/>
  <c r="TP34" i="4" s="1"/>
  <c r="TP51" i="4"/>
  <c r="TP55" i="4"/>
  <c r="TP59" i="4"/>
  <c r="TN40" i="4"/>
  <c r="TP40" i="4" s="1"/>
  <c r="TN52" i="4"/>
  <c r="TP52" i="4" s="1"/>
  <c r="TN31" i="4"/>
  <c r="TP31" i="4" s="1"/>
  <c r="TN45" i="4"/>
  <c r="TP45" i="4" s="1"/>
  <c r="SD22" i="4"/>
  <c r="SD19" i="4"/>
  <c r="SD31" i="4"/>
  <c r="SD57" i="4"/>
  <c r="SB36" i="4"/>
  <c r="SD36" i="4" s="1"/>
  <c r="SB16" i="4"/>
  <c r="SD16" i="4" s="1"/>
  <c r="SB20" i="4"/>
  <c r="SD20" i="4" s="1"/>
  <c r="SB42" i="4"/>
  <c r="SD42" i="4" s="1"/>
  <c r="SB25" i="4"/>
  <c r="SD25" i="4" s="1"/>
  <c r="SB33" i="4"/>
  <c r="SD33" i="4" s="1"/>
  <c r="SB38" i="4"/>
  <c r="SD38" i="4" s="1"/>
  <c r="SD55" i="4"/>
  <c r="SD59" i="4"/>
  <c r="SD14" i="4"/>
  <c r="SD34" i="4"/>
  <c r="TL14" i="3"/>
  <c r="TL22" i="3"/>
  <c r="TL30" i="3"/>
  <c r="TL38" i="3"/>
  <c r="TL46" i="3"/>
  <c r="TL54" i="3"/>
  <c r="SB11" i="4"/>
  <c r="SD11" i="4" s="1"/>
  <c r="QR37" i="4"/>
  <c r="QR29" i="4"/>
  <c r="QR11" i="4"/>
  <c r="QR25" i="4"/>
  <c r="RZ43" i="3"/>
  <c r="RZ51" i="3"/>
  <c r="RZ59" i="3"/>
  <c r="QR20" i="4"/>
  <c r="QR51" i="4"/>
  <c r="RZ27" i="3"/>
  <c r="RZ35" i="3"/>
  <c r="RZ42" i="3"/>
  <c r="RZ50" i="3"/>
  <c r="RZ58" i="3"/>
  <c r="QP12" i="4"/>
  <c r="QR12" i="4" s="1"/>
  <c r="QP16" i="4"/>
  <c r="QR16" i="4" s="1"/>
  <c r="QP22" i="4"/>
  <c r="QR22" i="4" s="1"/>
  <c r="QR55" i="4"/>
  <c r="QR59" i="4"/>
  <c r="RZ11" i="3"/>
  <c r="RZ19" i="3"/>
  <c r="RZ26" i="3"/>
  <c r="RZ34" i="3"/>
  <c r="QP52" i="4"/>
  <c r="QR52" i="4" s="1"/>
  <c r="QP23" i="4"/>
  <c r="QR23" i="4" s="1"/>
  <c r="QP45" i="4"/>
  <c r="QR45" i="4" s="1"/>
  <c r="QR14" i="4"/>
  <c r="QR18" i="4"/>
  <c r="QR34" i="4"/>
  <c r="QR57" i="4"/>
  <c r="QP19" i="4"/>
  <c r="QR19" i="4" s="1"/>
  <c r="QP43" i="4"/>
  <c r="QR43" i="4" s="1"/>
  <c r="QR58" i="4"/>
  <c r="PF34" i="4"/>
  <c r="PF22" i="4"/>
  <c r="PF37" i="4"/>
  <c r="PD45" i="4"/>
  <c r="PF45" i="4" s="1"/>
  <c r="PD52" i="4"/>
  <c r="PF52" i="4" s="1"/>
  <c r="PD23" i="4"/>
  <c r="PF23" i="4" s="1"/>
  <c r="PD30" i="4"/>
  <c r="PF30" i="4" s="1"/>
  <c r="PD33" i="4"/>
  <c r="PF33" i="4" s="1"/>
  <c r="PD41" i="4"/>
  <c r="PF41" i="4" s="1"/>
  <c r="PF57" i="4"/>
  <c r="PF16" i="4"/>
  <c r="PF20" i="4"/>
  <c r="PF28" i="4"/>
  <c r="PF50" i="4"/>
  <c r="PD54" i="4"/>
  <c r="PF54" i="4" s="1"/>
  <c r="PP32" i="4"/>
  <c r="PQ32" i="4" s="1"/>
  <c r="PR32" i="4" s="1"/>
  <c r="PF59" i="4"/>
  <c r="PF14" i="4"/>
  <c r="PF18" i="4"/>
  <c r="NT40" i="4"/>
  <c r="NT37" i="4"/>
  <c r="NT14" i="4"/>
  <c r="NR13" i="4"/>
  <c r="NT13" i="4" s="1"/>
  <c r="NR25" i="4"/>
  <c r="NT25" i="4" s="1"/>
  <c r="NR29" i="4"/>
  <c r="NT29" i="4" s="1"/>
  <c r="NR34" i="4"/>
  <c r="NT34" i="4" s="1"/>
  <c r="NT55" i="4"/>
  <c r="NT59" i="4"/>
  <c r="NT18" i="4"/>
  <c r="NR48" i="4"/>
  <c r="NT48" i="4" s="1"/>
  <c r="NR52" i="4"/>
  <c r="NT52" i="4" s="1"/>
  <c r="NR19" i="4"/>
  <c r="NT19" i="4" s="1"/>
  <c r="NT57" i="4"/>
  <c r="NR12" i="4"/>
  <c r="NT12" i="4" s="1"/>
  <c r="OD52" i="4"/>
  <c r="OE52" i="4" s="1"/>
  <c r="OG52" i="4" s="1"/>
  <c r="OJ52" i="4" s="1"/>
  <c r="NR42" i="4"/>
  <c r="NT42" i="4" s="1"/>
  <c r="NR50" i="4"/>
  <c r="NT50" i="4" s="1"/>
  <c r="NR54" i="4"/>
  <c r="NT54" i="4" s="1"/>
  <c r="NT58" i="4"/>
  <c r="NT21" i="4"/>
  <c r="MH18" i="4"/>
  <c r="MH57" i="4"/>
  <c r="MF11" i="4"/>
  <c r="MH11" i="4" s="1"/>
  <c r="MH58" i="4"/>
  <c r="MH51" i="4"/>
  <c r="MH59" i="4"/>
  <c r="MF21" i="4"/>
  <c r="MH21" i="4" s="1"/>
  <c r="MF44" i="4"/>
  <c r="MH44" i="4" s="1"/>
  <c r="MH14" i="4"/>
  <c r="NP54" i="3"/>
  <c r="MF16" i="4"/>
  <c r="MH16" i="4" s="1"/>
  <c r="MF40" i="4"/>
  <c r="MH40" i="4" s="1"/>
  <c r="MH55" i="4"/>
  <c r="MH20" i="4"/>
  <c r="MH48" i="4"/>
  <c r="KV58" i="4"/>
  <c r="KV51" i="4"/>
  <c r="KV40" i="4"/>
  <c r="KV55" i="4"/>
  <c r="KV37" i="4"/>
  <c r="KV48" i="4"/>
  <c r="KV57" i="4"/>
  <c r="KV11" i="4"/>
  <c r="KT31" i="4"/>
  <c r="KV31" i="4" s="1"/>
  <c r="KV16" i="4"/>
  <c r="KT32" i="4"/>
  <c r="KV32" i="4" s="1"/>
  <c r="KV34" i="4"/>
  <c r="KT12" i="4"/>
  <c r="KV12" i="4" s="1"/>
  <c r="KV22" i="4"/>
  <c r="MD23" i="3"/>
  <c r="MD31" i="3"/>
  <c r="MD39" i="3"/>
  <c r="MD47" i="3"/>
  <c r="KT17" i="4"/>
  <c r="KV17" i="4" s="1"/>
  <c r="KV42" i="4"/>
  <c r="MD14" i="3"/>
  <c r="KT14" i="4"/>
  <c r="KV14" i="4" s="1"/>
  <c r="KT19" i="4"/>
  <c r="KV19" i="4" s="1"/>
  <c r="JJ14" i="4"/>
  <c r="JJ22" i="4"/>
  <c r="JJ46" i="4"/>
  <c r="JH10" i="4"/>
  <c r="JJ10" i="4" s="1"/>
  <c r="JH45" i="4"/>
  <c r="JJ45" i="4" s="1"/>
  <c r="JH52" i="4"/>
  <c r="JJ52" i="4" s="1"/>
  <c r="KR37" i="3"/>
  <c r="JH11" i="4"/>
  <c r="JJ11" i="4" s="1"/>
  <c r="JH19" i="4"/>
  <c r="JJ19" i="4" s="1"/>
  <c r="JH30" i="4"/>
  <c r="JJ30" i="4" s="1"/>
  <c r="JJ57" i="4"/>
  <c r="JJ9" i="4"/>
  <c r="JJ58" i="4"/>
  <c r="JJ21" i="4"/>
  <c r="JT46" i="4"/>
  <c r="JU46" i="4" s="1"/>
  <c r="JW46" i="4" s="1"/>
  <c r="JZ46" i="4" s="1"/>
  <c r="JJ51" i="4"/>
  <c r="JJ59" i="4"/>
  <c r="HX11" i="4"/>
  <c r="HX25" i="4"/>
  <c r="HV10" i="4"/>
  <c r="HX10" i="4" s="1"/>
  <c r="HV19" i="4"/>
  <c r="HX19" i="4" s="1"/>
  <c r="HV23" i="4"/>
  <c r="HX23" i="4" s="1"/>
  <c r="HV35" i="4"/>
  <c r="HX35" i="4" s="1"/>
  <c r="HV39" i="4"/>
  <c r="HX39" i="4" s="1"/>
  <c r="HX57" i="4"/>
  <c r="HX16" i="4"/>
  <c r="HX20" i="4"/>
  <c r="HX50" i="4"/>
  <c r="HX58" i="4"/>
  <c r="HV17" i="4"/>
  <c r="HX17" i="4" s="1"/>
  <c r="HV21" i="4"/>
  <c r="HX21" i="4" s="1"/>
  <c r="HX51" i="4"/>
  <c r="HX59" i="4"/>
  <c r="JF38" i="3"/>
  <c r="HV37" i="4"/>
  <c r="HX37" i="4" s="1"/>
  <c r="HX52" i="4"/>
  <c r="HX18" i="4"/>
  <c r="HX22" i="4"/>
  <c r="HX42" i="4"/>
  <c r="HX55" i="4"/>
  <c r="GL52" i="4"/>
  <c r="GL11" i="4"/>
  <c r="GL57" i="4"/>
  <c r="GL58" i="4"/>
  <c r="GL51" i="4"/>
  <c r="GJ10" i="4"/>
  <c r="GL10" i="4" s="1"/>
  <c r="GJ31" i="4"/>
  <c r="GL31" i="4" s="1"/>
  <c r="GL37" i="4"/>
  <c r="GL46" i="4"/>
  <c r="HT21" i="3"/>
  <c r="HT29" i="3"/>
  <c r="HT37" i="3"/>
  <c r="HT45" i="3"/>
  <c r="HT53" i="3"/>
  <c r="HT36" i="3"/>
  <c r="HT44" i="3"/>
  <c r="HT52" i="3"/>
  <c r="HT12" i="3"/>
  <c r="HT20" i="3"/>
  <c r="GJ26" i="4"/>
  <c r="GL26" i="4" s="1"/>
  <c r="GJ23" i="4"/>
  <c r="GL23" i="4" s="1"/>
  <c r="GJ30" i="4"/>
  <c r="GL30" i="4" s="1"/>
  <c r="GL34" i="4"/>
  <c r="GJ39" i="4"/>
  <c r="GL39" i="4" s="1"/>
  <c r="EZ28" i="4"/>
  <c r="EZ25" i="4"/>
  <c r="EZ20" i="4"/>
  <c r="EZ21" i="4"/>
  <c r="EZ29" i="4"/>
  <c r="EX11" i="4"/>
  <c r="EZ11" i="4" s="1"/>
  <c r="GH23" i="3"/>
  <c r="GH31" i="3"/>
  <c r="GH47" i="3"/>
  <c r="GH55" i="3"/>
  <c r="EZ37" i="4"/>
  <c r="EZ59" i="4"/>
  <c r="GH14" i="3"/>
  <c r="GH22" i="3"/>
  <c r="GH38" i="3"/>
  <c r="GH46" i="3"/>
  <c r="EX13" i="4"/>
  <c r="EZ13" i="4" s="1"/>
  <c r="EX23" i="4"/>
  <c r="EZ23" i="4" s="1"/>
  <c r="GH13" i="3"/>
  <c r="GH21" i="3"/>
  <c r="EZ14" i="4"/>
  <c r="EZ19" i="4"/>
  <c r="EZ34" i="4"/>
  <c r="FJ34" i="4"/>
  <c r="FK34" i="4" s="1"/>
  <c r="FM34" i="4" s="1"/>
  <c r="FP34" i="4" s="1"/>
  <c r="EX15" i="4"/>
  <c r="EZ15" i="4" s="1"/>
  <c r="EZ16" i="4"/>
  <c r="EZ42" i="4"/>
  <c r="EX17" i="4"/>
  <c r="EZ17" i="4" s="1"/>
  <c r="FJ32" i="4"/>
  <c r="FK32" i="4" s="1"/>
  <c r="FM32" i="4" s="1"/>
  <c r="FP32" i="4" s="1"/>
  <c r="EZ18" i="4"/>
  <c r="EZ58" i="4"/>
  <c r="DN20" i="4"/>
  <c r="DN29" i="4"/>
  <c r="DN31" i="4"/>
  <c r="DN25" i="4"/>
  <c r="DX18" i="4"/>
  <c r="DL54" i="4"/>
  <c r="DN54" i="4" s="1"/>
  <c r="DN58" i="4"/>
  <c r="DL17" i="4"/>
  <c r="DN17" i="4" s="1"/>
  <c r="DL30" i="4"/>
  <c r="DN30" i="4" s="1"/>
  <c r="DN22" i="4"/>
  <c r="DL37" i="4"/>
  <c r="DN37" i="4" s="1"/>
  <c r="DN55" i="4"/>
  <c r="DN59" i="4"/>
  <c r="EV54" i="3"/>
  <c r="DX11" i="4"/>
  <c r="DL15" i="4"/>
  <c r="DN15" i="4" s="1"/>
  <c r="DL10" i="4"/>
  <c r="DN10" i="4" s="1"/>
  <c r="DL18" i="4"/>
  <c r="DN18" i="4" s="1"/>
  <c r="DN28" i="4"/>
  <c r="DL52" i="4"/>
  <c r="DN52" i="4" s="1"/>
  <c r="DN16" i="4"/>
  <c r="DN21" i="4"/>
  <c r="DL38" i="4"/>
  <c r="DN38" i="4" s="1"/>
  <c r="DN57" i="4"/>
  <c r="DN11" i="4"/>
  <c r="DN19" i="4"/>
  <c r="DN34" i="4"/>
  <c r="DN50" i="4"/>
  <c r="CB22" i="4"/>
  <c r="DJ13" i="3"/>
  <c r="DJ21" i="3"/>
  <c r="DJ29" i="3"/>
  <c r="DJ37" i="3"/>
  <c r="BZ32" i="4"/>
  <c r="CB32" i="4" s="1"/>
  <c r="BZ52" i="4"/>
  <c r="CB52" i="4" s="1"/>
  <c r="BZ10" i="4"/>
  <c r="CB10" i="4" s="1"/>
  <c r="CB18" i="4"/>
  <c r="CB57" i="4"/>
  <c r="BZ11" i="4"/>
  <c r="CB11" i="4" s="1"/>
  <c r="BZ34" i="4"/>
  <c r="CB34" i="4" s="1"/>
  <c r="BZ45" i="4"/>
  <c r="CB45" i="4" s="1"/>
  <c r="BZ12" i="4"/>
  <c r="CB12" i="4" s="1"/>
  <c r="CB16" i="4"/>
  <c r="CB21" i="4"/>
  <c r="CB46" i="4"/>
  <c r="CB58" i="4"/>
  <c r="CB19" i="4"/>
  <c r="CB37" i="4"/>
  <c r="CB55" i="4"/>
  <c r="BX17" i="3"/>
  <c r="BX39" i="3"/>
  <c r="BX47" i="3"/>
  <c r="BX55" i="3"/>
  <c r="AP42" i="4"/>
  <c r="AP19" i="4"/>
  <c r="AN24" i="4"/>
  <c r="AP24" i="4" s="1"/>
  <c r="AN37" i="4"/>
  <c r="AP37" i="4" s="1"/>
  <c r="AN43" i="4"/>
  <c r="AP43" i="4" s="1"/>
  <c r="AP25" i="4"/>
  <c r="AP44" i="4"/>
  <c r="AN20" i="4"/>
  <c r="AP20" i="4" s="1"/>
  <c r="AN28" i="4"/>
  <c r="AP28" i="4" s="1"/>
  <c r="AN33" i="4"/>
  <c r="AP33" i="4" s="1"/>
  <c r="AN39" i="4"/>
  <c r="AP39" i="4" s="1"/>
  <c r="AP21" i="4"/>
  <c r="AP29" i="4"/>
  <c r="AP34" i="4"/>
  <c r="AP46" i="4"/>
  <c r="BX25" i="3"/>
  <c r="BX33" i="3"/>
  <c r="BX41" i="3"/>
  <c r="BX49" i="3"/>
  <c r="AP18" i="4"/>
  <c r="AP22" i="4"/>
  <c r="BX18" i="3"/>
  <c r="AN10" i="4"/>
  <c r="AP10" i="4" s="1"/>
  <c r="AN23" i="4"/>
  <c r="AP23" i="4" s="1"/>
  <c r="AN41" i="4"/>
  <c r="AP41" i="4" s="1"/>
  <c r="WN9" i="4"/>
  <c r="HX9" i="4"/>
  <c r="QR9" i="4"/>
  <c r="KV9" i="4"/>
  <c r="GL9" i="4"/>
  <c r="NT9" i="4"/>
  <c r="PF9" i="4"/>
  <c r="CB9" i="4"/>
  <c r="VB9" i="4"/>
  <c r="XH4" i="3"/>
  <c r="YT4" i="3"/>
  <c r="VV4" i="3"/>
  <c r="UJ4" i="3"/>
  <c r="HF4" i="3"/>
  <c r="KD4" i="3"/>
  <c r="IM20" i="4"/>
  <c r="OI9" i="4"/>
  <c r="RG14" i="4"/>
  <c r="LP4" i="3"/>
  <c r="NB4" i="3"/>
  <c r="ON4" i="3"/>
  <c r="PZ4" i="3"/>
  <c r="CQ9" i="4"/>
  <c r="MW10" i="4"/>
  <c r="OI11" i="4"/>
  <c r="OI13" i="4"/>
  <c r="QU4" i="4"/>
  <c r="SG4" i="4"/>
  <c r="OI18" i="4"/>
  <c r="ABA4" i="4"/>
  <c r="ABM10" i="4"/>
  <c r="OI16" i="4"/>
  <c r="OI20" i="4"/>
  <c r="IM10" i="4"/>
  <c r="IM18" i="4"/>
  <c r="OI19" i="4"/>
  <c r="VQ9" i="4"/>
  <c r="VQ11" i="4"/>
  <c r="VQ19" i="4"/>
  <c r="CV4" i="3"/>
  <c r="DQ4" i="4"/>
  <c r="UE13" i="4"/>
  <c r="ZO4" i="4"/>
  <c r="ABM11" i="4"/>
  <c r="FC4" i="4"/>
  <c r="IA4" i="4"/>
  <c r="OI10" i="4"/>
  <c r="RG9" i="4"/>
  <c r="ABM9" i="4"/>
  <c r="ABM12" i="4"/>
  <c r="ABL40" i="4"/>
  <c r="ABL41" i="4" s="1"/>
  <c r="ABL42" i="4" s="1"/>
  <c r="ABL43" i="4" s="1"/>
  <c r="ABL44" i="4" s="1"/>
  <c r="ABL45" i="4" s="1"/>
  <c r="ABL46" i="4" s="1"/>
  <c r="ABL47" i="4" s="1"/>
  <c r="ABL48" i="4" s="1"/>
  <c r="ABL49" i="4" s="1"/>
  <c r="ABL50" i="4" s="1"/>
  <c r="ABL51" i="4" s="1"/>
  <c r="ABL52" i="4" s="1"/>
  <c r="ABL53" i="4" s="1"/>
  <c r="ABL54" i="4" s="1"/>
  <c r="ABL55" i="4" s="1"/>
  <c r="ABL56" i="4" s="1"/>
  <c r="ABL57" i="4" s="1"/>
  <c r="ABL58" i="4" s="1"/>
  <c r="ABL59" i="4" s="1"/>
  <c r="ABM59" i="4" s="1"/>
  <c r="ABM39" i="4"/>
  <c r="ABM15" i="4"/>
  <c r="ABM17" i="4"/>
  <c r="ABM19" i="4"/>
  <c r="ABM24" i="4"/>
  <c r="ABM16" i="4"/>
  <c r="ABC26" i="4"/>
  <c r="ABE26" i="4" s="1"/>
  <c r="ABU26" i="4" s="1"/>
  <c r="ABM33" i="4"/>
  <c r="ABE35" i="4"/>
  <c r="ABU35" i="4" s="1"/>
  <c r="ABC40" i="4"/>
  <c r="ABE40" i="4" s="1"/>
  <c r="ABU40" i="4" s="1"/>
  <c r="ABH9" i="4"/>
  <c r="ABI9" i="4" s="1"/>
  <c r="ABH10" i="4"/>
  <c r="ABE30" i="4"/>
  <c r="ABU30" i="4" s="1"/>
  <c r="ABM31" i="4"/>
  <c r="ABX11" i="3"/>
  <c r="ACF11" i="3" s="1"/>
  <c r="ABX19" i="3"/>
  <c r="ACF19" i="3" s="1"/>
  <c r="ACF23" i="3"/>
  <c r="ACF31" i="3"/>
  <c r="ACF39" i="3"/>
  <c r="ACF47" i="3"/>
  <c r="ACF55" i="3"/>
  <c r="ABF22" i="4"/>
  <c r="ABG22" i="4" s="1"/>
  <c r="ABM22" i="4" s="1"/>
  <c r="ABC23" i="4"/>
  <c r="ABF25" i="4"/>
  <c r="ABG25" i="4" s="1"/>
  <c r="ABM25" i="4" s="1"/>
  <c r="ABC27" i="4"/>
  <c r="ABE27" i="4" s="1"/>
  <c r="ABC29" i="4"/>
  <c r="ABE29" i="4" s="1"/>
  <c r="ABU29" i="4" s="1"/>
  <c r="ABG34" i="4"/>
  <c r="ABM34" i="4" s="1"/>
  <c r="ABX10" i="3"/>
  <c r="ABX18" i="3"/>
  <c r="ACF18" i="3" s="1"/>
  <c r="ABX26" i="3"/>
  <c r="ACF26" i="3" s="1"/>
  <c r="ACF38" i="3"/>
  <c r="ACF46" i="3"/>
  <c r="ACF54" i="3"/>
  <c r="ABC28" i="4"/>
  <c r="ABE28" i="4" s="1"/>
  <c r="ABH28" i="4" s="1"/>
  <c r="ABX9" i="3"/>
  <c r="ACF9" i="3" s="1"/>
  <c r="ACF13" i="3"/>
  <c r="ABX17" i="3"/>
  <c r="ACF17" i="3" s="1"/>
  <c r="ACF21" i="3"/>
  <c r="ACF29" i="3"/>
  <c r="ACF37" i="3"/>
  <c r="ACF45" i="3"/>
  <c r="ACF53" i="3"/>
  <c r="ABC9" i="4"/>
  <c r="ABE9" i="4" s="1"/>
  <c r="ABU9" i="4" s="1"/>
  <c r="ABC10" i="4"/>
  <c r="ABE10" i="4" s="1"/>
  <c r="ABU10" i="4" s="1"/>
  <c r="ABC11" i="4"/>
  <c r="ABE11" i="4" s="1"/>
  <c r="ABU11" i="4" s="1"/>
  <c r="ABC12" i="4"/>
  <c r="ABE12" i="4" s="1"/>
  <c r="ABU12" i="4" s="1"/>
  <c r="ABC13" i="4"/>
  <c r="ABE13" i="4" s="1"/>
  <c r="ABU13" i="4" s="1"/>
  <c r="ABC14" i="4"/>
  <c r="ABE14" i="4" s="1"/>
  <c r="ABU14" i="4" s="1"/>
  <c r="ABC15" i="4"/>
  <c r="ABC16" i="4"/>
  <c r="ABE16" i="4" s="1"/>
  <c r="ABU16" i="4" s="1"/>
  <c r="ABC17" i="4"/>
  <c r="ABE17" i="4" s="1"/>
  <c r="ABU17" i="4" s="1"/>
  <c r="ABC18" i="4"/>
  <c r="ABC19" i="4"/>
  <c r="ABE19" i="4" s="1"/>
  <c r="ABU19" i="4" s="1"/>
  <c r="ABC20" i="4"/>
  <c r="ABC24" i="4"/>
  <c r="ABE24" i="4" s="1"/>
  <c r="ABU24" i="4" s="1"/>
  <c r="ABF26" i="4"/>
  <c r="ABG26" i="4" s="1"/>
  <c r="ABM26" i="4" s="1"/>
  <c r="ABE33" i="4"/>
  <c r="ABU33" i="4" s="1"/>
  <c r="ABM35" i="4"/>
  <c r="ACF12" i="3"/>
  <c r="ABX16" i="3"/>
  <c r="ACF16" i="3" s="1"/>
  <c r="ACF20" i="3"/>
  <c r="ACF28" i="3"/>
  <c r="ACF36" i="3"/>
  <c r="ABX40" i="3"/>
  <c r="ACF40" i="3" s="1"/>
  <c r="ACF44" i="3"/>
  <c r="ACF52" i="3"/>
  <c r="ABF21" i="4"/>
  <c r="ABG21" i="4" s="1"/>
  <c r="ABM21" i="4" s="1"/>
  <c r="ABM30" i="4"/>
  <c r="ABE31" i="4"/>
  <c r="ABU31" i="4" s="1"/>
  <c r="ABM32" i="4"/>
  <c r="ABC42" i="4"/>
  <c r="ABE42" i="4" s="1"/>
  <c r="ABU42" i="4" s="1"/>
  <c r="AAV48" i="4"/>
  <c r="AAX48" i="4" s="1"/>
  <c r="ABX15" i="3"/>
  <c r="ACF15" i="3" s="1"/>
  <c r="ACF27" i="3"/>
  <c r="ACF35" i="3"/>
  <c r="ACF43" i="3"/>
  <c r="ACF51" i="3"/>
  <c r="ACF59" i="3"/>
  <c r="ABC25" i="4"/>
  <c r="ABE25" i="4" s="1"/>
  <c r="ABU25" i="4" s="1"/>
  <c r="ABM29" i="4"/>
  <c r="ABE34" i="4"/>
  <c r="ABU34" i="4" s="1"/>
  <c r="ABM36" i="4"/>
  <c r="ABF41" i="4"/>
  <c r="ABG41" i="4" s="1"/>
  <c r="ABH40" i="4" s="1"/>
  <c r="ABI40" i="4" s="1"/>
  <c r="ACF10" i="3"/>
  <c r="ABX14" i="3"/>
  <c r="ACF14" i="3" s="1"/>
  <c r="ACF34" i="3"/>
  <c r="ACF42" i="3"/>
  <c r="ACF50" i="3"/>
  <c r="ACF58" i="3"/>
  <c r="ABM28" i="4"/>
  <c r="ABF38" i="4"/>
  <c r="ABG38" i="4" s="1"/>
  <c r="ABM38" i="4" s="1"/>
  <c r="ABD39" i="4"/>
  <c r="ABC41" i="4"/>
  <c r="ABD45" i="4"/>
  <c r="ABG46" i="4"/>
  <c r="AAV49" i="4"/>
  <c r="AAX49" i="4" s="1"/>
  <c r="AAV50" i="4"/>
  <c r="AAX50" i="4" s="1"/>
  <c r="ABD51" i="4"/>
  <c r="ABE51" i="4" s="1"/>
  <c r="ABU51" i="4" s="1"/>
  <c r="ABG52" i="4"/>
  <c r="AAV54" i="4"/>
  <c r="AAX54" i="4" s="1"/>
  <c r="ABD55" i="4"/>
  <c r="ABE55" i="4" s="1"/>
  <c r="ABU55" i="4" s="1"/>
  <c r="ABD41" i="4"/>
  <c r="ABC43" i="4"/>
  <c r="ABE43" i="4" s="1"/>
  <c r="ABU43" i="4" s="1"/>
  <c r="ABD44" i="4"/>
  <c r="ABE44" i="4" s="1"/>
  <c r="ABU44" i="4" s="1"/>
  <c r="ABD50" i="4"/>
  <c r="ABE50" i="4" s="1"/>
  <c r="ABU50" i="4" s="1"/>
  <c r="ABG51" i="4"/>
  <c r="AAV53" i="4"/>
  <c r="AAX53" i="4" s="1"/>
  <c r="ABD54" i="4"/>
  <c r="ABE54" i="4" s="1"/>
  <c r="ABU54" i="4" s="1"/>
  <c r="ABH30" i="4"/>
  <c r="ABH31" i="4"/>
  <c r="ABI31" i="4" s="1"/>
  <c r="ABH32" i="4"/>
  <c r="ABI32" i="4" s="1"/>
  <c r="ABH33" i="4"/>
  <c r="ABH34" i="4"/>
  <c r="ABI34" i="4" s="1"/>
  <c r="ABH35" i="4"/>
  <c r="ABI35" i="4" s="1"/>
  <c r="AAV40" i="4"/>
  <c r="AAX40" i="4" s="1"/>
  <c r="AAV46" i="4"/>
  <c r="AAX46" i="4" s="1"/>
  <c r="ABU59" i="4"/>
  <c r="ABG50" i="4"/>
  <c r="AAV52" i="4"/>
  <c r="AAX52" i="4" s="1"/>
  <c r="ABH44" i="4"/>
  <c r="ABI44" i="4" s="1"/>
  <c r="ABE58" i="4"/>
  <c r="ABU58" i="4" s="1"/>
  <c r="ABC39" i="4"/>
  <c r="AAV43" i="4"/>
  <c r="AAX43" i="4" s="1"/>
  <c r="ABD46" i="4"/>
  <c r="ABE46" i="4" s="1"/>
  <c r="ABU46" i="4" s="1"/>
  <c r="ABG47" i="4"/>
  <c r="ABG49" i="4"/>
  <c r="AAV51" i="4"/>
  <c r="AAX51" i="4" s="1"/>
  <c r="ABD52" i="4"/>
  <c r="ABG53" i="4"/>
  <c r="AAV55" i="4"/>
  <c r="AAX55" i="4" s="1"/>
  <c r="ABH59" i="4"/>
  <c r="AAV56" i="4"/>
  <c r="AAX56" i="4" s="1"/>
  <c r="AAV57" i="4"/>
  <c r="AAX57" i="4" s="1"/>
  <c r="AAV58" i="4"/>
  <c r="AAX58" i="4" s="1"/>
  <c r="AAV59" i="4"/>
  <c r="AAX59" i="4" s="1"/>
  <c r="AAA12" i="4"/>
  <c r="AAA22" i="4"/>
  <c r="ZZ27" i="4"/>
  <c r="ZZ28" i="4" s="1"/>
  <c r="AAA26" i="4"/>
  <c r="AAA20" i="4"/>
  <c r="AAA24" i="4"/>
  <c r="AAA9" i="4"/>
  <c r="ZV9" i="4"/>
  <c r="ZW9" i="4" s="1"/>
  <c r="AAA10" i="4"/>
  <c r="AAA14" i="4"/>
  <c r="AAA23" i="4"/>
  <c r="AAA18" i="4"/>
  <c r="ZQ23" i="4"/>
  <c r="ZQ29" i="4"/>
  <c r="ZS29" i="4" s="1"/>
  <c r="AAI29" i="4" s="1"/>
  <c r="ZJ42" i="4"/>
  <c r="ZL42" i="4" s="1"/>
  <c r="AAT21" i="3"/>
  <c r="AAT37" i="3"/>
  <c r="AAT45" i="3"/>
  <c r="AAT53" i="3"/>
  <c r="ZQ10" i="4"/>
  <c r="ZJ13" i="4"/>
  <c r="ZL13" i="4" s="1"/>
  <c r="ZQ18" i="4"/>
  <c r="ZQ25" i="4"/>
  <c r="ZS25" i="4" s="1"/>
  <c r="AAI25" i="4" s="1"/>
  <c r="ZQ28" i="4"/>
  <c r="ZS28" i="4" s="1"/>
  <c r="AAI28" i="4" s="1"/>
  <c r="ZY34" i="4"/>
  <c r="AAB34" i="4" s="1"/>
  <c r="ZX34" i="4"/>
  <c r="AAT12" i="3"/>
  <c r="AAT20" i="3"/>
  <c r="AAT28" i="3"/>
  <c r="AAT36" i="3"/>
  <c r="AAT44" i="3"/>
  <c r="AAT52" i="3"/>
  <c r="ZQ9" i="4"/>
  <c r="ZS9" i="4" s="1"/>
  <c r="AAI9" i="4" s="1"/>
  <c r="ZR13" i="4"/>
  <c r="ZS13" i="4" s="1"/>
  <c r="AAI13" i="4" s="1"/>
  <c r="ZR15" i="4"/>
  <c r="ZS15" i="4" s="1"/>
  <c r="AAI15" i="4" s="1"/>
  <c r="ZQ21" i="4"/>
  <c r="ZS21" i="4" s="1"/>
  <c r="AAI21" i="4" s="1"/>
  <c r="ZV22" i="4"/>
  <c r="ZW22" i="4" s="1"/>
  <c r="ZR23" i="4"/>
  <c r="ZR10" i="4"/>
  <c r="ZQ12" i="4"/>
  <c r="ZJ15" i="4"/>
  <c r="ZL15" i="4" s="1"/>
  <c r="ZQ16" i="4"/>
  <c r="ZR18" i="4"/>
  <c r="ZJ23" i="4"/>
  <c r="ZL23" i="4" s="1"/>
  <c r="ZJ47" i="4"/>
  <c r="ZL47" i="4" s="1"/>
  <c r="AAT10" i="3"/>
  <c r="AAT18" i="3"/>
  <c r="AAT26" i="3"/>
  <c r="AAT34" i="3"/>
  <c r="AAT42" i="3"/>
  <c r="AAT50" i="3"/>
  <c r="AAT58" i="3"/>
  <c r="ZJ12" i="4"/>
  <c r="ZL12" i="4" s="1"/>
  <c r="ZV23" i="4"/>
  <c r="ZW23" i="4" s="1"/>
  <c r="AAT9" i="3"/>
  <c r="AAL13" i="3"/>
  <c r="AAT13" i="3" s="1"/>
  <c r="AAT17" i="3"/>
  <c r="AAT25" i="3"/>
  <c r="AAL29" i="3"/>
  <c r="AAT29" i="3" s="1"/>
  <c r="AAT33" i="3"/>
  <c r="AAT41" i="3"/>
  <c r="AAT49" i="3"/>
  <c r="AAT57" i="3"/>
  <c r="ZR12" i="4"/>
  <c r="ZQ14" i="4"/>
  <c r="ZR16" i="4"/>
  <c r="ZJ21" i="4"/>
  <c r="ZL21" i="4" s="1"/>
  <c r="ZQ22" i="4"/>
  <c r="AAA25" i="4"/>
  <c r="ZV28" i="4"/>
  <c r="ZQ34" i="4"/>
  <c r="AAT16" i="3"/>
  <c r="AAT24" i="3"/>
  <c r="AAT32" i="3"/>
  <c r="AAT40" i="3"/>
  <c r="AAT48" i="3"/>
  <c r="AAT56" i="3"/>
  <c r="AAT15" i="3"/>
  <c r="AAT23" i="3"/>
  <c r="AAT31" i="3"/>
  <c r="AAT39" i="3"/>
  <c r="AAT47" i="3"/>
  <c r="AAT55" i="3"/>
  <c r="ZJ11" i="4"/>
  <c r="ZL11" i="4" s="1"/>
  <c r="ZR14" i="4"/>
  <c r="ZJ19" i="4"/>
  <c r="ZL19" i="4" s="1"/>
  <c r="ZQ20" i="4"/>
  <c r="ZS20" i="4" s="1"/>
  <c r="AAI20" i="4" s="1"/>
  <c r="ZV21" i="4"/>
  <c r="ZJ25" i="4"/>
  <c r="ZL25" i="4" s="1"/>
  <c r="ZQ31" i="4"/>
  <c r="ZS31" i="4" s="1"/>
  <c r="AAI31" i="4" s="1"/>
  <c r="ZJ36" i="4"/>
  <c r="ZL36" i="4" s="1"/>
  <c r="ZV35" i="4"/>
  <c r="ZW35" i="4" s="1"/>
  <c r="ZQ44" i="4"/>
  <c r="ZJ33" i="4"/>
  <c r="ZL33" i="4" s="1"/>
  <c r="ZV32" i="4"/>
  <c r="ZW32" i="4" s="1"/>
  <c r="ZJ30" i="4"/>
  <c r="ZL30" i="4" s="1"/>
  <c r="ZQ38" i="4"/>
  <c r="ZS38" i="4" s="1"/>
  <c r="AAI38" i="4" s="1"/>
  <c r="ZJ27" i="4"/>
  <c r="ZL27" i="4" s="1"/>
  <c r="ZQ37" i="4"/>
  <c r="ZS37" i="4" s="1"/>
  <c r="AAI37" i="4" s="1"/>
  <c r="ZV31" i="4"/>
  <c r="ZW31" i="4" s="1"/>
  <c r="ZJ34" i="4"/>
  <c r="ZL34" i="4" s="1"/>
  <c r="ZQ36" i="4"/>
  <c r="ZS36" i="4" s="1"/>
  <c r="ZV36" i="4" s="1"/>
  <c r="ZY42" i="4"/>
  <c r="AAB42" i="4" s="1"/>
  <c r="ZJ48" i="4"/>
  <c r="ZL48" i="4" s="1"/>
  <c r="ZR24" i="4"/>
  <c r="ZS24" i="4" s="1"/>
  <c r="AAI24" i="4" s="1"/>
  <c r="ZJ35" i="4"/>
  <c r="ZL35" i="4" s="1"/>
  <c r="ZT39" i="4"/>
  <c r="ZU39" i="4" s="1"/>
  <c r="ZJ41" i="4"/>
  <c r="ZL41" i="4" s="1"/>
  <c r="ZT41" i="4"/>
  <c r="ZU41" i="4" s="1"/>
  <c r="ZV40" i="4" s="1"/>
  <c r="ZW40" i="4" s="1"/>
  <c r="ZR43" i="4"/>
  <c r="ZR45" i="4"/>
  <c r="ZS45" i="4" s="1"/>
  <c r="AAI45" i="4" s="1"/>
  <c r="ZU46" i="4"/>
  <c r="ZJ49" i="4"/>
  <c r="ZL49" i="4" s="1"/>
  <c r="ZJ50" i="4"/>
  <c r="ZL50" i="4" s="1"/>
  <c r="ZR51" i="4"/>
  <c r="ZS51" i="4" s="1"/>
  <c r="AAI51" i="4" s="1"/>
  <c r="ZU52" i="4"/>
  <c r="ZJ54" i="4"/>
  <c r="ZL54" i="4" s="1"/>
  <c r="ZR55" i="4"/>
  <c r="ZQ39" i="4"/>
  <c r="ZS39" i="4" s="1"/>
  <c r="AAI39" i="4" s="1"/>
  <c r="ZJ43" i="4"/>
  <c r="ZL43" i="4" s="1"/>
  <c r="ZR50" i="4"/>
  <c r="ZS50" i="4" s="1"/>
  <c r="AAI50" i="4" s="1"/>
  <c r="ZU51" i="4"/>
  <c r="ZV51" i="4" s="1"/>
  <c r="ZJ53" i="4"/>
  <c r="ZL53" i="4" s="1"/>
  <c r="ZR54" i="4"/>
  <c r="ZS54" i="4" s="1"/>
  <c r="AAI54" i="4" s="1"/>
  <c r="ZJ44" i="4"/>
  <c r="ZL44" i="4" s="1"/>
  <c r="ZJ46" i="4"/>
  <c r="ZL46" i="4" s="1"/>
  <c r="ZJ39" i="4"/>
  <c r="ZL39" i="4" s="1"/>
  <c r="ZU50" i="4"/>
  <c r="ZJ52" i="4"/>
  <c r="ZL52" i="4" s="1"/>
  <c r="ZU54" i="4"/>
  <c r="ZV54" i="4" s="1"/>
  <c r="ZV55" i="4"/>
  <c r="ZW55" i="4" s="1"/>
  <c r="ZR40" i="4"/>
  <c r="ZS40" i="4" s="1"/>
  <c r="AAI40" i="4" s="1"/>
  <c r="ZQ42" i="4"/>
  <c r="ZS42" i="4" s="1"/>
  <c r="AAI42" i="4" s="1"/>
  <c r="AAI56" i="4"/>
  <c r="ZS58" i="4"/>
  <c r="AAI58" i="4" s="1"/>
  <c r="ZR41" i="4"/>
  <c r="ZS41" i="4" s="1"/>
  <c r="AAI41" i="4" s="1"/>
  <c r="ZQ43" i="4"/>
  <c r="ZR46" i="4"/>
  <c r="ZU47" i="4"/>
  <c r="ZU48" i="4"/>
  <c r="ZU49" i="4"/>
  <c r="ZJ51" i="4"/>
  <c r="ZL51" i="4" s="1"/>
  <c r="ZR52" i="4"/>
  <c r="ZS52" i="4" s="1"/>
  <c r="AAI52" i="4" s="1"/>
  <c r="ZU53" i="4"/>
  <c r="ZJ55" i="4"/>
  <c r="ZL55" i="4" s="1"/>
  <c r="ZS55" i="4"/>
  <c r="AAI55" i="4" s="1"/>
  <c r="ZV59" i="4"/>
  <c r="ZJ56" i="4"/>
  <c r="ZL56" i="4" s="1"/>
  <c r="ZJ57" i="4"/>
  <c r="ZL57" i="4" s="1"/>
  <c r="ZJ58" i="4"/>
  <c r="ZL58" i="4" s="1"/>
  <c r="ZJ59" i="4"/>
  <c r="ZL59" i="4" s="1"/>
  <c r="YE11" i="4"/>
  <c r="YZ11" i="3"/>
  <c r="YZ15" i="3"/>
  <c r="ZH15" i="3" s="1"/>
  <c r="YE15" i="4"/>
  <c r="YG15" i="4" s="1"/>
  <c r="YW15" i="4" s="1"/>
  <c r="YE19" i="4"/>
  <c r="YZ19" i="3"/>
  <c r="YO37" i="4"/>
  <c r="YO38" i="4"/>
  <c r="YO10" i="4"/>
  <c r="YO14" i="4"/>
  <c r="YO18" i="4"/>
  <c r="YG21" i="4"/>
  <c r="YW21" i="4" s="1"/>
  <c r="YO30" i="4"/>
  <c r="YZ10" i="3"/>
  <c r="ZH10" i="3" s="1"/>
  <c r="YE10" i="4"/>
  <c r="YG10" i="4" s="1"/>
  <c r="YW10" i="4" s="1"/>
  <c r="YE14" i="4"/>
  <c r="YG14" i="4" s="1"/>
  <c r="YW14" i="4" s="1"/>
  <c r="YZ18" i="3"/>
  <c r="ZH18" i="3" s="1"/>
  <c r="YE18" i="4"/>
  <c r="YG18" i="4" s="1"/>
  <c r="YW18" i="4" s="1"/>
  <c r="YO22" i="4"/>
  <c r="YO29" i="4"/>
  <c r="YJ19" i="4"/>
  <c r="YO41" i="4"/>
  <c r="YZ9" i="3"/>
  <c r="ZH9" i="3" s="1"/>
  <c r="YE9" i="4"/>
  <c r="YG9" i="4" s="1"/>
  <c r="YW9" i="4" s="1"/>
  <c r="YE13" i="4"/>
  <c r="YG13" i="4" s="1"/>
  <c r="YW13" i="4" s="1"/>
  <c r="YZ17" i="3"/>
  <c r="ZH17" i="3" s="1"/>
  <c r="YE17" i="4"/>
  <c r="YG17" i="4" s="1"/>
  <c r="YW17" i="4" s="1"/>
  <c r="YO31" i="4"/>
  <c r="YO32" i="4"/>
  <c r="YJ14" i="4"/>
  <c r="YK14" i="4" s="1"/>
  <c r="YO20" i="4"/>
  <c r="YZ23" i="3"/>
  <c r="YE23" i="4"/>
  <c r="YG24" i="4"/>
  <c r="YJ24" i="4" s="1"/>
  <c r="YH33" i="4"/>
  <c r="YI33" i="4" s="1"/>
  <c r="YO33" i="4" s="1"/>
  <c r="YZ33" i="3"/>
  <c r="ZH33" i="3" s="1"/>
  <c r="YE33" i="4"/>
  <c r="YE12" i="4"/>
  <c r="YZ12" i="3"/>
  <c r="YZ16" i="3"/>
  <c r="ZH16" i="3" s="1"/>
  <c r="YE16" i="4"/>
  <c r="YE20" i="4"/>
  <c r="YG20" i="4" s="1"/>
  <c r="YW20" i="4" s="1"/>
  <c r="YZ20" i="3"/>
  <c r="ZH20" i="3" s="1"/>
  <c r="YO24" i="4"/>
  <c r="YO25" i="4"/>
  <c r="YJ9" i="4"/>
  <c r="YK9" i="4" s="1"/>
  <c r="YO11" i="4"/>
  <c r="YO28" i="4"/>
  <c r="YH43" i="4"/>
  <c r="YI43" i="4" s="1"/>
  <c r="YO47" i="4"/>
  <c r="YH26" i="4"/>
  <c r="YI26" i="4" s="1"/>
  <c r="YO26" i="4" s="1"/>
  <c r="YE28" i="4"/>
  <c r="YG28" i="4" s="1"/>
  <c r="YW28" i="4" s="1"/>
  <c r="YE34" i="4"/>
  <c r="YJ38" i="4"/>
  <c r="YK38" i="4" s="1"/>
  <c r="YO39" i="4"/>
  <c r="YE43" i="4"/>
  <c r="ZH48" i="3"/>
  <c r="ZH56" i="3"/>
  <c r="YJ31" i="4"/>
  <c r="YK31" i="4" s="1"/>
  <c r="YE46" i="4"/>
  <c r="ZH31" i="3"/>
  <c r="ZH39" i="3"/>
  <c r="YZ43" i="3"/>
  <c r="ZH43" i="3" s="1"/>
  <c r="YH21" i="4"/>
  <c r="YI21" i="4" s="1"/>
  <c r="YO21" i="4" s="1"/>
  <c r="YH27" i="4"/>
  <c r="YI27" i="4" s="1"/>
  <c r="YO27" i="4" s="1"/>
  <c r="YE36" i="4"/>
  <c r="YG36" i="4" s="1"/>
  <c r="YW36" i="4" s="1"/>
  <c r="YH40" i="4"/>
  <c r="YI40" i="4" s="1"/>
  <c r="YO40" i="4" s="1"/>
  <c r="YF41" i="4"/>
  <c r="ZH14" i="3"/>
  <c r="ZH30" i="3"/>
  <c r="ZH38" i="3"/>
  <c r="ZH46" i="3"/>
  <c r="ZH54" i="3"/>
  <c r="YJ29" i="4"/>
  <c r="YK29" i="4" s="1"/>
  <c r="YJ37" i="4"/>
  <c r="YE40" i="4"/>
  <c r="YG40" i="4" s="1"/>
  <c r="YW40" i="4" s="1"/>
  <c r="YO44" i="4"/>
  <c r="ZH13" i="3"/>
  <c r="ZH21" i="3"/>
  <c r="ZH29" i="3"/>
  <c r="ZH37" i="3"/>
  <c r="YH23" i="4"/>
  <c r="YI23" i="4" s="1"/>
  <c r="YO23" i="4" s="1"/>
  <c r="YE25" i="4"/>
  <c r="YJ28" i="4"/>
  <c r="XX49" i="4"/>
  <c r="XZ49" i="4" s="1"/>
  <c r="ZH28" i="3"/>
  <c r="ZH36" i="3"/>
  <c r="ZH44" i="3"/>
  <c r="ZH52" i="3"/>
  <c r="YG22" i="4"/>
  <c r="YW22" i="4" s="1"/>
  <c r="YG39" i="4"/>
  <c r="YW39" i="4" s="1"/>
  <c r="YO45" i="4"/>
  <c r="ZH11" i="3"/>
  <c r="ZH19" i="3"/>
  <c r="ZH27" i="3"/>
  <c r="ZH35" i="3"/>
  <c r="ZH51" i="3"/>
  <c r="ZH59" i="3"/>
  <c r="YG26" i="4"/>
  <c r="YW26" i="4" s="1"/>
  <c r="YO42" i="4"/>
  <c r="YF49" i="4"/>
  <c r="YG49" i="4" s="1"/>
  <c r="YW49" i="4" s="1"/>
  <c r="YF55" i="4"/>
  <c r="YG55" i="4" s="1"/>
  <c r="YW55" i="4" s="1"/>
  <c r="YF46" i="4"/>
  <c r="YE48" i="4"/>
  <c r="YF52" i="4"/>
  <c r="YG52" i="4" s="1"/>
  <c r="YW52" i="4" s="1"/>
  <c r="YF43" i="4"/>
  <c r="YJ44" i="4"/>
  <c r="YK44" i="4" s="1"/>
  <c r="YE45" i="4"/>
  <c r="YG45" i="4" s="1"/>
  <c r="YW45" i="4" s="1"/>
  <c r="XX48" i="4"/>
  <c r="XZ48" i="4" s="1"/>
  <c r="XX54" i="4"/>
  <c r="XZ54" i="4" s="1"/>
  <c r="XX45" i="4"/>
  <c r="XZ45" i="4" s="1"/>
  <c r="XX51" i="4"/>
  <c r="XZ51" i="4" s="1"/>
  <c r="YF42" i="4"/>
  <c r="YE44" i="4"/>
  <c r="YG44" i="4" s="1"/>
  <c r="YW44" i="4" s="1"/>
  <c r="XX41" i="4"/>
  <c r="XZ41" i="4" s="1"/>
  <c r="YE41" i="4"/>
  <c r="XX44" i="4"/>
  <c r="XZ44" i="4" s="1"/>
  <c r="YF47" i="4"/>
  <c r="YG47" i="4" s="1"/>
  <c r="YW47" i="4" s="1"/>
  <c r="YF53" i="4"/>
  <c r="YG53" i="4" s="1"/>
  <c r="YW53" i="4" s="1"/>
  <c r="YG57" i="4"/>
  <c r="YW57" i="4" s="1"/>
  <c r="YH49" i="4"/>
  <c r="YI49" i="4" s="1"/>
  <c r="YO49" i="4" s="1"/>
  <c r="YH50" i="4"/>
  <c r="YI50" i="4" s="1"/>
  <c r="YO50" i="4" s="1"/>
  <c r="YH51" i="4"/>
  <c r="YI51" i="4" s="1"/>
  <c r="YO51" i="4" s="1"/>
  <c r="YH52" i="4"/>
  <c r="YI52" i="4" s="1"/>
  <c r="YO52" i="4" s="1"/>
  <c r="YH53" i="4"/>
  <c r="YI53" i="4" s="1"/>
  <c r="YO53" i="4" s="1"/>
  <c r="YH54" i="4"/>
  <c r="YI54" i="4" s="1"/>
  <c r="YO54" i="4" s="1"/>
  <c r="YH55" i="4"/>
  <c r="YI55" i="4" s="1"/>
  <c r="YO55" i="4" s="1"/>
  <c r="YH56" i="4"/>
  <c r="YI56" i="4" s="1"/>
  <c r="YO56" i="4" s="1"/>
  <c r="YH57" i="4"/>
  <c r="YI57" i="4" s="1"/>
  <c r="YO57" i="4" s="1"/>
  <c r="YH58" i="4"/>
  <c r="YI58" i="4" s="1"/>
  <c r="YO58" i="4" s="1"/>
  <c r="YH59" i="4"/>
  <c r="YI59" i="4" s="1"/>
  <c r="YO59" i="4" s="1"/>
  <c r="XC23" i="4"/>
  <c r="XB51" i="4"/>
  <c r="XC50" i="4"/>
  <c r="XC9" i="4"/>
  <c r="XC11" i="4"/>
  <c r="XC24" i="4"/>
  <c r="WS23" i="4"/>
  <c r="WV29" i="4"/>
  <c r="WW29" i="4" s="1"/>
  <c r="XC29" i="4" s="1"/>
  <c r="WS29" i="4"/>
  <c r="XN17" i="3"/>
  <c r="XV17" i="3" s="1"/>
  <c r="XV29" i="3"/>
  <c r="XV37" i="3"/>
  <c r="XV45" i="3"/>
  <c r="XV53" i="3"/>
  <c r="WT9" i="4"/>
  <c r="WT13" i="4"/>
  <c r="WV33" i="4"/>
  <c r="WW33" i="4" s="1"/>
  <c r="XC33" i="4" s="1"/>
  <c r="WS33" i="4"/>
  <c r="WU33" i="4" s="1"/>
  <c r="XK33" i="4" s="1"/>
  <c r="WV37" i="4"/>
  <c r="WW37" i="4" s="1"/>
  <c r="XC37" i="4" s="1"/>
  <c r="WS37" i="4"/>
  <c r="WL45" i="4"/>
  <c r="WN45" i="4" s="1"/>
  <c r="XV13" i="3"/>
  <c r="XN16" i="3"/>
  <c r="XV44" i="3"/>
  <c r="WT14" i="4"/>
  <c r="XC26" i="4"/>
  <c r="WV27" i="4"/>
  <c r="WW27" i="4" s="1"/>
  <c r="XC27" i="4" s="1"/>
  <c r="WS27" i="4"/>
  <c r="WU27" i="4" s="1"/>
  <c r="XK27" i="4" s="1"/>
  <c r="XV11" i="3"/>
  <c r="XN15" i="3"/>
  <c r="XN23" i="3"/>
  <c r="XV27" i="3"/>
  <c r="XV35" i="3"/>
  <c r="XV43" i="3"/>
  <c r="XV51" i="3"/>
  <c r="XV59" i="3"/>
  <c r="WS14" i="4"/>
  <c r="WV30" i="4"/>
  <c r="WW30" i="4" s="1"/>
  <c r="XC30" i="4" s="1"/>
  <c r="WS30" i="4"/>
  <c r="WV34" i="4"/>
  <c r="WW34" i="4" s="1"/>
  <c r="XC34" i="4" s="1"/>
  <c r="WS34" i="4"/>
  <c r="WV38" i="4"/>
  <c r="WW38" i="4" s="1"/>
  <c r="XC38" i="4" s="1"/>
  <c r="WS38" i="4"/>
  <c r="WU38" i="4" s="1"/>
  <c r="XK38" i="4" s="1"/>
  <c r="WX50" i="4"/>
  <c r="WL51" i="4"/>
  <c r="WN51" i="4" s="1"/>
  <c r="XV10" i="3"/>
  <c r="XN14" i="3"/>
  <c r="XV14" i="3" s="1"/>
  <c r="XV18" i="3"/>
  <c r="XN22" i="3"/>
  <c r="XV22" i="3" s="1"/>
  <c r="XV26" i="3"/>
  <c r="XV34" i="3"/>
  <c r="XV42" i="3"/>
  <c r="XV50" i="3"/>
  <c r="XV58" i="3"/>
  <c r="WL10" i="4"/>
  <c r="WN10" i="4" s="1"/>
  <c r="WS15" i="4"/>
  <c r="WS16" i="4"/>
  <c r="WU16" i="4" s="1"/>
  <c r="XK16" i="4" s="1"/>
  <c r="WS17" i="4"/>
  <c r="WS18" i="4"/>
  <c r="WU18" i="4" s="1"/>
  <c r="XK18" i="4" s="1"/>
  <c r="WS19" i="4"/>
  <c r="WS20" i="4"/>
  <c r="WU20" i="4" s="1"/>
  <c r="XK20" i="4" s="1"/>
  <c r="WS21" i="4"/>
  <c r="WS22" i="4"/>
  <c r="XC48" i="4"/>
  <c r="WT10" i="4"/>
  <c r="WV15" i="4"/>
  <c r="WW15" i="4" s="1"/>
  <c r="XC15" i="4" s="1"/>
  <c r="WV16" i="4"/>
  <c r="WW16" i="4" s="1"/>
  <c r="XC16" i="4" s="1"/>
  <c r="WV17" i="4"/>
  <c r="WW17" i="4" s="1"/>
  <c r="XC17" i="4" s="1"/>
  <c r="WV18" i="4"/>
  <c r="WW18" i="4" s="1"/>
  <c r="XC18" i="4" s="1"/>
  <c r="WV19" i="4"/>
  <c r="WW19" i="4" s="1"/>
  <c r="XC19" i="4" s="1"/>
  <c r="WV20" i="4"/>
  <c r="WW20" i="4" s="1"/>
  <c r="XC20" i="4" s="1"/>
  <c r="WV21" i="4"/>
  <c r="WW21" i="4" s="1"/>
  <c r="XC21" i="4" s="1"/>
  <c r="WV22" i="4"/>
  <c r="WW22" i="4" s="1"/>
  <c r="XC22" i="4" s="1"/>
  <c r="WX23" i="4"/>
  <c r="WY23" i="4" s="1"/>
  <c r="WT24" i="4"/>
  <c r="WU24" i="4" s="1"/>
  <c r="XK24" i="4" s="1"/>
  <c r="WV25" i="4"/>
  <c r="WW25" i="4" s="1"/>
  <c r="XC25" i="4" s="1"/>
  <c r="WV28" i="4"/>
  <c r="WW28" i="4" s="1"/>
  <c r="XC28" i="4" s="1"/>
  <c r="WS28" i="4"/>
  <c r="WU28" i="4" s="1"/>
  <c r="XK28" i="4" s="1"/>
  <c r="WV31" i="4"/>
  <c r="WW31" i="4" s="1"/>
  <c r="XC31" i="4" s="1"/>
  <c r="WS31" i="4"/>
  <c r="WV35" i="4"/>
  <c r="WW35" i="4" s="1"/>
  <c r="XC35" i="4" s="1"/>
  <c r="WS35" i="4"/>
  <c r="WU35" i="4" s="1"/>
  <c r="XK35" i="4" s="1"/>
  <c r="WV39" i="4"/>
  <c r="WW39" i="4" s="1"/>
  <c r="XC39" i="4" s="1"/>
  <c r="XV9" i="3"/>
  <c r="XV33" i="3"/>
  <c r="XV49" i="3"/>
  <c r="XV16" i="3"/>
  <c r="XN20" i="3"/>
  <c r="XV24" i="3"/>
  <c r="XV32" i="3"/>
  <c r="XV40" i="3"/>
  <c r="XV48" i="3"/>
  <c r="XV56" i="3"/>
  <c r="WS10" i="4"/>
  <c r="XC49" i="4"/>
  <c r="XN21" i="3"/>
  <c r="XV21" i="3" s="1"/>
  <c r="XV25" i="3"/>
  <c r="XV41" i="3"/>
  <c r="XV57" i="3"/>
  <c r="XN19" i="3"/>
  <c r="XV19" i="3" s="1"/>
  <c r="XV31" i="3"/>
  <c r="XV47" i="3"/>
  <c r="XV55" i="3"/>
  <c r="WT11" i="4"/>
  <c r="WU11" i="4" s="1"/>
  <c r="XK11" i="4" s="1"/>
  <c r="WV32" i="4"/>
  <c r="WW32" i="4" s="1"/>
  <c r="XC32" i="4" s="1"/>
  <c r="WS32" i="4"/>
  <c r="WU32" i="4" s="1"/>
  <c r="XK32" i="4" s="1"/>
  <c r="WV36" i="4"/>
  <c r="WW36" i="4" s="1"/>
  <c r="XC36" i="4" s="1"/>
  <c r="WS36" i="4"/>
  <c r="WT25" i="4"/>
  <c r="WU52" i="4"/>
  <c r="XK52" i="4" s="1"/>
  <c r="XC40" i="4"/>
  <c r="XC45" i="4"/>
  <c r="XC42" i="4"/>
  <c r="WL55" i="4"/>
  <c r="WN55" i="4" s="1"/>
  <c r="WL24" i="4"/>
  <c r="WN24" i="4" s="1"/>
  <c r="XC47" i="4"/>
  <c r="WU48" i="4"/>
  <c r="XK48" i="4" s="1"/>
  <c r="WL50" i="4"/>
  <c r="WN50" i="4" s="1"/>
  <c r="WL41" i="4"/>
  <c r="WN41" i="4" s="1"/>
  <c r="WV41" i="4"/>
  <c r="WW41" i="4" s="1"/>
  <c r="XC41" i="4" s="1"/>
  <c r="WT43" i="4"/>
  <c r="WU43" i="4" s="1"/>
  <c r="XK43" i="4" s="1"/>
  <c r="WW44" i="4"/>
  <c r="XC44" i="4" s="1"/>
  <c r="WT55" i="4"/>
  <c r="WL54" i="4"/>
  <c r="WN54" i="4" s="1"/>
  <c r="WS39" i="4"/>
  <c r="WL43" i="4"/>
  <c r="WN43" i="4" s="1"/>
  <c r="WW43" i="4"/>
  <c r="XC43" i="4" s="1"/>
  <c r="WT46" i="4"/>
  <c r="WU46" i="4" s="1"/>
  <c r="XK46" i="4" s="1"/>
  <c r="WL39" i="4"/>
  <c r="WN39" i="4" s="1"/>
  <c r="WL44" i="4"/>
  <c r="WN44" i="4" s="1"/>
  <c r="WX47" i="4"/>
  <c r="WL48" i="4"/>
  <c r="WN48" i="4" s="1"/>
  <c r="WX48" i="4"/>
  <c r="WY48" i="4" s="1"/>
  <c r="WL49" i="4"/>
  <c r="WN49" i="4" s="1"/>
  <c r="WX52" i="4"/>
  <c r="WY52" i="4" s="1"/>
  <c r="WL53" i="4"/>
  <c r="WN53" i="4" s="1"/>
  <c r="WX55" i="4"/>
  <c r="WY55" i="4" s="1"/>
  <c r="WX46" i="4"/>
  <c r="WY46" i="4" s="1"/>
  <c r="WT49" i="4"/>
  <c r="WU49" i="4" s="1"/>
  <c r="XK49" i="4" s="1"/>
  <c r="WL52" i="4"/>
  <c r="WN52" i="4" s="1"/>
  <c r="WT53" i="4"/>
  <c r="WU53" i="4" s="1"/>
  <c r="XK53" i="4" s="1"/>
  <c r="WW54" i="4"/>
  <c r="WX54" i="4" s="1"/>
  <c r="WU58" i="4"/>
  <c r="XK58" i="4" s="1"/>
  <c r="WT41" i="4"/>
  <c r="WU41" i="4" s="1"/>
  <c r="XK41" i="4" s="1"/>
  <c r="WT44" i="4"/>
  <c r="WU44" i="4" s="1"/>
  <c r="XK44" i="4" s="1"/>
  <c r="WL56" i="4"/>
  <c r="WN56" i="4" s="1"/>
  <c r="WL57" i="4"/>
  <c r="WN57" i="4" s="1"/>
  <c r="WL58" i="4"/>
  <c r="WN58" i="4" s="1"/>
  <c r="WL59" i="4"/>
  <c r="WN59" i="4" s="1"/>
  <c r="VQ15" i="4"/>
  <c r="VQ25" i="4"/>
  <c r="VL44" i="4"/>
  <c r="VM44" i="4" s="1"/>
  <c r="VQ21" i="4"/>
  <c r="VQ23" i="4"/>
  <c r="VQ17" i="4"/>
  <c r="VP27" i="4"/>
  <c r="VP28" i="4" s="1"/>
  <c r="VP29" i="4" s="1"/>
  <c r="VP30" i="4" s="1"/>
  <c r="VP31" i="4" s="1"/>
  <c r="VP32" i="4" s="1"/>
  <c r="VP33" i="4" s="1"/>
  <c r="VP34" i="4" s="1"/>
  <c r="VP35" i="4" s="1"/>
  <c r="VP36" i="4" s="1"/>
  <c r="VP37" i="4" s="1"/>
  <c r="VP38" i="4" s="1"/>
  <c r="VP39" i="4" s="1"/>
  <c r="VP40" i="4" s="1"/>
  <c r="VP41" i="4" s="1"/>
  <c r="VP42" i="4" s="1"/>
  <c r="VP43" i="4" s="1"/>
  <c r="VP44" i="4" s="1"/>
  <c r="VP45" i="4" s="1"/>
  <c r="VP46" i="4" s="1"/>
  <c r="VP47" i="4" s="1"/>
  <c r="VQ26" i="4"/>
  <c r="VQ20" i="4"/>
  <c r="VJ38" i="4"/>
  <c r="VK38" i="4" s="1"/>
  <c r="VH10" i="4"/>
  <c r="VI10" i="4" s="1"/>
  <c r="VY10" i="4" s="1"/>
  <c r="VH12" i="4"/>
  <c r="VH14" i="4"/>
  <c r="VI14" i="4" s="1"/>
  <c r="VY14" i="4" s="1"/>
  <c r="VH16" i="4"/>
  <c r="VI16" i="4" s="1"/>
  <c r="VY16" i="4" s="1"/>
  <c r="VH18" i="4"/>
  <c r="VH22" i="4"/>
  <c r="VH29" i="4"/>
  <c r="VI29" i="4" s="1"/>
  <c r="VY29" i="4" s="1"/>
  <c r="WJ10" i="3"/>
  <c r="WJ26" i="3"/>
  <c r="VG18" i="4"/>
  <c r="VG22" i="4"/>
  <c r="VJ30" i="4"/>
  <c r="VK30" i="4" s="1"/>
  <c r="VJ32" i="4"/>
  <c r="VK32" i="4" s="1"/>
  <c r="VJ34" i="4"/>
  <c r="VK34" i="4" s="1"/>
  <c r="VJ36" i="4"/>
  <c r="VK36" i="4" s="1"/>
  <c r="WJ17" i="3"/>
  <c r="WJ25" i="3"/>
  <c r="WJ57" i="3"/>
  <c r="VH19" i="4"/>
  <c r="VI19" i="4" s="1"/>
  <c r="VY19" i="4" s="1"/>
  <c r="VH23" i="4"/>
  <c r="VI23" i="4" s="1"/>
  <c r="VY23" i="4" s="1"/>
  <c r="VG26" i="4"/>
  <c r="VI26" i="4" s="1"/>
  <c r="VY26" i="4" s="1"/>
  <c r="VG30" i="4"/>
  <c r="VI30" i="4" s="1"/>
  <c r="VY30" i="4" s="1"/>
  <c r="VJ31" i="4"/>
  <c r="VK31" i="4" s="1"/>
  <c r="VJ33" i="4"/>
  <c r="VK33" i="4" s="1"/>
  <c r="VJ35" i="4"/>
  <c r="VK35" i="4" s="1"/>
  <c r="VJ37" i="4"/>
  <c r="VK37" i="4" s="1"/>
  <c r="VG40" i="4"/>
  <c r="VI40" i="4" s="1"/>
  <c r="VY40" i="4" s="1"/>
  <c r="WJ16" i="3"/>
  <c r="WJ40" i="3"/>
  <c r="WJ48" i="3"/>
  <c r="WJ56" i="3"/>
  <c r="VG9" i="4"/>
  <c r="VI9" i="4" s="1"/>
  <c r="VY9" i="4" s="1"/>
  <c r="UZ11" i="4"/>
  <c r="VB11" i="4" s="1"/>
  <c r="VJ10" i="4"/>
  <c r="VK10" i="4" s="1"/>
  <c r="VQ10" i="4" s="1"/>
  <c r="UZ13" i="4"/>
  <c r="VB13" i="4" s="1"/>
  <c r="VJ12" i="4"/>
  <c r="VK12" i="4" s="1"/>
  <c r="VQ12" i="4" s="1"/>
  <c r="UZ15" i="4"/>
  <c r="VB15" i="4" s="1"/>
  <c r="VJ14" i="4"/>
  <c r="VK14" i="4" s="1"/>
  <c r="VQ14" i="4" s="1"/>
  <c r="UZ17" i="4"/>
  <c r="VB17" i="4" s="1"/>
  <c r="VJ16" i="4"/>
  <c r="VK16" i="4" s="1"/>
  <c r="VQ16" i="4" s="1"/>
  <c r="UZ19" i="4"/>
  <c r="VB19" i="4" s="1"/>
  <c r="VJ18" i="4"/>
  <c r="VK18" i="4" s="1"/>
  <c r="VQ18" i="4" s="1"/>
  <c r="UZ23" i="4"/>
  <c r="VB23" i="4" s="1"/>
  <c r="VJ22" i="4"/>
  <c r="VK22" i="4" s="1"/>
  <c r="VQ22" i="4" s="1"/>
  <c r="VG25" i="4"/>
  <c r="UZ27" i="4"/>
  <c r="VB27" i="4" s="1"/>
  <c r="VG31" i="4"/>
  <c r="VG33" i="4"/>
  <c r="VI33" i="4" s="1"/>
  <c r="VG35" i="4"/>
  <c r="VI35" i="4" s="1"/>
  <c r="VY35" i="4" s="1"/>
  <c r="VG37" i="4"/>
  <c r="WJ23" i="3"/>
  <c r="WJ31" i="3"/>
  <c r="WJ39" i="3"/>
  <c r="WJ14" i="3"/>
  <c r="UZ20" i="4"/>
  <c r="VB20" i="4" s="1"/>
  <c r="UZ24" i="4"/>
  <c r="VB24" i="4" s="1"/>
  <c r="VH25" i="4"/>
  <c r="VG27" i="4"/>
  <c r="VI27" i="4" s="1"/>
  <c r="VY27" i="4" s="1"/>
  <c r="UZ39" i="4"/>
  <c r="VB39" i="4" s="1"/>
  <c r="UZ38" i="4"/>
  <c r="VB38" i="4" s="1"/>
  <c r="VG32" i="4"/>
  <c r="VI32" i="4" s="1"/>
  <c r="VY32" i="4" s="1"/>
  <c r="VG34" i="4"/>
  <c r="VI34" i="4" s="1"/>
  <c r="VY34" i="4" s="1"/>
  <c r="VG36" i="4"/>
  <c r="VG38" i="4"/>
  <c r="VI38" i="4" s="1"/>
  <c r="VY38" i="4" s="1"/>
  <c r="VG42" i="4"/>
  <c r="UZ41" i="4"/>
  <c r="VB41" i="4" s="1"/>
  <c r="VJ41" i="4"/>
  <c r="VK41" i="4" s="1"/>
  <c r="VL26" i="4"/>
  <c r="VJ43" i="4"/>
  <c r="VK43" i="4" s="1"/>
  <c r="UZ46" i="4"/>
  <c r="VB46" i="4" s="1"/>
  <c r="VH39" i="4"/>
  <c r="VG41" i="4"/>
  <c r="UZ45" i="4"/>
  <c r="VB45" i="4" s="1"/>
  <c r="VH49" i="4"/>
  <c r="VI49" i="4" s="1"/>
  <c r="VY49" i="4" s="1"/>
  <c r="VK50" i="4"/>
  <c r="VH53" i="4"/>
  <c r="VH41" i="4"/>
  <c r="VG43" i="4"/>
  <c r="VI43" i="4" s="1"/>
  <c r="VY43" i="4" s="1"/>
  <c r="UZ47" i="4"/>
  <c r="VB47" i="4" s="1"/>
  <c r="VH47" i="4"/>
  <c r="VH48" i="4"/>
  <c r="VK49" i="4"/>
  <c r="VL49" i="4" s="1"/>
  <c r="VH52" i="4"/>
  <c r="VK53" i="4"/>
  <c r="UZ40" i="4"/>
  <c r="VB40" i="4" s="1"/>
  <c r="VH42" i="4"/>
  <c r="VG44" i="4"/>
  <c r="VL46" i="4"/>
  <c r="VM46" i="4" s="1"/>
  <c r="VK48" i="4"/>
  <c r="VH44" i="4"/>
  <c r="VG39" i="4"/>
  <c r="UZ43" i="4"/>
  <c r="VB43" i="4" s="1"/>
  <c r="VH45" i="4"/>
  <c r="UZ49" i="4"/>
  <c r="VB49" i="4" s="1"/>
  <c r="VH50" i="4"/>
  <c r="VI50" i="4" s="1"/>
  <c r="VY50" i="4" s="1"/>
  <c r="VK51" i="4"/>
  <c r="UZ53" i="4"/>
  <c r="VB53" i="4" s="1"/>
  <c r="VH54" i="4"/>
  <c r="VL55" i="4"/>
  <c r="VM55" i="4" s="1"/>
  <c r="VL59" i="4"/>
  <c r="UE19" i="4"/>
  <c r="UE12" i="4"/>
  <c r="UE17" i="4"/>
  <c r="UE10" i="4"/>
  <c r="UD25" i="4"/>
  <c r="UD26" i="4" s="1"/>
  <c r="UD27" i="4" s="1"/>
  <c r="UD28" i="4" s="1"/>
  <c r="UD29" i="4" s="1"/>
  <c r="UD30" i="4" s="1"/>
  <c r="UD31" i="4" s="1"/>
  <c r="UD32" i="4" s="1"/>
  <c r="UD33" i="4" s="1"/>
  <c r="UD34" i="4" s="1"/>
  <c r="UD35" i="4" s="1"/>
  <c r="UD36" i="4" s="1"/>
  <c r="UD37" i="4" s="1"/>
  <c r="UD38" i="4" s="1"/>
  <c r="UD39" i="4" s="1"/>
  <c r="UD40" i="4" s="1"/>
  <c r="UE24" i="4"/>
  <c r="TU41" i="4"/>
  <c r="UX16" i="3"/>
  <c r="UX24" i="3"/>
  <c r="UX32" i="3"/>
  <c r="UX40" i="3"/>
  <c r="UX48" i="3"/>
  <c r="TX9" i="4"/>
  <c r="TY9" i="4" s="1"/>
  <c r="UE9" i="4" s="1"/>
  <c r="TV14" i="4"/>
  <c r="TU16" i="4"/>
  <c r="TU18" i="4"/>
  <c r="TX34" i="4"/>
  <c r="TY34" i="4" s="1"/>
  <c r="UP11" i="3"/>
  <c r="UX15" i="3"/>
  <c r="UX23" i="3"/>
  <c r="UX31" i="3"/>
  <c r="UX39" i="3"/>
  <c r="UX47" i="3"/>
  <c r="UX55" i="3"/>
  <c r="TZ12" i="4"/>
  <c r="UE23" i="4"/>
  <c r="UX14" i="3"/>
  <c r="UX30" i="3"/>
  <c r="UX38" i="3"/>
  <c r="TN13" i="4"/>
  <c r="TP13" i="4" s="1"/>
  <c r="TV16" i="4"/>
  <c r="TN18" i="4"/>
  <c r="TP18" i="4" s="1"/>
  <c r="TU19" i="4"/>
  <c r="TW19" i="4" s="1"/>
  <c r="UM19" i="4" s="1"/>
  <c r="UE21" i="4"/>
  <c r="TU23" i="4"/>
  <c r="TW23" i="4" s="1"/>
  <c r="UM23" i="4" s="1"/>
  <c r="TX26" i="4"/>
  <c r="TY26" i="4" s="1"/>
  <c r="TZ25" i="4" s="1"/>
  <c r="UX22" i="3"/>
  <c r="UX46" i="3"/>
  <c r="UX13" i="3"/>
  <c r="UX21" i="3"/>
  <c r="UX29" i="3"/>
  <c r="UX37" i="3"/>
  <c r="UP41" i="3"/>
  <c r="UX41" i="3" s="1"/>
  <c r="UX45" i="3"/>
  <c r="UX53" i="3"/>
  <c r="TV10" i="4"/>
  <c r="TV13" i="4"/>
  <c r="TW13" i="4" s="1"/>
  <c r="UM13" i="4" s="1"/>
  <c r="TU15" i="4"/>
  <c r="UX12" i="3"/>
  <c r="TN15" i="4"/>
  <c r="TP15" i="4" s="1"/>
  <c r="TU20" i="4"/>
  <c r="TW20" i="4" s="1"/>
  <c r="UM20" i="4" s="1"/>
  <c r="TW35" i="4"/>
  <c r="UM35" i="4" s="1"/>
  <c r="UX20" i="3"/>
  <c r="UX28" i="3"/>
  <c r="UX36" i="3"/>
  <c r="UX44" i="3"/>
  <c r="UX52" i="3"/>
  <c r="UX19" i="3"/>
  <c r="UX27" i="3"/>
  <c r="UX35" i="3"/>
  <c r="UX43" i="3"/>
  <c r="UX51" i="3"/>
  <c r="UX59" i="3"/>
  <c r="TN12" i="4"/>
  <c r="TP12" i="4" s="1"/>
  <c r="TV15" i="4"/>
  <c r="TV21" i="4"/>
  <c r="TZ23" i="4"/>
  <c r="UA23" i="4" s="1"/>
  <c r="TX30" i="4"/>
  <c r="TY30" i="4" s="1"/>
  <c r="UX50" i="3"/>
  <c r="UX58" i="3"/>
  <c r="TN9" i="4"/>
  <c r="TP9" i="4" s="1"/>
  <c r="UE22" i="4"/>
  <c r="TW24" i="4"/>
  <c r="UM24" i="4" s="1"/>
  <c r="TU26" i="4"/>
  <c r="TU30" i="4"/>
  <c r="TW30" i="4" s="1"/>
  <c r="UM30" i="4" s="1"/>
  <c r="TU34" i="4"/>
  <c r="TX44" i="4"/>
  <c r="TY44" i="4" s="1"/>
  <c r="TX29" i="4"/>
  <c r="TY29" i="4" s="1"/>
  <c r="TX33" i="4"/>
  <c r="TY33" i="4" s="1"/>
  <c r="TX36" i="4"/>
  <c r="TY36" i="4" s="1"/>
  <c r="TX38" i="4"/>
  <c r="TY38" i="4" s="1"/>
  <c r="TZ38" i="4" s="1"/>
  <c r="UA38" i="4" s="1"/>
  <c r="TU22" i="4"/>
  <c r="TW22" i="4" s="1"/>
  <c r="UM22" i="4" s="1"/>
  <c r="TU29" i="4"/>
  <c r="TW29" i="4" s="1"/>
  <c r="UM29" i="4" s="1"/>
  <c r="TU33" i="4"/>
  <c r="TU36" i="4"/>
  <c r="TW36" i="4" s="1"/>
  <c r="UM36" i="4" s="1"/>
  <c r="TZ40" i="4"/>
  <c r="UA40" i="4" s="1"/>
  <c r="TX28" i="4"/>
  <c r="TY28" i="4" s="1"/>
  <c r="TX32" i="4"/>
  <c r="TY32" i="4" s="1"/>
  <c r="TU43" i="4"/>
  <c r="TW39" i="4"/>
  <c r="UM39" i="4" s="1"/>
  <c r="TX42" i="4"/>
  <c r="TY42" i="4" s="1"/>
  <c r="TZ41" i="4" s="1"/>
  <c r="TU21" i="4"/>
  <c r="TX27" i="4"/>
  <c r="TY27" i="4" s="1"/>
  <c r="TX31" i="4"/>
  <c r="TY31" i="4" s="1"/>
  <c r="TX35" i="4"/>
  <c r="TY35" i="4" s="1"/>
  <c r="TX37" i="4"/>
  <c r="TY37" i="4" s="1"/>
  <c r="TN42" i="4"/>
  <c r="TP42" i="4" s="1"/>
  <c r="TV40" i="4"/>
  <c r="TU42" i="4"/>
  <c r="TV47" i="4"/>
  <c r="TY49" i="4"/>
  <c r="TZ52" i="4"/>
  <c r="UA52" i="4" s="1"/>
  <c r="TV42" i="4"/>
  <c r="TU44" i="4"/>
  <c r="TV45" i="4"/>
  <c r="TY50" i="4"/>
  <c r="TZ50" i="4" s="1"/>
  <c r="TU38" i="4"/>
  <c r="TW38" i="4" s="1"/>
  <c r="UM38" i="4" s="1"/>
  <c r="TN41" i="4"/>
  <c r="TP41" i="4" s="1"/>
  <c r="TV43" i="4"/>
  <c r="TN48" i="4"/>
  <c r="TP48" i="4" s="1"/>
  <c r="TV48" i="4"/>
  <c r="TW48" i="4" s="1"/>
  <c r="UM48" i="4" s="1"/>
  <c r="TV46" i="4"/>
  <c r="TW46" i="4" s="1"/>
  <c r="UM46" i="4" s="1"/>
  <c r="TW58" i="4"/>
  <c r="UM58" i="4" s="1"/>
  <c r="TU40" i="4"/>
  <c r="TN44" i="4"/>
  <c r="TP44" i="4" s="1"/>
  <c r="TN49" i="4"/>
  <c r="TP49" i="4" s="1"/>
  <c r="TV49" i="4"/>
  <c r="TV51" i="4"/>
  <c r="TW51" i="4" s="1"/>
  <c r="TZ55" i="4"/>
  <c r="UA55" i="4" s="1"/>
  <c r="SS10" i="4"/>
  <c r="SS12" i="4"/>
  <c r="SS13" i="4"/>
  <c r="SR51" i="4"/>
  <c r="SR52" i="4" s="1"/>
  <c r="SR53" i="4" s="1"/>
  <c r="SR54" i="4" s="1"/>
  <c r="SR55" i="4" s="1"/>
  <c r="SR56" i="4" s="1"/>
  <c r="SR57" i="4" s="1"/>
  <c r="SR58" i="4" s="1"/>
  <c r="SR59" i="4" s="1"/>
  <c r="SS59" i="4" s="1"/>
  <c r="SS50" i="4"/>
  <c r="SS9" i="4"/>
  <c r="SL37" i="4"/>
  <c r="SM37" i="4" s="1"/>
  <c r="SS37" i="4" s="1"/>
  <c r="SS40" i="4"/>
  <c r="SS42" i="4"/>
  <c r="TD9" i="3"/>
  <c r="TL9" i="3" s="1"/>
  <c r="TL13" i="3"/>
  <c r="TL21" i="3"/>
  <c r="TL29" i="3"/>
  <c r="TL37" i="3"/>
  <c r="TL45" i="3"/>
  <c r="TL53" i="3"/>
  <c r="SI40" i="4"/>
  <c r="SK40" i="4" s="1"/>
  <c r="TA40" i="4" s="1"/>
  <c r="TL12" i="3"/>
  <c r="TL20" i="3"/>
  <c r="TL28" i="3"/>
  <c r="TL36" i="3"/>
  <c r="TL44" i="3"/>
  <c r="TL52" i="3"/>
  <c r="SL35" i="4"/>
  <c r="SM35" i="4" s="1"/>
  <c r="SS35" i="4" s="1"/>
  <c r="SS41" i="4"/>
  <c r="TL19" i="3"/>
  <c r="TL27" i="3"/>
  <c r="TL35" i="3"/>
  <c r="TL43" i="3"/>
  <c r="TL51" i="3"/>
  <c r="TL59" i="3"/>
  <c r="SI14" i="4"/>
  <c r="SK14" i="4" s="1"/>
  <c r="TA14" i="4" s="1"/>
  <c r="SL33" i="4"/>
  <c r="SM33" i="4" s="1"/>
  <c r="SS33" i="4" s="1"/>
  <c r="TL10" i="3"/>
  <c r="TL50" i="3"/>
  <c r="SI9" i="4"/>
  <c r="SK9" i="4" s="1"/>
  <c r="TA9" i="4" s="1"/>
  <c r="SI10" i="4"/>
  <c r="SI11" i="4"/>
  <c r="SK11" i="4" s="1"/>
  <c r="TA11" i="4" s="1"/>
  <c r="SI33" i="4"/>
  <c r="SK33" i="4" s="1"/>
  <c r="TA33" i="4" s="1"/>
  <c r="SB37" i="4"/>
  <c r="SD37" i="4" s="1"/>
  <c r="SK38" i="4"/>
  <c r="TA38" i="4" s="1"/>
  <c r="TL18" i="3"/>
  <c r="TL58" i="3"/>
  <c r="TL17" i="3"/>
  <c r="TL25" i="3"/>
  <c r="TL33" i="3"/>
  <c r="TL41" i="3"/>
  <c r="TL49" i="3"/>
  <c r="TL57" i="3"/>
  <c r="SB9" i="4"/>
  <c r="SD9" i="4" s="1"/>
  <c r="SI13" i="4"/>
  <c r="SK13" i="4" s="1"/>
  <c r="TA13" i="4" s="1"/>
  <c r="SM18" i="4"/>
  <c r="SS18" i="4" s="1"/>
  <c r="SM19" i="4"/>
  <c r="SS19" i="4" s="1"/>
  <c r="SM20" i="4"/>
  <c r="SS20" i="4" s="1"/>
  <c r="SM21" i="4"/>
  <c r="SS21" i="4" s="1"/>
  <c r="SM22" i="4"/>
  <c r="SS22" i="4" s="1"/>
  <c r="SS23" i="4"/>
  <c r="SL25" i="4"/>
  <c r="SM25" i="4" s="1"/>
  <c r="SS25" i="4" s="1"/>
  <c r="SB28" i="4"/>
  <c r="SD28" i="4" s="1"/>
  <c r="TL16" i="3"/>
  <c r="TL24" i="3"/>
  <c r="TL32" i="3"/>
  <c r="TL40" i="3"/>
  <c r="TL48" i="3"/>
  <c r="TL56" i="3"/>
  <c r="SI15" i="4"/>
  <c r="SK15" i="4" s="1"/>
  <c r="TA15" i="4" s="1"/>
  <c r="SI16" i="4"/>
  <c r="SK16" i="4" s="1"/>
  <c r="TA16" i="4" s="1"/>
  <c r="SI17" i="4"/>
  <c r="SK17" i="4" s="1"/>
  <c r="TA17" i="4" s="1"/>
  <c r="SI18" i="4"/>
  <c r="SK18" i="4" s="1"/>
  <c r="TA18" i="4" s="1"/>
  <c r="SI19" i="4"/>
  <c r="SK19" i="4" s="1"/>
  <c r="TA19" i="4" s="1"/>
  <c r="SI20" i="4"/>
  <c r="SK20" i="4" s="1"/>
  <c r="TA20" i="4" s="1"/>
  <c r="SI21" i="4"/>
  <c r="SI22" i="4"/>
  <c r="SK22" i="4" s="1"/>
  <c r="TA22" i="4" s="1"/>
  <c r="SI23" i="4"/>
  <c r="SL29" i="4"/>
  <c r="SM29" i="4" s="1"/>
  <c r="SS29" i="4" s="1"/>
  <c r="TL26" i="3"/>
  <c r="TL34" i="3"/>
  <c r="TL42" i="3"/>
  <c r="TD11" i="3"/>
  <c r="TL31" i="3"/>
  <c r="TL39" i="3"/>
  <c r="TL47" i="3"/>
  <c r="TL55" i="3"/>
  <c r="SI12" i="4"/>
  <c r="SK12" i="4" s="1"/>
  <c r="TA12" i="4" s="1"/>
  <c r="SL28" i="4"/>
  <c r="SM28" i="4" s="1"/>
  <c r="SS28" i="4" s="1"/>
  <c r="SI29" i="4"/>
  <c r="SK29" i="4" s="1"/>
  <c r="TA29" i="4" s="1"/>
  <c r="SS39" i="4"/>
  <c r="SL32" i="4"/>
  <c r="SM32" i="4" s="1"/>
  <c r="SS32" i="4" s="1"/>
  <c r="SI35" i="4"/>
  <c r="SK35" i="4" s="1"/>
  <c r="TA35" i="4" s="1"/>
  <c r="SI37" i="4"/>
  <c r="SK37" i="4" s="1"/>
  <c r="TA37" i="4" s="1"/>
  <c r="SL24" i="4"/>
  <c r="SM24" i="4" s="1"/>
  <c r="SS24" i="4" s="1"/>
  <c r="SI28" i="4"/>
  <c r="SK28" i="4" s="1"/>
  <c r="TA28" i="4" s="1"/>
  <c r="SI32" i="4"/>
  <c r="SK32" i="4" s="1"/>
  <c r="TA32" i="4" s="1"/>
  <c r="SL43" i="4"/>
  <c r="SM43" i="4" s="1"/>
  <c r="SS43" i="4" s="1"/>
  <c r="SS49" i="4"/>
  <c r="SL27" i="4"/>
  <c r="SM27" i="4" s="1"/>
  <c r="SS27" i="4" s="1"/>
  <c r="SL31" i="4"/>
  <c r="SM31" i="4" s="1"/>
  <c r="SS31" i="4" s="1"/>
  <c r="SS44" i="4"/>
  <c r="SI27" i="4"/>
  <c r="SK27" i="4" s="1"/>
  <c r="TA27" i="4" s="1"/>
  <c r="SI31" i="4"/>
  <c r="SK31" i="4" s="1"/>
  <c r="TA31" i="4" s="1"/>
  <c r="SL34" i="4"/>
  <c r="SM34" i="4" s="1"/>
  <c r="SS34" i="4" s="1"/>
  <c r="SL36" i="4"/>
  <c r="SM36" i="4" s="1"/>
  <c r="SS36" i="4" s="1"/>
  <c r="SL38" i="4"/>
  <c r="SM38" i="4" s="1"/>
  <c r="SS38" i="4" s="1"/>
  <c r="SB52" i="4"/>
  <c r="SD52" i="4" s="1"/>
  <c r="SL26" i="4"/>
  <c r="SM26" i="4" s="1"/>
  <c r="SS26" i="4" s="1"/>
  <c r="SL30" i="4"/>
  <c r="SM30" i="4" s="1"/>
  <c r="SS30" i="4" s="1"/>
  <c r="SI42" i="4"/>
  <c r="SB41" i="4"/>
  <c r="SD41" i="4" s="1"/>
  <c r="SN40" i="4"/>
  <c r="SO40" i="4" s="1"/>
  <c r="SJ39" i="4"/>
  <c r="SI41" i="4"/>
  <c r="SB45" i="4"/>
  <c r="SD45" i="4" s="1"/>
  <c r="SM46" i="4"/>
  <c r="SS46" i="4" s="1"/>
  <c r="SJ41" i="4"/>
  <c r="SI43" i="4"/>
  <c r="SK43" i="4" s="1"/>
  <c r="TA43" i="4" s="1"/>
  <c r="SB50" i="4"/>
  <c r="SD50" i="4" s="1"/>
  <c r="SJ50" i="4"/>
  <c r="SB40" i="4"/>
  <c r="SD40" i="4" s="1"/>
  <c r="SJ42" i="4"/>
  <c r="SI44" i="4"/>
  <c r="SJ45" i="4"/>
  <c r="SM47" i="4"/>
  <c r="SS47" i="4" s="1"/>
  <c r="SJ51" i="4"/>
  <c r="SK51" i="4" s="1"/>
  <c r="TA51" i="4" s="1"/>
  <c r="SK53" i="4"/>
  <c r="TA53" i="4" s="1"/>
  <c r="SB48" i="4"/>
  <c r="SD48" i="4" s="1"/>
  <c r="SJ44" i="4"/>
  <c r="SB51" i="4"/>
  <c r="SD51" i="4" s="1"/>
  <c r="SM51" i="4"/>
  <c r="SN51" i="4" s="1"/>
  <c r="SK54" i="4"/>
  <c r="TA54" i="4" s="1"/>
  <c r="SK58" i="4"/>
  <c r="TA58" i="4" s="1"/>
  <c r="SI39" i="4"/>
  <c r="SB43" i="4"/>
  <c r="SD43" i="4" s="1"/>
  <c r="SB46" i="4"/>
  <c r="SD46" i="4" s="1"/>
  <c r="SJ46" i="4"/>
  <c r="SK46" i="4" s="1"/>
  <c r="TA46" i="4" s="1"/>
  <c r="SM48" i="4"/>
  <c r="SS48" i="4" s="1"/>
  <c r="SN55" i="4"/>
  <c r="SO55" i="4" s="1"/>
  <c r="SN59" i="4"/>
  <c r="RF52" i="4"/>
  <c r="RF53" i="4" s="1"/>
  <c r="RF54" i="4" s="1"/>
  <c r="RF55" i="4" s="1"/>
  <c r="RF56" i="4" s="1"/>
  <c r="RF57" i="4" s="1"/>
  <c r="RF58" i="4" s="1"/>
  <c r="RF59" i="4" s="1"/>
  <c r="RG59" i="4" s="1"/>
  <c r="RG51" i="4"/>
  <c r="RA15" i="4"/>
  <c r="RG15" i="4" s="1"/>
  <c r="RG10" i="4"/>
  <c r="RG18" i="4"/>
  <c r="RG25" i="4"/>
  <c r="RA16" i="4"/>
  <c r="RG16" i="4" s="1"/>
  <c r="RA11" i="4"/>
  <c r="RG11" i="4" s="1"/>
  <c r="RG19" i="4"/>
  <c r="RG20" i="4"/>
  <c r="QY19" i="4"/>
  <c r="RO19" i="4" s="1"/>
  <c r="RG26" i="4"/>
  <c r="RG27" i="4"/>
  <c r="RG28" i="4"/>
  <c r="RB9" i="4"/>
  <c r="RC9" i="4" s="1"/>
  <c r="QZ24" i="4"/>
  <c r="RA24" i="4" s="1"/>
  <c r="RG24" i="4" s="1"/>
  <c r="RR24" i="3"/>
  <c r="RZ24" i="3" s="1"/>
  <c r="QW24" i="4"/>
  <c r="QY24" i="4" s="1"/>
  <c r="RO24" i="4" s="1"/>
  <c r="RG34" i="4"/>
  <c r="RB34" i="4"/>
  <c r="RC34" i="4" s="1"/>
  <c r="RG39" i="4"/>
  <c r="RG45" i="4"/>
  <c r="RZ9" i="3"/>
  <c r="RZ17" i="3"/>
  <c r="RZ25" i="3"/>
  <c r="RZ33" i="3"/>
  <c r="RZ49" i="3"/>
  <c r="RZ57" i="3"/>
  <c r="QZ23" i="4"/>
  <c r="RA23" i="4" s="1"/>
  <c r="RG23" i="4" s="1"/>
  <c r="QW31" i="4"/>
  <c r="RG49" i="4"/>
  <c r="QW41" i="4"/>
  <c r="QY41" i="4" s="1"/>
  <c r="RO41" i="4" s="1"/>
  <c r="RG47" i="4"/>
  <c r="RZ16" i="3"/>
  <c r="RZ32" i="3"/>
  <c r="RZ40" i="3"/>
  <c r="RZ48" i="3"/>
  <c r="RZ56" i="3"/>
  <c r="QW9" i="4"/>
  <c r="QY9" i="4" s="1"/>
  <c r="RO9" i="4" s="1"/>
  <c r="QW10" i="4"/>
  <c r="QY10" i="4" s="1"/>
  <c r="RO10" i="4" s="1"/>
  <c r="QW11" i="4"/>
  <c r="QW12" i="4"/>
  <c r="QY12" i="4" s="1"/>
  <c r="RO12" i="4" s="1"/>
  <c r="QW13" i="4"/>
  <c r="QY13" i="4" s="1"/>
  <c r="QW14" i="4"/>
  <c r="QY14" i="4" s="1"/>
  <c r="RO14" i="4" s="1"/>
  <c r="QW15" i="4"/>
  <c r="QW16" i="4"/>
  <c r="QY16" i="4" s="1"/>
  <c r="RO16" i="4" s="1"/>
  <c r="QW17" i="4"/>
  <c r="QY17" i="4" s="1"/>
  <c r="RB17" i="4" s="1"/>
  <c r="QW18" i="4"/>
  <c r="QY18" i="4" s="1"/>
  <c r="RB18" i="4" s="1"/>
  <c r="QW32" i="4"/>
  <c r="QY32" i="4" s="1"/>
  <c r="RO32" i="4" s="1"/>
  <c r="RG36" i="4"/>
  <c r="QW37" i="4"/>
  <c r="QY37" i="4" s="1"/>
  <c r="RO37" i="4" s="1"/>
  <c r="RZ15" i="3"/>
  <c r="RZ23" i="3"/>
  <c r="RZ31" i="3"/>
  <c r="RZ39" i="3"/>
  <c r="RZ47" i="3"/>
  <c r="RZ55" i="3"/>
  <c r="QW25" i="4"/>
  <c r="QY25" i="4" s="1"/>
  <c r="RO25" i="4" s="1"/>
  <c r="QZ29" i="4"/>
  <c r="RA29" i="4" s="1"/>
  <c r="RG29" i="4" s="1"/>
  <c r="QW33" i="4"/>
  <c r="QY33" i="4" s="1"/>
  <c r="RO33" i="4" s="1"/>
  <c r="QW43" i="4"/>
  <c r="QY43" i="4" s="1"/>
  <c r="RO43" i="4" s="1"/>
  <c r="RG38" i="4"/>
  <c r="RZ14" i="3"/>
  <c r="RZ22" i="3"/>
  <c r="RZ30" i="3"/>
  <c r="RZ38" i="3"/>
  <c r="RZ46" i="3"/>
  <c r="RZ54" i="3"/>
  <c r="QZ22" i="4"/>
  <c r="RA22" i="4" s="1"/>
  <c r="RG22" i="4" s="1"/>
  <c r="QW26" i="4"/>
  <c r="QY26" i="4" s="1"/>
  <c r="RO26" i="4" s="1"/>
  <c r="QZ30" i="4"/>
  <c r="RA30" i="4" s="1"/>
  <c r="RG30" i="4" s="1"/>
  <c r="QW34" i="4"/>
  <c r="QY34" i="4" s="1"/>
  <c r="RO34" i="4" s="1"/>
  <c r="QW35" i="4"/>
  <c r="QY35" i="4" s="1"/>
  <c r="RO35" i="4" s="1"/>
  <c r="QZ42" i="4"/>
  <c r="RA42" i="4" s="1"/>
  <c r="RG42" i="4" s="1"/>
  <c r="RZ13" i="3"/>
  <c r="RZ21" i="3"/>
  <c r="RZ29" i="3"/>
  <c r="RZ37" i="3"/>
  <c r="RR41" i="3"/>
  <c r="RZ41" i="3" s="1"/>
  <c r="RZ45" i="3"/>
  <c r="RZ53" i="3"/>
  <c r="QW21" i="4"/>
  <c r="QY21" i="4" s="1"/>
  <c r="RO21" i="4" s="1"/>
  <c r="QW27" i="4"/>
  <c r="QY27" i="4" s="1"/>
  <c r="RO27" i="4" s="1"/>
  <c r="QZ31" i="4"/>
  <c r="RA31" i="4" s="1"/>
  <c r="RG31" i="4" s="1"/>
  <c r="RG37" i="4"/>
  <c r="QW38" i="4"/>
  <c r="QY39" i="4"/>
  <c r="RO39" i="4" s="1"/>
  <c r="QY45" i="4"/>
  <c r="RO45" i="4" s="1"/>
  <c r="QW30" i="4"/>
  <c r="RZ12" i="3"/>
  <c r="RZ20" i="3"/>
  <c r="RZ28" i="3"/>
  <c r="RZ36" i="3"/>
  <c r="RZ44" i="3"/>
  <c r="RZ52" i="3"/>
  <c r="QW28" i="4"/>
  <c r="QY28" i="4" s="1"/>
  <c r="RO28" i="4" s="1"/>
  <c r="RB37" i="4"/>
  <c r="RG43" i="4"/>
  <c r="RB19" i="4"/>
  <c r="QY23" i="4"/>
  <c r="RO23" i="4" s="1"/>
  <c r="QW29" i="4"/>
  <c r="QY29" i="4" s="1"/>
  <c r="RO29" i="4" s="1"/>
  <c r="RG32" i="4"/>
  <c r="RG35" i="4"/>
  <c r="QW36" i="4"/>
  <c r="QY36" i="4" s="1"/>
  <c r="RO36" i="4" s="1"/>
  <c r="RG41" i="4"/>
  <c r="QX40" i="4"/>
  <c r="QW42" i="4"/>
  <c r="QP48" i="4"/>
  <c r="QR48" i="4" s="1"/>
  <c r="QX48" i="4"/>
  <c r="QY48" i="4" s="1"/>
  <c r="RO48" i="4" s="1"/>
  <c r="RA50" i="4"/>
  <c r="RG50" i="4" s="1"/>
  <c r="RB52" i="4"/>
  <c r="RC52" i="4" s="1"/>
  <c r="QP40" i="4"/>
  <c r="QR40" i="4" s="1"/>
  <c r="QZ40" i="4"/>
  <c r="RA40" i="4" s="1"/>
  <c r="RG40" i="4" s="1"/>
  <c r="QX42" i="4"/>
  <c r="QP46" i="4"/>
  <c r="QR46" i="4" s="1"/>
  <c r="QX46" i="4"/>
  <c r="QY46" i="4" s="1"/>
  <c r="RO46" i="4" s="1"/>
  <c r="RA48" i="4"/>
  <c r="RG48" i="4" s="1"/>
  <c r="RB53" i="4"/>
  <c r="QP49" i="4"/>
  <c r="QR49" i="4" s="1"/>
  <c r="QY53" i="4"/>
  <c r="RO53" i="4" s="1"/>
  <c r="QY57" i="4"/>
  <c r="RO57" i="4" s="1"/>
  <c r="QP39" i="4"/>
  <c r="QR39" i="4" s="1"/>
  <c r="QP42" i="4"/>
  <c r="QR42" i="4" s="1"/>
  <c r="QX44" i="4"/>
  <c r="RA46" i="4"/>
  <c r="RG46" i="4" s="1"/>
  <c r="RB54" i="4"/>
  <c r="RB58" i="4"/>
  <c r="QY58" i="4"/>
  <c r="RO58" i="4" s="1"/>
  <c r="QW40" i="4"/>
  <c r="QP44" i="4"/>
  <c r="QR44" i="4" s="1"/>
  <c r="RA44" i="4"/>
  <c r="RB44" i="4" s="1"/>
  <c r="RC44" i="4" s="1"/>
  <c r="QP50" i="4"/>
  <c r="QR50" i="4" s="1"/>
  <c r="QX50" i="4"/>
  <c r="QY50" i="4" s="1"/>
  <c r="RO50" i="4" s="1"/>
  <c r="QX51" i="4"/>
  <c r="QY51" i="4" s="1"/>
  <c r="RB51" i="4" s="1"/>
  <c r="RE55" i="4"/>
  <c r="RH55" i="4" s="1"/>
  <c r="RD55" i="4"/>
  <c r="PT48" i="4"/>
  <c r="PU47" i="4"/>
  <c r="QN27" i="3"/>
  <c r="PN14" i="4"/>
  <c r="PO14" i="4" s="1"/>
  <c r="PU14" i="4" s="1"/>
  <c r="QF14" i="3"/>
  <c r="QN14" i="3" s="1"/>
  <c r="PU35" i="4"/>
  <c r="QN33" i="3"/>
  <c r="PN11" i="4"/>
  <c r="PO11" i="4" s="1"/>
  <c r="PU11" i="4" s="1"/>
  <c r="PN19" i="4"/>
  <c r="PO19" i="4" s="1"/>
  <c r="PU19" i="4" s="1"/>
  <c r="PN22" i="4"/>
  <c r="PO22" i="4" s="1"/>
  <c r="PU22" i="4" s="1"/>
  <c r="QF22" i="3"/>
  <c r="QN22" i="3" s="1"/>
  <c r="PU27" i="4"/>
  <c r="PU42" i="4"/>
  <c r="QN13" i="3"/>
  <c r="QN19" i="3"/>
  <c r="QN25" i="3"/>
  <c r="PN16" i="4"/>
  <c r="PO16" i="4" s="1"/>
  <c r="PU16" i="4" s="1"/>
  <c r="PU31" i="4"/>
  <c r="PP31" i="4"/>
  <c r="PQ31" i="4" s="1"/>
  <c r="QN12" i="3"/>
  <c r="QN31" i="3"/>
  <c r="PN13" i="4"/>
  <c r="PO13" i="4" s="1"/>
  <c r="PU13" i="4" s="1"/>
  <c r="PN21" i="4"/>
  <c r="PO21" i="4" s="1"/>
  <c r="PU21" i="4" s="1"/>
  <c r="PL25" i="4"/>
  <c r="PN10" i="4"/>
  <c r="PO10" i="4" s="1"/>
  <c r="PU10" i="4" s="1"/>
  <c r="PN18" i="4"/>
  <c r="PO18" i="4" s="1"/>
  <c r="PU18" i="4" s="1"/>
  <c r="PN15" i="4"/>
  <c r="PO15" i="4" s="1"/>
  <c r="PU15" i="4" s="1"/>
  <c r="PN34" i="4"/>
  <c r="PO34" i="4" s="1"/>
  <c r="PU34" i="4" s="1"/>
  <c r="QN9" i="3"/>
  <c r="QN16" i="3"/>
  <c r="PN12" i="4"/>
  <c r="PO12" i="4" s="1"/>
  <c r="PU12" i="4" s="1"/>
  <c r="PN20" i="4"/>
  <c r="PO20" i="4" s="1"/>
  <c r="PU20" i="4" s="1"/>
  <c r="QF20" i="3"/>
  <c r="QN20" i="3" s="1"/>
  <c r="PN9" i="4"/>
  <c r="PO9" i="4" s="1"/>
  <c r="PU9" i="4" s="1"/>
  <c r="PN17" i="4"/>
  <c r="PO17" i="4" s="1"/>
  <c r="PU17" i="4" s="1"/>
  <c r="QF17" i="3"/>
  <c r="QN17" i="3" s="1"/>
  <c r="PU23" i="4"/>
  <c r="PN30" i="4"/>
  <c r="PO30" i="4" s="1"/>
  <c r="PU30" i="4" s="1"/>
  <c r="QF30" i="3"/>
  <c r="QN30" i="3" s="1"/>
  <c r="PU36" i="4"/>
  <c r="QN21" i="3"/>
  <c r="QN29" i="3"/>
  <c r="QN37" i="3"/>
  <c r="QN45" i="3"/>
  <c r="QN53" i="3"/>
  <c r="PU26" i="4"/>
  <c r="PK30" i="4"/>
  <c r="PM30" i="4" s="1"/>
  <c r="QC30" i="4" s="1"/>
  <c r="PK34" i="4"/>
  <c r="PM34" i="4" s="1"/>
  <c r="QC34" i="4" s="1"/>
  <c r="QN28" i="3"/>
  <c r="QN36" i="3"/>
  <c r="QN44" i="3"/>
  <c r="QN52" i="3"/>
  <c r="PK27" i="4"/>
  <c r="PM27" i="4" s="1"/>
  <c r="QC27" i="4" s="1"/>
  <c r="PU33" i="4"/>
  <c r="PM47" i="4"/>
  <c r="QC47" i="4" s="1"/>
  <c r="PU25" i="4"/>
  <c r="PK32" i="4"/>
  <c r="PM32" i="4" s="1"/>
  <c r="QC32" i="4" s="1"/>
  <c r="PK35" i="4"/>
  <c r="PN38" i="4"/>
  <c r="PO38" i="4" s="1"/>
  <c r="PU38" i="4" s="1"/>
  <c r="PN41" i="4"/>
  <c r="PO41" i="4" s="1"/>
  <c r="PU41" i="4" s="1"/>
  <c r="PU43" i="4"/>
  <c r="QN10" i="3"/>
  <c r="QN18" i="3"/>
  <c r="QN26" i="3"/>
  <c r="QN34" i="3"/>
  <c r="QN42" i="3"/>
  <c r="QN50" i="3"/>
  <c r="QN58" i="3"/>
  <c r="PK9" i="4"/>
  <c r="PM9" i="4" s="1"/>
  <c r="QC9" i="4" s="1"/>
  <c r="PK10" i="4"/>
  <c r="PM10" i="4" s="1"/>
  <c r="QC10" i="4" s="1"/>
  <c r="PK11" i="4"/>
  <c r="PM11" i="4" s="1"/>
  <c r="QC11" i="4" s="1"/>
  <c r="PK12" i="4"/>
  <c r="PK13" i="4"/>
  <c r="PM13" i="4" s="1"/>
  <c r="QC13" i="4" s="1"/>
  <c r="PK14" i="4"/>
  <c r="PK15" i="4"/>
  <c r="PM15" i="4" s="1"/>
  <c r="QC15" i="4" s="1"/>
  <c r="PK16" i="4"/>
  <c r="PM16" i="4" s="1"/>
  <c r="QC16" i="4" s="1"/>
  <c r="PK17" i="4"/>
  <c r="PM17" i="4" s="1"/>
  <c r="QC17" i="4" s="1"/>
  <c r="PK18" i="4"/>
  <c r="PM18" i="4" s="1"/>
  <c r="QC18" i="4" s="1"/>
  <c r="PK19" i="4"/>
  <c r="PM19" i="4" s="1"/>
  <c r="QC19" i="4" s="1"/>
  <c r="PK20" i="4"/>
  <c r="PM20" i="4" s="1"/>
  <c r="QC20" i="4" s="1"/>
  <c r="PK21" i="4"/>
  <c r="PM21" i="4" s="1"/>
  <c r="QC21" i="4" s="1"/>
  <c r="PK22" i="4"/>
  <c r="PM22" i="4" s="1"/>
  <c r="QC22" i="4" s="1"/>
  <c r="PK23" i="4"/>
  <c r="PM23" i="4" s="1"/>
  <c r="QC23" i="4" s="1"/>
  <c r="PK29" i="4"/>
  <c r="PM29" i="4" s="1"/>
  <c r="QC29" i="4" s="1"/>
  <c r="PN37" i="4"/>
  <c r="PO37" i="4" s="1"/>
  <c r="PU37" i="4" s="1"/>
  <c r="QC55" i="4"/>
  <c r="QN41" i="3"/>
  <c r="QN57" i="3"/>
  <c r="PK26" i="4"/>
  <c r="PM26" i="4" s="1"/>
  <c r="PP26" i="4" s="1"/>
  <c r="PK36" i="4"/>
  <c r="PM36" i="4" s="1"/>
  <c r="QC36" i="4" s="1"/>
  <c r="PP42" i="4"/>
  <c r="PQ42" i="4" s="1"/>
  <c r="PD44" i="4"/>
  <c r="PF44" i="4" s="1"/>
  <c r="QN24" i="3"/>
  <c r="QN32" i="3"/>
  <c r="QN40" i="3"/>
  <c r="QN48" i="3"/>
  <c r="QN56" i="3"/>
  <c r="PK31" i="4"/>
  <c r="PM31" i="4" s="1"/>
  <c r="QC31" i="4" s="1"/>
  <c r="PU45" i="4"/>
  <c r="QN39" i="3"/>
  <c r="QN47" i="3"/>
  <c r="QN55" i="3"/>
  <c r="PK25" i="4"/>
  <c r="PK28" i="4"/>
  <c r="PM28" i="4" s="1"/>
  <c r="QC28" i="4" s="1"/>
  <c r="PU32" i="4"/>
  <c r="PK33" i="4"/>
  <c r="PM33" i="4" s="1"/>
  <c r="QC33" i="4" s="1"/>
  <c r="PP35" i="4"/>
  <c r="PQ35" i="4" s="1"/>
  <c r="PK40" i="4"/>
  <c r="PK43" i="4"/>
  <c r="PM43" i="4" s="1"/>
  <c r="PK37" i="4"/>
  <c r="PM37" i="4" s="1"/>
  <c r="QC37" i="4" s="1"/>
  <c r="PK38" i="4"/>
  <c r="PD40" i="4"/>
  <c r="PF40" i="4" s="1"/>
  <c r="PN40" i="4"/>
  <c r="PO40" i="4" s="1"/>
  <c r="PU40" i="4" s="1"/>
  <c r="PL42" i="4"/>
  <c r="PK44" i="4"/>
  <c r="PO50" i="4"/>
  <c r="PL53" i="4"/>
  <c r="PM53" i="4" s="1"/>
  <c r="QC53" i="4" s="1"/>
  <c r="PO54" i="4"/>
  <c r="PD39" i="4"/>
  <c r="PF39" i="4" s="1"/>
  <c r="PD42" i="4"/>
  <c r="PF42" i="4" s="1"/>
  <c r="PL44" i="4"/>
  <c r="PD48" i="4"/>
  <c r="PF48" i="4" s="1"/>
  <c r="PL48" i="4"/>
  <c r="PD51" i="4"/>
  <c r="PF51" i="4" s="1"/>
  <c r="PL52" i="4"/>
  <c r="PM52" i="4" s="1"/>
  <c r="QC52" i="4" s="1"/>
  <c r="PO53" i="4"/>
  <c r="PD55" i="4"/>
  <c r="PF55" i="4" s="1"/>
  <c r="PL56" i="4"/>
  <c r="PM56" i="4" s="1"/>
  <c r="QC56" i="4" s="1"/>
  <c r="PD43" i="4"/>
  <c r="PF43" i="4" s="1"/>
  <c r="PM57" i="4"/>
  <c r="QC57" i="4" s="1"/>
  <c r="PL39" i="4"/>
  <c r="PM39" i="4" s="1"/>
  <c r="QC39" i="4" s="1"/>
  <c r="PK41" i="4"/>
  <c r="PM41" i="4" s="1"/>
  <c r="QC41" i="4" s="1"/>
  <c r="PL49" i="4"/>
  <c r="PM49" i="4" s="1"/>
  <c r="QC49" i="4" s="1"/>
  <c r="PM58" i="4"/>
  <c r="QC58" i="4" s="1"/>
  <c r="PL40" i="4"/>
  <c r="PK42" i="4"/>
  <c r="PD46" i="4"/>
  <c r="PF46" i="4" s="1"/>
  <c r="PO46" i="4"/>
  <c r="PP46" i="4" s="1"/>
  <c r="PQ46" i="4" s="1"/>
  <c r="PL50" i="4"/>
  <c r="PM50" i="4" s="1"/>
  <c r="QC50" i="4" s="1"/>
  <c r="PO51" i="4"/>
  <c r="PD53" i="4"/>
  <c r="PF53" i="4" s="1"/>
  <c r="PL54" i="4"/>
  <c r="PO55" i="4"/>
  <c r="PP55" i="4" s="1"/>
  <c r="PQ55" i="4" s="1"/>
  <c r="OH46" i="4"/>
  <c r="OH47" i="4" s="1"/>
  <c r="OH48" i="4" s="1"/>
  <c r="OH49" i="4" s="1"/>
  <c r="OH50" i="4" s="1"/>
  <c r="OH51" i="4" s="1"/>
  <c r="OI45" i="4"/>
  <c r="OI30" i="4"/>
  <c r="PB15" i="3"/>
  <c r="PB23" i="3"/>
  <c r="PB31" i="3"/>
  <c r="PB39" i="3"/>
  <c r="PB47" i="3"/>
  <c r="NR16" i="4"/>
  <c r="NT16" i="4" s="1"/>
  <c r="NY24" i="4"/>
  <c r="OB26" i="4"/>
  <c r="OC26" i="4" s="1"/>
  <c r="OI26" i="4" s="1"/>
  <c r="NY26" i="4"/>
  <c r="OA26" i="4" s="1"/>
  <c r="OQ26" i="4" s="1"/>
  <c r="OI32" i="4"/>
  <c r="PB14" i="3"/>
  <c r="PB22" i="3"/>
  <c r="PB38" i="3"/>
  <c r="PB46" i="3"/>
  <c r="PB54" i="3"/>
  <c r="NY18" i="4"/>
  <c r="OA18" i="4" s="1"/>
  <c r="OQ18" i="4" s="1"/>
  <c r="NR20" i="4"/>
  <c r="NT20" i="4" s="1"/>
  <c r="PB13" i="3"/>
  <c r="OT17" i="3"/>
  <c r="PB17" i="3" s="1"/>
  <c r="PB21" i="3"/>
  <c r="PB29" i="3"/>
  <c r="PB37" i="3"/>
  <c r="PB45" i="3"/>
  <c r="PB53" i="3"/>
  <c r="OI23" i="4"/>
  <c r="OI27" i="4"/>
  <c r="NY29" i="4"/>
  <c r="OA29" i="4" s="1"/>
  <c r="OQ29" i="4" s="1"/>
  <c r="OB29" i="4"/>
  <c r="OC29" i="4" s="1"/>
  <c r="OI29" i="4" s="1"/>
  <c r="OD9" i="4"/>
  <c r="OE9" i="4" s="1"/>
  <c r="NZ10" i="4"/>
  <c r="NY17" i="4"/>
  <c r="OA17" i="4" s="1"/>
  <c r="OQ17" i="4" s="1"/>
  <c r="PB52" i="3"/>
  <c r="PB11" i="3"/>
  <c r="PB19" i="3"/>
  <c r="PB27" i="3"/>
  <c r="PB35" i="3"/>
  <c r="PB43" i="3"/>
  <c r="PB51" i="3"/>
  <c r="PB59" i="3"/>
  <c r="NY10" i="4"/>
  <c r="NZ11" i="4"/>
  <c r="OD23" i="4"/>
  <c r="OE23" i="4" s="1"/>
  <c r="PB12" i="3"/>
  <c r="PB10" i="3"/>
  <c r="PB18" i="3"/>
  <c r="PB26" i="3"/>
  <c r="PB34" i="3"/>
  <c r="PB50" i="3"/>
  <c r="PB58" i="3"/>
  <c r="OB17" i="4"/>
  <c r="OC17" i="4" s="1"/>
  <c r="OI17" i="4" s="1"/>
  <c r="OD42" i="4"/>
  <c r="OE42" i="4" s="1"/>
  <c r="PB20" i="3"/>
  <c r="PB28" i="3"/>
  <c r="PB36" i="3"/>
  <c r="PB44" i="3"/>
  <c r="PB33" i="3"/>
  <c r="PB41" i="3"/>
  <c r="PB57" i="3"/>
  <c r="NR11" i="4"/>
  <c r="NT11" i="4" s="1"/>
  <c r="NY12" i="4"/>
  <c r="OA12" i="4" s="1"/>
  <c r="OQ12" i="4" s="1"/>
  <c r="NY13" i="4"/>
  <c r="NY14" i="4"/>
  <c r="OA14" i="4" s="1"/>
  <c r="OQ14" i="4" s="1"/>
  <c r="NY15" i="4"/>
  <c r="NY21" i="4"/>
  <c r="OA21" i="4" s="1"/>
  <c r="OQ21" i="4" s="1"/>
  <c r="OI39" i="4"/>
  <c r="OB25" i="4"/>
  <c r="OC25" i="4" s="1"/>
  <c r="OI25" i="4" s="1"/>
  <c r="NY28" i="4"/>
  <c r="OI40" i="4"/>
  <c r="OD44" i="4"/>
  <c r="OE44" i="4" s="1"/>
  <c r="OB22" i="4"/>
  <c r="OC22" i="4" s="1"/>
  <c r="OI22" i="4" s="1"/>
  <c r="NY27" i="4"/>
  <c r="OA36" i="4"/>
  <c r="OQ36" i="4" s="1"/>
  <c r="OA38" i="4"/>
  <c r="OQ38" i="4" s="1"/>
  <c r="OC37" i="4"/>
  <c r="OI37" i="4" s="1"/>
  <c r="OB41" i="4"/>
  <c r="OC41" i="4" s="1"/>
  <c r="OI41" i="4" s="1"/>
  <c r="NY33" i="4"/>
  <c r="OA33" i="4" s="1"/>
  <c r="OQ33" i="4" s="1"/>
  <c r="OI42" i="4"/>
  <c r="NR44" i="4"/>
  <c r="NT44" i="4" s="1"/>
  <c r="OA50" i="4"/>
  <c r="OQ50" i="4" s="1"/>
  <c r="NY32" i="4"/>
  <c r="OI44" i="4"/>
  <c r="NY31" i="4"/>
  <c r="OA31" i="4" s="1"/>
  <c r="OQ31" i="4" s="1"/>
  <c r="OA35" i="4"/>
  <c r="OQ35" i="4" s="1"/>
  <c r="NY40" i="4"/>
  <c r="OI28" i="4"/>
  <c r="NY30" i="4"/>
  <c r="OC34" i="4"/>
  <c r="OI34" i="4" s="1"/>
  <c r="OC36" i="4"/>
  <c r="OI36" i="4" s="1"/>
  <c r="OI38" i="4"/>
  <c r="NR39" i="4"/>
  <c r="NT39" i="4" s="1"/>
  <c r="NY39" i="4"/>
  <c r="NR43" i="4"/>
  <c r="NT43" i="4" s="1"/>
  <c r="NZ45" i="4"/>
  <c r="OC47" i="4"/>
  <c r="OD46" i="4" s="1"/>
  <c r="OE46" i="4" s="1"/>
  <c r="NZ39" i="4"/>
  <c r="NY41" i="4"/>
  <c r="OA41" i="4" s="1"/>
  <c r="OQ41" i="4" s="1"/>
  <c r="NR51" i="4"/>
  <c r="NT51" i="4" s="1"/>
  <c r="NZ51" i="4"/>
  <c r="OA51" i="4" s="1"/>
  <c r="OQ51" i="4" s="1"/>
  <c r="NZ52" i="4"/>
  <c r="OA52" i="4" s="1"/>
  <c r="OQ52" i="4" s="1"/>
  <c r="OD38" i="4"/>
  <c r="OE38" i="4" s="1"/>
  <c r="NZ40" i="4"/>
  <c r="NY42" i="4"/>
  <c r="OA42" i="4" s="1"/>
  <c r="OQ42" i="4" s="1"/>
  <c r="NR46" i="4"/>
  <c r="NT46" i="4" s="1"/>
  <c r="NZ46" i="4"/>
  <c r="OA46" i="4" s="1"/>
  <c r="OQ46" i="4" s="1"/>
  <c r="OC48" i="4"/>
  <c r="OA57" i="4"/>
  <c r="OQ57" i="4" s="1"/>
  <c r="NR49" i="4"/>
  <c r="NT49" i="4" s="1"/>
  <c r="OD50" i="4"/>
  <c r="NR41" i="4"/>
  <c r="NT41" i="4" s="1"/>
  <c r="NZ43" i="4"/>
  <c r="OA43" i="4" s="1"/>
  <c r="OQ43" i="4" s="1"/>
  <c r="NR47" i="4"/>
  <c r="NT47" i="4" s="1"/>
  <c r="NZ47" i="4"/>
  <c r="OC49" i="4"/>
  <c r="OD55" i="4"/>
  <c r="OE55" i="4" s="1"/>
  <c r="OD59" i="4"/>
  <c r="MW13" i="4"/>
  <c r="MO21" i="4"/>
  <c r="NE21" i="4" s="1"/>
  <c r="MV20" i="4"/>
  <c r="MV21" i="4" s="1"/>
  <c r="MV22" i="4" s="1"/>
  <c r="MV23" i="4" s="1"/>
  <c r="MV24" i="4" s="1"/>
  <c r="MV25" i="4" s="1"/>
  <c r="MV26" i="4" s="1"/>
  <c r="MV27" i="4" s="1"/>
  <c r="MV28" i="4" s="1"/>
  <c r="MV29" i="4" s="1"/>
  <c r="MV30" i="4" s="1"/>
  <c r="MW19" i="4"/>
  <c r="MW14" i="4"/>
  <c r="MW15" i="4"/>
  <c r="MW18" i="4"/>
  <c r="MW9" i="4"/>
  <c r="MO10" i="4"/>
  <c r="NE10" i="4" s="1"/>
  <c r="MW11" i="4"/>
  <c r="NP12" i="3"/>
  <c r="NP28" i="3"/>
  <c r="NP36" i="3"/>
  <c r="NP44" i="3"/>
  <c r="NP52" i="3"/>
  <c r="MP16" i="4"/>
  <c r="MQ16" i="4" s="1"/>
  <c r="MW16" i="4" s="1"/>
  <c r="MR18" i="4"/>
  <c r="MQ21" i="4"/>
  <c r="MF33" i="4"/>
  <c r="MH33" i="4" s="1"/>
  <c r="MR32" i="4"/>
  <c r="MS32" i="4" s="1"/>
  <c r="MF37" i="4"/>
  <c r="MH37" i="4" s="1"/>
  <c r="MR36" i="4"/>
  <c r="NP11" i="3"/>
  <c r="NP27" i="3"/>
  <c r="NP35" i="3"/>
  <c r="NP43" i="3"/>
  <c r="NP51" i="3"/>
  <c r="NP59" i="3"/>
  <c r="MF22" i="4"/>
  <c r="MH22" i="4" s="1"/>
  <c r="NP34" i="3"/>
  <c r="NP42" i="3"/>
  <c r="NP50" i="3"/>
  <c r="NP58" i="3"/>
  <c r="MR9" i="4"/>
  <c r="MS9" i="4" s="1"/>
  <c r="MM20" i="4"/>
  <c r="MO20" i="4" s="1"/>
  <c r="NE20" i="4" s="1"/>
  <c r="MF23" i="4"/>
  <c r="MH23" i="4" s="1"/>
  <c r="MF26" i="4"/>
  <c r="MH26" i="4" s="1"/>
  <c r="MF28" i="4"/>
  <c r="MH28" i="4" s="1"/>
  <c r="MF30" i="4"/>
  <c r="MH30" i="4" s="1"/>
  <c r="MR29" i="4"/>
  <c r="MS29" i="4" s="1"/>
  <c r="MF34" i="4"/>
  <c r="MH34" i="4" s="1"/>
  <c r="MR33" i="4"/>
  <c r="MF38" i="4"/>
  <c r="MH38" i="4" s="1"/>
  <c r="MR37" i="4"/>
  <c r="MF24" i="4"/>
  <c r="MH24" i="4" s="1"/>
  <c r="MR23" i="4"/>
  <c r="MS23" i="4" s="1"/>
  <c r="NP25" i="3"/>
  <c r="NP33" i="3"/>
  <c r="NP16" i="3"/>
  <c r="NP24" i="3"/>
  <c r="NP32" i="3"/>
  <c r="NP40" i="3"/>
  <c r="NP48" i="3"/>
  <c r="NP56" i="3"/>
  <c r="MQ17" i="4"/>
  <c r="MW17" i="4" s="1"/>
  <c r="MR22" i="4"/>
  <c r="MS22" i="4" s="1"/>
  <c r="MF31" i="4"/>
  <c r="MH31" i="4" s="1"/>
  <c r="MF35" i="4"/>
  <c r="MH35" i="4" s="1"/>
  <c r="MR34" i="4"/>
  <c r="MS34" i="4" s="1"/>
  <c r="MF39" i="4"/>
  <c r="MH39" i="4" s="1"/>
  <c r="MR38" i="4"/>
  <c r="MS38" i="4" s="1"/>
  <c r="NP17" i="3"/>
  <c r="NP57" i="3"/>
  <c r="NP15" i="3"/>
  <c r="NP31" i="3"/>
  <c r="MQ20" i="4"/>
  <c r="NP9" i="3"/>
  <c r="NP41" i="3"/>
  <c r="NP49" i="3"/>
  <c r="NP14" i="3"/>
  <c r="NP30" i="3"/>
  <c r="NP38" i="3"/>
  <c r="NP46" i="3"/>
  <c r="MF9" i="4"/>
  <c r="MH9" i="4" s="1"/>
  <c r="MF25" i="4"/>
  <c r="MH25" i="4" s="1"/>
  <c r="MF27" i="4"/>
  <c r="MH27" i="4" s="1"/>
  <c r="MR26" i="4"/>
  <c r="MF29" i="4"/>
  <c r="MH29" i="4" s="1"/>
  <c r="MR28" i="4"/>
  <c r="MF32" i="4"/>
  <c r="MH32" i="4" s="1"/>
  <c r="MF36" i="4"/>
  <c r="MH36" i="4" s="1"/>
  <c r="MR35" i="4"/>
  <c r="MS35" i="4" s="1"/>
  <c r="MN39" i="4"/>
  <c r="MF42" i="4"/>
  <c r="MH42" i="4" s="1"/>
  <c r="MP43" i="4"/>
  <c r="MQ43" i="4" s="1"/>
  <c r="MP47" i="4"/>
  <c r="MQ47" i="4" s="1"/>
  <c r="MF52" i="4"/>
  <c r="MH52" i="4" s="1"/>
  <c r="MO59" i="4"/>
  <c r="NE59" i="4" s="1"/>
  <c r="MM39" i="4"/>
  <c r="MR40" i="4"/>
  <c r="MS40" i="4" s="1"/>
  <c r="MM41" i="4"/>
  <c r="MP44" i="4"/>
  <c r="MQ44" i="4" s="1"/>
  <c r="MN48" i="4"/>
  <c r="MO48" i="4" s="1"/>
  <c r="NE48" i="4" s="1"/>
  <c r="MO53" i="4"/>
  <c r="NE53" i="4" s="1"/>
  <c r="MF41" i="4"/>
  <c r="MH41" i="4" s="1"/>
  <c r="MN43" i="4"/>
  <c r="MO43" i="4" s="1"/>
  <c r="NE43" i="4" s="1"/>
  <c r="MM44" i="4"/>
  <c r="MF46" i="4"/>
  <c r="MH46" i="4" s="1"/>
  <c r="MN47" i="4"/>
  <c r="MP45" i="4"/>
  <c r="MQ45" i="4" s="1"/>
  <c r="MM40" i="4"/>
  <c r="MO40" i="4" s="1"/>
  <c r="NE40" i="4" s="1"/>
  <c r="MF43" i="4"/>
  <c r="MH43" i="4" s="1"/>
  <c r="MN44" i="4"/>
  <c r="MM45" i="4"/>
  <c r="MO45" i="4" s="1"/>
  <c r="NE45" i="4" s="1"/>
  <c r="MF47" i="4"/>
  <c r="MH47" i="4" s="1"/>
  <c r="MF50" i="4"/>
  <c r="MH50" i="4" s="1"/>
  <c r="MO56" i="4"/>
  <c r="NE56" i="4" s="1"/>
  <c r="MP42" i="4"/>
  <c r="MQ42" i="4" s="1"/>
  <c r="MP46" i="4"/>
  <c r="MQ46" i="4" s="1"/>
  <c r="MP48" i="4"/>
  <c r="MQ48" i="4" s="1"/>
  <c r="MP49" i="4"/>
  <c r="MQ49" i="4" s="1"/>
  <c r="MP50" i="4"/>
  <c r="MQ50" i="4" s="1"/>
  <c r="MP51" i="4"/>
  <c r="MQ51" i="4" s="1"/>
  <c r="MP52" i="4"/>
  <c r="MQ52" i="4" s="1"/>
  <c r="MP53" i="4"/>
  <c r="MQ53" i="4" s="1"/>
  <c r="MP54" i="4"/>
  <c r="MQ54" i="4" s="1"/>
  <c r="MP55" i="4"/>
  <c r="MQ55" i="4" s="1"/>
  <c r="MP56" i="4"/>
  <c r="MQ56" i="4" s="1"/>
  <c r="MP57" i="4"/>
  <c r="MQ57" i="4" s="1"/>
  <c r="MP58" i="4"/>
  <c r="MQ58" i="4" s="1"/>
  <c r="MP59" i="4"/>
  <c r="MQ59" i="4" s="1"/>
  <c r="LS12" i="4"/>
  <c r="LJ26" i="4"/>
  <c r="LJ27" i="4" s="1"/>
  <c r="LJ28" i="4" s="1"/>
  <c r="LJ29" i="4" s="1"/>
  <c r="LJ30" i="4" s="1"/>
  <c r="LJ31" i="4" s="1"/>
  <c r="LJ32" i="4" s="1"/>
  <c r="LJ33" i="4" s="1"/>
  <c r="LJ34" i="4" s="1"/>
  <c r="LJ35" i="4" s="1"/>
  <c r="LJ36" i="4" s="1"/>
  <c r="LJ37" i="4" s="1"/>
  <c r="LJ38" i="4" s="1"/>
  <c r="LJ39" i="4" s="1"/>
  <c r="LJ40" i="4" s="1"/>
  <c r="LJ41" i="4" s="1"/>
  <c r="LJ42" i="4" s="1"/>
  <c r="LJ43" i="4" s="1"/>
  <c r="LJ44" i="4" s="1"/>
  <c r="LJ45" i="4" s="1"/>
  <c r="LJ46" i="4" s="1"/>
  <c r="LJ47" i="4" s="1"/>
  <c r="LJ48" i="4" s="1"/>
  <c r="LJ49" i="4" s="1"/>
  <c r="LJ50" i="4" s="1"/>
  <c r="LJ51" i="4" s="1"/>
  <c r="LJ52" i="4" s="1"/>
  <c r="LJ53" i="4" s="1"/>
  <c r="LJ54" i="4" s="1"/>
  <c r="LJ55" i="4" s="1"/>
  <c r="LJ56" i="4" s="1"/>
  <c r="LJ57" i="4" s="1"/>
  <c r="LJ58" i="4" s="1"/>
  <c r="LJ59" i="4" s="1"/>
  <c r="LD16" i="4"/>
  <c r="LE16" i="4" s="1"/>
  <c r="LK16" i="4" s="1"/>
  <c r="LD13" i="4"/>
  <c r="LE13" i="4" s="1"/>
  <c r="LK13" i="4" s="1"/>
  <c r="LB14" i="4"/>
  <c r="LC14" i="4" s="1"/>
  <c r="LS14" i="4" s="1"/>
  <c r="LD21" i="4"/>
  <c r="LE21" i="4" s="1"/>
  <c r="LK21" i="4" s="1"/>
  <c r="LB22" i="4"/>
  <c r="LC33" i="4"/>
  <c r="LS33" i="4" s="1"/>
  <c r="LB36" i="4"/>
  <c r="LC36" i="4" s="1"/>
  <c r="LS36" i="4" s="1"/>
  <c r="LD18" i="4"/>
  <c r="LE18" i="4" s="1"/>
  <c r="LK18" i="4" s="1"/>
  <c r="KT28" i="4"/>
  <c r="KV28" i="4" s="1"/>
  <c r="LC29" i="4"/>
  <c r="LS29" i="4" s="1"/>
  <c r="LD30" i="4"/>
  <c r="LE30" i="4" s="1"/>
  <c r="MD21" i="3"/>
  <c r="MD37" i="3"/>
  <c r="MD45" i="3"/>
  <c r="MD53" i="3"/>
  <c r="KT13" i="4"/>
  <c r="KV13" i="4" s="1"/>
  <c r="LD15" i="4"/>
  <c r="LE15" i="4" s="1"/>
  <c r="LK15" i="4" s="1"/>
  <c r="LB16" i="4"/>
  <c r="KT21" i="4"/>
  <c r="KV21" i="4" s="1"/>
  <c r="LA25" i="4"/>
  <c r="LC25" i="4" s="1"/>
  <c r="LS25" i="4" s="1"/>
  <c r="KT29" i="4"/>
  <c r="KV29" i="4" s="1"/>
  <c r="LV16" i="3"/>
  <c r="MD16" i="3" s="1"/>
  <c r="MD20" i="3"/>
  <c r="MD36" i="3"/>
  <c r="MD44" i="3"/>
  <c r="MD52" i="3"/>
  <c r="LD12" i="4"/>
  <c r="LE12" i="4" s="1"/>
  <c r="LK12" i="4" s="1"/>
  <c r="LA16" i="4"/>
  <c r="KT18" i="4"/>
  <c r="KV18" i="4" s="1"/>
  <c r="LD20" i="4"/>
  <c r="LE20" i="4" s="1"/>
  <c r="LK20" i="4" s="1"/>
  <c r="LD28" i="4"/>
  <c r="LE28" i="4" s="1"/>
  <c r="MD27" i="3"/>
  <c r="LA13" i="4"/>
  <c r="LC13" i="4" s="1"/>
  <c r="LS13" i="4" s="1"/>
  <c r="KT15" i="4"/>
  <c r="KV15" i="4" s="1"/>
  <c r="LD17" i="4"/>
  <c r="LE17" i="4" s="1"/>
  <c r="LK17" i="4" s="1"/>
  <c r="LB18" i="4"/>
  <c r="LA21" i="4"/>
  <c r="LC21" i="4" s="1"/>
  <c r="LS21" i="4" s="1"/>
  <c r="LE26" i="4"/>
  <c r="LB30" i="4"/>
  <c r="MD50" i="3"/>
  <c r="LD14" i="4"/>
  <c r="LE14" i="4" s="1"/>
  <c r="LK14" i="4" s="1"/>
  <c r="LB15" i="4"/>
  <c r="LA18" i="4"/>
  <c r="KT20" i="4"/>
  <c r="KV20" i="4" s="1"/>
  <c r="LD22" i="4"/>
  <c r="LE22" i="4" s="1"/>
  <c r="LK22" i="4" s="1"/>
  <c r="LA30" i="4"/>
  <c r="MD10" i="3"/>
  <c r="MD18" i="3"/>
  <c r="MD26" i="3"/>
  <c r="MD9" i="3"/>
  <c r="MD17" i="3"/>
  <c r="MD25" i="3"/>
  <c r="MD33" i="3"/>
  <c r="MD41" i="3"/>
  <c r="MD57" i="3"/>
  <c r="LD19" i="4"/>
  <c r="LE19" i="4" s="1"/>
  <c r="LK19" i="4" s="1"/>
  <c r="LD27" i="4"/>
  <c r="LE27" i="4" s="1"/>
  <c r="LB43" i="4"/>
  <c r="LD29" i="4"/>
  <c r="LE29" i="4" s="1"/>
  <c r="LA27" i="4"/>
  <c r="LC27" i="4" s="1"/>
  <c r="LS27" i="4" s="1"/>
  <c r="LD31" i="4"/>
  <c r="LE31" i="4" s="1"/>
  <c r="LC37" i="4"/>
  <c r="LS37" i="4" s="1"/>
  <c r="LD43" i="4"/>
  <c r="LE43" i="4" s="1"/>
  <c r="LB42" i="4"/>
  <c r="LC42" i="4" s="1"/>
  <c r="LS42" i="4" s="1"/>
  <c r="LA43" i="4"/>
  <c r="LD46" i="4"/>
  <c r="LE46" i="4" s="1"/>
  <c r="LS50" i="4"/>
  <c r="LA46" i="4"/>
  <c r="LS55" i="4"/>
  <c r="LD32" i="4"/>
  <c r="LE32" i="4" s="1"/>
  <c r="LD33" i="4"/>
  <c r="LE33" i="4" s="1"/>
  <c r="LD34" i="4"/>
  <c r="LE34" i="4" s="1"/>
  <c r="LD35" i="4"/>
  <c r="LE35" i="4" s="1"/>
  <c r="LD36" i="4"/>
  <c r="LE36" i="4" s="1"/>
  <c r="LD37" i="4"/>
  <c r="LE37" i="4" s="1"/>
  <c r="LD38" i="4"/>
  <c r="LE38" i="4" s="1"/>
  <c r="LD47" i="4"/>
  <c r="LE47" i="4" s="1"/>
  <c r="LF47" i="4" s="1"/>
  <c r="LD44" i="4"/>
  <c r="LE44" i="4" s="1"/>
  <c r="LC47" i="4"/>
  <c r="LS47" i="4" s="1"/>
  <c r="LC54" i="4"/>
  <c r="LS54" i="4" s="1"/>
  <c r="LA44" i="4"/>
  <c r="LC44" i="4" s="1"/>
  <c r="LS44" i="4" s="1"/>
  <c r="LC59" i="4"/>
  <c r="LS59" i="4" s="1"/>
  <c r="LD45" i="4"/>
  <c r="LE45" i="4" s="1"/>
  <c r="LD48" i="4"/>
  <c r="LE48" i="4" s="1"/>
  <c r="LD49" i="4"/>
  <c r="LE49" i="4" s="1"/>
  <c r="LD50" i="4"/>
  <c r="LE50" i="4" s="1"/>
  <c r="LD51" i="4"/>
  <c r="LE51" i="4" s="1"/>
  <c r="LD52" i="4"/>
  <c r="LE52" i="4" s="1"/>
  <c r="LD53" i="4"/>
  <c r="LE53" i="4" s="1"/>
  <c r="LD54" i="4"/>
  <c r="LE54" i="4" s="1"/>
  <c r="LD55" i="4"/>
  <c r="LE55" i="4" s="1"/>
  <c r="LD56" i="4"/>
  <c r="LE56" i="4" s="1"/>
  <c r="LD57" i="4"/>
  <c r="LE57" i="4" s="1"/>
  <c r="LD58" i="4"/>
  <c r="LE58" i="4" s="1"/>
  <c r="LD59" i="4"/>
  <c r="LE59" i="4" s="1"/>
  <c r="KR16" i="3"/>
  <c r="JY22" i="4"/>
  <c r="JX47" i="4"/>
  <c r="JX48" i="4" s="1"/>
  <c r="JX49" i="4" s="1"/>
  <c r="JX50" i="4" s="1"/>
  <c r="JX51" i="4" s="1"/>
  <c r="JX52" i="4" s="1"/>
  <c r="JX53" i="4" s="1"/>
  <c r="JX54" i="4" s="1"/>
  <c r="JX55" i="4" s="1"/>
  <c r="JX56" i="4" s="1"/>
  <c r="JX57" i="4" s="1"/>
  <c r="JX58" i="4" s="1"/>
  <c r="JX59" i="4" s="1"/>
  <c r="JY59" i="4" s="1"/>
  <c r="JY46" i="4"/>
  <c r="KR21" i="3"/>
  <c r="JY29" i="4"/>
  <c r="JY30" i="4"/>
  <c r="KR12" i="3"/>
  <c r="KR20" i="3"/>
  <c r="KR28" i="3"/>
  <c r="JQ11" i="4"/>
  <c r="KG11" i="4" s="1"/>
  <c r="JT22" i="4"/>
  <c r="JU22" i="4" s="1"/>
  <c r="JY33" i="4"/>
  <c r="JY34" i="4"/>
  <c r="KR11" i="3"/>
  <c r="KR19" i="3"/>
  <c r="KR27" i="3"/>
  <c r="JQ22" i="4"/>
  <c r="KG22" i="4" s="1"/>
  <c r="JY40" i="4"/>
  <c r="KR10" i="3"/>
  <c r="KR18" i="3"/>
  <c r="KR26" i="3"/>
  <c r="JY43" i="4"/>
  <c r="KR9" i="3"/>
  <c r="KR17" i="3"/>
  <c r="KR25" i="3"/>
  <c r="JY23" i="4"/>
  <c r="JQ25" i="4"/>
  <c r="KG25" i="4" s="1"/>
  <c r="JY26" i="4"/>
  <c r="JQ27" i="4"/>
  <c r="KG27" i="4" s="1"/>
  <c r="JY28" i="4"/>
  <c r="JY39" i="4"/>
  <c r="KR32" i="3"/>
  <c r="KR40" i="3"/>
  <c r="KR48" i="3"/>
  <c r="KR56" i="3"/>
  <c r="JR20" i="4"/>
  <c r="JS20" i="4" s="1"/>
  <c r="JY20" i="4" s="1"/>
  <c r="JT29" i="4"/>
  <c r="JU29" i="4" s="1"/>
  <c r="JQ35" i="4"/>
  <c r="KG35" i="4" s="1"/>
  <c r="JH41" i="4"/>
  <c r="JJ41" i="4" s="1"/>
  <c r="JS42" i="4"/>
  <c r="JR9" i="4"/>
  <c r="JS9" i="4" s="1"/>
  <c r="JY9" i="4" s="1"/>
  <c r="JR10" i="4"/>
  <c r="JS10" i="4" s="1"/>
  <c r="JY10" i="4" s="1"/>
  <c r="JR11" i="4"/>
  <c r="JS11" i="4" s="1"/>
  <c r="JY11" i="4" s="1"/>
  <c r="JR12" i="4"/>
  <c r="JS12" i="4" s="1"/>
  <c r="JY12" i="4" s="1"/>
  <c r="JR13" i="4"/>
  <c r="JS13" i="4" s="1"/>
  <c r="JY13" i="4" s="1"/>
  <c r="JR14" i="4"/>
  <c r="JS14" i="4" s="1"/>
  <c r="JY14" i="4" s="1"/>
  <c r="JR15" i="4"/>
  <c r="JS15" i="4" s="1"/>
  <c r="JY15" i="4" s="1"/>
  <c r="JR16" i="4"/>
  <c r="JS16" i="4" s="1"/>
  <c r="JY16" i="4" s="1"/>
  <c r="JR17" i="4"/>
  <c r="JS17" i="4" s="1"/>
  <c r="JY17" i="4" s="1"/>
  <c r="JR18" i="4"/>
  <c r="JS18" i="4" s="1"/>
  <c r="JY18" i="4" s="1"/>
  <c r="JR19" i="4"/>
  <c r="JS19" i="4" s="1"/>
  <c r="JY19" i="4" s="1"/>
  <c r="JR25" i="4"/>
  <c r="JS25" i="4" s="1"/>
  <c r="JY25" i="4" s="1"/>
  <c r="JR27" i="4"/>
  <c r="JS27" i="4" s="1"/>
  <c r="JY27" i="4" s="1"/>
  <c r="KR38" i="3"/>
  <c r="KR54" i="3"/>
  <c r="JY31" i="4"/>
  <c r="JY35" i="4"/>
  <c r="JO38" i="4"/>
  <c r="JQ38" i="4" s="1"/>
  <c r="KG38" i="4" s="1"/>
  <c r="JO40" i="4"/>
  <c r="JS44" i="4"/>
  <c r="JY44" i="4" s="1"/>
  <c r="JQ26" i="4"/>
  <c r="KG26" i="4" s="1"/>
  <c r="JQ28" i="4"/>
  <c r="KG28" i="4" s="1"/>
  <c r="JR24" i="4"/>
  <c r="JS24" i="4" s="1"/>
  <c r="JY24" i="4" s="1"/>
  <c r="JO29" i="4"/>
  <c r="JO33" i="4"/>
  <c r="JQ33" i="4" s="1"/>
  <c r="KG33" i="4" s="1"/>
  <c r="JO37" i="4"/>
  <c r="JQ37" i="4" s="1"/>
  <c r="KG37" i="4" s="1"/>
  <c r="JR41" i="4"/>
  <c r="JS41" i="4" s="1"/>
  <c r="JY41" i="4" s="1"/>
  <c r="KR43" i="3"/>
  <c r="KR51" i="3"/>
  <c r="KR59" i="3"/>
  <c r="JO23" i="4"/>
  <c r="KR34" i="3"/>
  <c r="KR42" i="3"/>
  <c r="KR50" i="3"/>
  <c r="KR58" i="3"/>
  <c r="JO20" i="4"/>
  <c r="JQ20" i="4" s="1"/>
  <c r="KG20" i="4" s="1"/>
  <c r="JT30" i="4"/>
  <c r="JO32" i="4"/>
  <c r="JQ32" i="4" s="1"/>
  <c r="KG32" i="4" s="1"/>
  <c r="JT34" i="4"/>
  <c r="JU34" i="4" s="1"/>
  <c r="JT38" i="4"/>
  <c r="JU38" i="4" s="1"/>
  <c r="JH44" i="4"/>
  <c r="JJ44" i="4" s="1"/>
  <c r="KR33" i="3"/>
  <c r="KR41" i="3"/>
  <c r="KR49" i="3"/>
  <c r="KR57" i="3"/>
  <c r="KG24" i="4"/>
  <c r="JT28" i="4"/>
  <c r="JR32" i="4"/>
  <c r="JS32" i="4" s="1"/>
  <c r="JY32" i="4" s="1"/>
  <c r="JR36" i="4"/>
  <c r="JS36" i="4" s="1"/>
  <c r="JY36" i="4" s="1"/>
  <c r="JV46" i="4"/>
  <c r="JP41" i="4"/>
  <c r="JO43" i="4"/>
  <c r="JQ43" i="4" s="1"/>
  <c r="KG43" i="4" s="1"/>
  <c r="JQ51" i="4"/>
  <c r="KG51" i="4" s="1"/>
  <c r="JQ59" i="4"/>
  <c r="KG59" i="4" s="1"/>
  <c r="JH40" i="4"/>
  <c r="JJ40" i="4" s="1"/>
  <c r="JW52" i="4"/>
  <c r="JZ52" i="4" s="1"/>
  <c r="JV52" i="4"/>
  <c r="JP44" i="4"/>
  <c r="JQ44" i="4" s="1"/>
  <c r="KG44" i="4" s="1"/>
  <c r="JH39" i="4"/>
  <c r="JJ39" i="4" s="1"/>
  <c r="JO39" i="4"/>
  <c r="JQ39" i="4" s="1"/>
  <c r="KG39" i="4" s="1"/>
  <c r="JH43" i="4"/>
  <c r="JJ43" i="4" s="1"/>
  <c r="JH47" i="4"/>
  <c r="JJ47" i="4" s="1"/>
  <c r="JP47" i="4"/>
  <c r="JQ53" i="4"/>
  <c r="KG53" i="4" s="1"/>
  <c r="JQ57" i="4"/>
  <c r="KG57" i="4" s="1"/>
  <c r="JT58" i="4"/>
  <c r="JP40" i="4"/>
  <c r="JO42" i="4"/>
  <c r="JH48" i="4"/>
  <c r="JJ48" i="4" s="1"/>
  <c r="JP48" i="4"/>
  <c r="JQ48" i="4" s="1"/>
  <c r="KG48" i="4" s="1"/>
  <c r="JT55" i="4"/>
  <c r="JU55" i="4" s="1"/>
  <c r="IM13" i="4"/>
  <c r="IM17" i="4"/>
  <c r="IM34" i="4"/>
  <c r="IM22" i="4"/>
  <c r="IM29" i="4"/>
  <c r="IM12" i="4"/>
  <c r="IM28" i="4"/>
  <c r="IM24" i="4"/>
  <c r="IF39" i="4"/>
  <c r="IG39" i="4" s="1"/>
  <c r="IM39" i="4" s="1"/>
  <c r="IM43" i="4"/>
  <c r="IF44" i="4"/>
  <c r="IG44" i="4" s="1"/>
  <c r="IM44" i="4" s="1"/>
  <c r="JF13" i="3"/>
  <c r="JF21" i="3"/>
  <c r="JF29" i="3"/>
  <c r="JF37" i="3"/>
  <c r="JF45" i="3"/>
  <c r="ID37" i="4"/>
  <c r="IC44" i="4"/>
  <c r="JF12" i="3"/>
  <c r="IX16" i="3"/>
  <c r="JF16" i="3" s="1"/>
  <c r="JF20" i="3"/>
  <c r="JF28" i="3"/>
  <c r="JF36" i="3"/>
  <c r="JF44" i="3"/>
  <c r="JF52" i="3"/>
  <c r="IH12" i="4"/>
  <c r="IC13" i="4"/>
  <c r="IE13" i="4" s="1"/>
  <c r="IU13" i="4" s="1"/>
  <c r="IH17" i="4"/>
  <c r="IH21" i="4"/>
  <c r="HV29" i="4"/>
  <c r="HX29" i="4" s="1"/>
  <c r="JF19" i="3"/>
  <c r="JF27" i="3"/>
  <c r="JF35" i="3"/>
  <c r="JF43" i="3"/>
  <c r="JF51" i="3"/>
  <c r="JF59" i="3"/>
  <c r="IM30" i="4"/>
  <c r="ID35" i="4"/>
  <c r="JF10" i="3"/>
  <c r="JF34" i="3"/>
  <c r="JF42" i="3"/>
  <c r="JF50" i="3"/>
  <c r="JF58" i="3"/>
  <c r="IC16" i="4"/>
  <c r="IE16" i="4" s="1"/>
  <c r="IU16" i="4" s="1"/>
  <c r="IC20" i="4"/>
  <c r="IE20" i="4" s="1"/>
  <c r="IU20" i="4" s="1"/>
  <c r="IC24" i="4"/>
  <c r="IE24" i="4" s="1"/>
  <c r="IU24" i="4" s="1"/>
  <c r="IC26" i="4"/>
  <c r="IE26" i="4" s="1"/>
  <c r="IU26" i="4" s="1"/>
  <c r="IM35" i="4"/>
  <c r="IM36" i="4"/>
  <c r="IC38" i="4"/>
  <c r="IF38" i="4"/>
  <c r="IG38" i="4" s="1"/>
  <c r="IM38" i="4" s="1"/>
  <c r="IE42" i="4"/>
  <c r="IF26" i="4"/>
  <c r="IG26" i="4" s="1"/>
  <c r="IG31" i="4"/>
  <c r="IM31" i="4" s="1"/>
  <c r="IG33" i="4"/>
  <c r="IM33" i="4" s="1"/>
  <c r="JF33" i="3"/>
  <c r="JF41" i="3"/>
  <c r="JF49" i="3"/>
  <c r="JF57" i="3"/>
  <c r="JF32" i="3"/>
  <c r="JF40" i="3"/>
  <c r="JF48" i="3"/>
  <c r="JF56" i="3"/>
  <c r="IH13" i="4"/>
  <c r="HV24" i="4"/>
  <c r="HX24" i="4" s="1"/>
  <c r="IF27" i="4"/>
  <c r="IG27" i="4" s="1"/>
  <c r="IM27" i="4" s="1"/>
  <c r="JF9" i="3"/>
  <c r="JF17" i="3"/>
  <c r="JF25" i="3"/>
  <c r="HV30" i="4"/>
  <c r="HX30" i="4" s="1"/>
  <c r="IF41" i="4"/>
  <c r="IG41" i="4" s="1"/>
  <c r="IM41" i="4" s="1"/>
  <c r="IM59" i="4"/>
  <c r="IH29" i="4"/>
  <c r="II29" i="4" s="1"/>
  <c r="HV32" i="4"/>
  <c r="HX32" i="4" s="1"/>
  <c r="IC32" i="4"/>
  <c r="IE32" i="4" s="1"/>
  <c r="IU32" i="4" s="1"/>
  <c r="IC34" i="4"/>
  <c r="IE34" i="4" s="1"/>
  <c r="IU34" i="4" s="1"/>
  <c r="IH34" i="4"/>
  <c r="II34" i="4" s="1"/>
  <c r="IC36" i="4"/>
  <c r="IE36" i="4" s="1"/>
  <c r="IU36" i="4" s="1"/>
  <c r="IC31" i="4"/>
  <c r="IE31" i="4" s="1"/>
  <c r="IU31" i="4" s="1"/>
  <c r="HV34" i="4"/>
  <c r="HX34" i="4" s="1"/>
  <c r="HV36" i="4"/>
  <c r="HX36" i="4" s="1"/>
  <c r="HV38" i="4"/>
  <c r="HX38" i="4" s="1"/>
  <c r="IC39" i="4"/>
  <c r="IM40" i="4"/>
  <c r="IM45" i="4"/>
  <c r="IM54" i="4"/>
  <c r="HV28" i="4"/>
  <c r="HX28" i="4" s="1"/>
  <c r="IC29" i="4"/>
  <c r="ID30" i="4"/>
  <c r="IC33" i="4"/>
  <c r="IC35" i="4"/>
  <c r="IE35" i="4" s="1"/>
  <c r="IU35" i="4" s="1"/>
  <c r="IH35" i="4"/>
  <c r="II35" i="4" s="1"/>
  <c r="IC37" i="4"/>
  <c r="HV47" i="4"/>
  <c r="HX47" i="4" s="1"/>
  <c r="IC47" i="4"/>
  <c r="HV49" i="4"/>
  <c r="HX49" i="4" s="1"/>
  <c r="IH48" i="4"/>
  <c r="II48" i="4" s="1"/>
  <c r="ID39" i="4"/>
  <c r="IC41" i="4"/>
  <c r="HV44" i="4"/>
  <c r="HX44" i="4" s="1"/>
  <c r="ID47" i="4"/>
  <c r="IC54" i="4"/>
  <c r="IE54" i="4" s="1"/>
  <c r="IH54" i="4" s="1"/>
  <c r="IE59" i="4"/>
  <c r="IU59" i="4" s="1"/>
  <c r="HV41" i="4"/>
  <c r="HX41" i="4" s="1"/>
  <c r="IM52" i="4"/>
  <c r="IC53" i="4"/>
  <c r="ID41" i="4"/>
  <c r="IU42" i="4"/>
  <c r="IC43" i="4"/>
  <c r="HV46" i="4"/>
  <c r="HX46" i="4" s="1"/>
  <c r="ID48" i="4"/>
  <c r="IE48" i="4" s="1"/>
  <c r="IU48" i="4" s="1"/>
  <c r="IG51" i="4"/>
  <c r="IC52" i="4"/>
  <c r="IG50" i="4"/>
  <c r="IC51" i="4"/>
  <c r="IE51" i="4" s="1"/>
  <c r="IU51" i="4" s="1"/>
  <c r="IM55" i="4"/>
  <c r="HV40" i="4"/>
  <c r="HX40" i="4" s="1"/>
  <c r="ID43" i="4"/>
  <c r="IC45" i="4"/>
  <c r="IE45" i="4" s="1"/>
  <c r="IU45" i="4" s="1"/>
  <c r="HV48" i="4"/>
  <c r="HX48" i="4" s="1"/>
  <c r="ID49" i="4"/>
  <c r="IC50" i="4"/>
  <c r="IE50" i="4" s="1"/>
  <c r="IU50" i="4" s="1"/>
  <c r="ID52" i="4"/>
  <c r="IC55" i="4"/>
  <c r="IM56" i="4"/>
  <c r="IE56" i="4"/>
  <c r="IU56" i="4" s="1"/>
  <c r="HA13" i="4"/>
  <c r="GZ16" i="4"/>
  <c r="GZ17" i="4" s="1"/>
  <c r="GZ18" i="4" s="1"/>
  <c r="GZ19" i="4" s="1"/>
  <c r="HA15" i="4"/>
  <c r="HA14" i="4"/>
  <c r="GS10" i="4"/>
  <c r="HI10" i="4" s="1"/>
  <c r="GS11" i="4"/>
  <c r="HI11" i="4" s="1"/>
  <c r="HA12" i="4"/>
  <c r="HA11" i="4"/>
  <c r="HT19" i="3"/>
  <c r="HT27" i="3"/>
  <c r="HT35" i="3"/>
  <c r="HT51" i="3"/>
  <c r="HT59" i="3"/>
  <c r="GJ16" i="4"/>
  <c r="GL16" i="4" s="1"/>
  <c r="GJ25" i="4"/>
  <c r="GL25" i="4" s="1"/>
  <c r="GT27" i="4"/>
  <c r="GU27" i="4" s="1"/>
  <c r="HT10" i="3"/>
  <c r="HT18" i="3"/>
  <c r="HT26" i="3"/>
  <c r="HT42" i="3"/>
  <c r="HT50" i="3"/>
  <c r="HT58" i="3"/>
  <c r="GJ21" i="4"/>
  <c r="GL21" i="4" s="1"/>
  <c r="GT31" i="4"/>
  <c r="GU31" i="4" s="1"/>
  <c r="GV31" i="4" s="1"/>
  <c r="GW31" i="4" s="1"/>
  <c r="GQ31" i="4"/>
  <c r="GJ19" i="4"/>
  <c r="GL19" i="4" s="1"/>
  <c r="HT9" i="3"/>
  <c r="HT17" i="3"/>
  <c r="HT33" i="3"/>
  <c r="HT49" i="3"/>
  <c r="HT57" i="3"/>
  <c r="GV14" i="4"/>
  <c r="GW14" i="4" s="1"/>
  <c r="GJ18" i="4"/>
  <c r="GL18" i="4" s="1"/>
  <c r="GV17" i="4"/>
  <c r="GQ23" i="4"/>
  <c r="GR28" i="4"/>
  <c r="GT30" i="4"/>
  <c r="GU30" i="4" s="1"/>
  <c r="GQ30" i="4"/>
  <c r="GS30" i="4" s="1"/>
  <c r="HI30" i="4" s="1"/>
  <c r="HT24" i="3"/>
  <c r="HT40" i="3"/>
  <c r="HT15" i="3"/>
  <c r="HT23" i="3"/>
  <c r="HT31" i="3"/>
  <c r="HT39" i="3"/>
  <c r="HT47" i="3"/>
  <c r="HT55" i="3"/>
  <c r="GT9" i="4"/>
  <c r="GU9" i="4" s="1"/>
  <c r="HA9" i="4" s="1"/>
  <c r="GT10" i="4"/>
  <c r="GU10" i="4" s="1"/>
  <c r="HA10" i="4" s="1"/>
  <c r="GJ20" i="4"/>
  <c r="GL20" i="4" s="1"/>
  <c r="GV19" i="4"/>
  <c r="GR23" i="4"/>
  <c r="GQ27" i="4"/>
  <c r="GS27" i="4" s="1"/>
  <c r="HI27" i="4" s="1"/>
  <c r="HT16" i="3"/>
  <c r="HT48" i="3"/>
  <c r="HT56" i="3"/>
  <c r="HT14" i="3"/>
  <c r="HT30" i="3"/>
  <c r="HT38" i="3"/>
  <c r="HT46" i="3"/>
  <c r="HT54" i="3"/>
  <c r="GV11" i="4"/>
  <c r="GJ17" i="4"/>
  <c r="GL17" i="4" s="1"/>
  <c r="GV22" i="4"/>
  <c r="GW22" i="4" s="1"/>
  <c r="HT32" i="3"/>
  <c r="GQ12" i="4"/>
  <c r="GS12" i="4" s="1"/>
  <c r="HI12" i="4" s="1"/>
  <c r="GQ13" i="4"/>
  <c r="GS13" i="4" s="1"/>
  <c r="HI13" i="4" s="1"/>
  <c r="GQ14" i="4"/>
  <c r="GS14" i="4" s="1"/>
  <c r="HI14" i="4" s="1"/>
  <c r="GJ22" i="4"/>
  <c r="GL22" i="4" s="1"/>
  <c r="GV23" i="4"/>
  <c r="GW23" i="4" s="1"/>
  <c r="GS24" i="4"/>
  <c r="HI24" i="4" s="1"/>
  <c r="GJ27" i="4"/>
  <c r="GL27" i="4" s="1"/>
  <c r="GQ28" i="4"/>
  <c r="GR29" i="4"/>
  <c r="GS29" i="4" s="1"/>
  <c r="HI29" i="4" s="1"/>
  <c r="GJ36" i="4"/>
  <c r="GL36" i="4" s="1"/>
  <c r="GU35" i="4"/>
  <c r="GJ24" i="4"/>
  <c r="GL24" i="4" s="1"/>
  <c r="GJ29" i="4"/>
  <c r="GL29" i="4" s="1"/>
  <c r="GR31" i="4"/>
  <c r="GU34" i="4"/>
  <c r="GJ38" i="4"/>
  <c r="GL38" i="4" s="1"/>
  <c r="GU37" i="4"/>
  <c r="GU33" i="4"/>
  <c r="GU39" i="4"/>
  <c r="GV38" i="4" s="1"/>
  <c r="GW38" i="4" s="1"/>
  <c r="GT41" i="4"/>
  <c r="GU41" i="4" s="1"/>
  <c r="GU43" i="4"/>
  <c r="GR26" i="4"/>
  <c r="GS26" i="4" s="1"/>
  <c r="HI26" i="4" s="1"/>
  <c r="GJ32" i="4"/>
  <c r="GL32" i="4" s="1"/>
  <c r="GR35" i="4"/>
  <c r="GQ39" i="4"/>
  <c r="GQ43" i="4"/>
  <c r="GS43" i="4" s="1"/>
  <c r="HI43" i="4" s="1"/>
  <c r="GU36" i="4"/>
  <c r="GS55" i="4"/>
  <c r="HI55" i="4" s="1"/>
  <c r="GQ42" i="4"/>
  <c r="GS45" i="4"/>
  <c r="HI45" i="4" s="1"/>
  <c r="GQ41" i="4"/>
  <c r="GS41" i="4" s="1"/>
  <c r="HI41" i="4" s="1"/>
  <c r="GS48" i="4"/>
  <c r="HI48" i="4" s="1"/>
  <c r="GS54" i="4"/>
  <c r="HI54" i="4" s="1"/>
  <c r="GQ40" i="4"/>
  <c r="GS40" i="4" s="1"/>
  <c r="HI40" i="4" s="1"/>
  <c r="GQ44" i="4"/>
  <c r="GS44" i="4" s="1"/>
  <c r="HI44" i="4" s="1"/>
  <c r="GS47" i="4"/>
  <c r="HI47" i="4" s="1"/>
  <c r="HI57" i="4"/>
  <c r="GT45" i="4"/>
  <c r="GU45" i="4" s="1"/>
  <c r="GT46" i="4"/>
  <c r="GU46" i="4" s="1"/>
  <c r="GT47" i="4"/>
  <c r="GU47" i="4" s="1"/>
  <c r="GT48" i="4"/>
  <c r="GU48" i="4" s="1"/>
  <c r="GT49" i="4"/>
  <c r="GU49" i="4" s="1"/>
  <c r="GT50" i="4"/>
  <c r="GU50" i="4" s="1"/>
  <c r="GT51" i="4"/>
  <c r="GU51" i="4" s="1"/>
  <c r="GT52" i="4"/>
  <c r="GU52" i="4" s="1"/>
  <c r="GT53" i="4"/>
  <c r="GU53" i="4" s="1"/>
  <c r="GT54" i="4"/>
  <c r="GU54" i="4" s="1"/>
  <c r="GT55" i="4"/>
  <c r="GU55" i="4" s="1"/>
  <c r="GT56" i="4"/>
  <c r="GU56" i="4" s="1"/>
  <c r="GT57" i="4"/>
  <c r="GU57" i="4" s="1"/>
  <c r="GT58" i="4"/>
  <c r="GU58" i="4" s="1"/>
  <c r="GT59" i="4"/>
  <c r="GU59" i="4" s="1"/>
  <c r="FJ23" i="4"/>
  <c r="FK23" i="4" s="1"/>
  <c r="FN49" i="4"/>
  <c r="FN50" i="4" s="1"/>
  <c r="FO48" i="4"/>
  <c r="FO18" i="4"/>
  <c r="FO17" i="4"/>
  <c r="FO24" i="4"/>
  <c r="FO23" i="4"/>
  <c r="FO25" i="4"/>
  <c r="FO27" i="4"/>
  <c r="FO12" i="4"/>
  <c r="GH16" i="3"/>
  <c r="GH32" i="3"/>
  <c r="GH40" i="3"/>
  <c r="FJ13" i="4"/>
  <c r="FJ17" i="4"/>
  <c r="FH19" i="4"/>
  <c r="FI19" i="4" s="1"/>
  <c r="FO19" i="4" s="1"/>
  <c r="FJ24" i="4"/>
  <c r="FE26" i="4"/>
  <c r="FG26" i="4" s="1"/>
  <c r="FW26" i="4" s="1"/>
  <c r="FE34" i="4"/>
  <c r="FG34" i="4" s="1"/>
  <c r="FW34" i="4" s="1"/>
  <c r="FI38" i="4"/>
  <c r="FO42" i="4"/>
  <c r="FO47" i="4"/>
  <c r="FG18" i="4"/>
  <c r="FW18" i="4" s="1"/>
  <c r="FE25" i="4"/>
  <c r="FG25" i="4" s="1"/>
  <c r="FW25" i="4" s="1"/>
  <c r="FO28" i="4"/>
  <c r="FE29" i="4"/>
  <c r="FG29" i="4" s="1"/>
  <c r="FW29" i="4" s="1"/>
  <c r="FO30" i="4"/>
  <c r="FE31" i="4"/>
  <c r="FG31" i="4" s="1"/>
  <c r="FW31" i="4" s="1"/>
  <c r="FO32" i="4"/>
  <c r="FE35" i="4"/>
  <c r="FG35" i="4" s="1"/>
  <c r="FW35" i="4" s="1"/>
  <c r="EX40" i="4"/>
  <c r="EZ40" i="4" s="1"/>
  <c r="EX39" i="4"/>
  <c r="EZ39" i="4" s="1"/>
  <c r="GH54" i="3"/>
  <c r="FE24" i="4"/>
  <c r="FG24" i="4" s="1"/>
  <c r="FW24" i="4" s="1"/>
  <c r="FE36" i="4"/>
  <c r="FG36" i="4" s="1"/>
  <c r="FJ36" i="4" s="1"/>
  <c r="FO41" i="4"/>
  <c r="GH29" i="3"/>
  <c r="GH37" i="3"/>
  <c r="GH45" i="3"/>
  <c r="FE9" i="4"/>
  <c r="FE10" i="4"/>
  <c r="FG10" i="4" s="1"/>
  <c r="FW10" i="4" s="1"/>
  <c r="FE11" i="4"/>
  <c r="FG11" i="4" s="1"/>
  <c r="FW11" i="4" s="1"/>
  <c r="FE12" i="4"/>
  <c r="FE13" i="4"/>
  <c r="FE14" i="4"/>
  <c r="FG14" i="4" s="1"/>
  <c r="FW14" i="4" s="1"/>
  <c r="FE15" i="4"/>
  <c r="FG15" i="4" s="1"/>
  <c r="FW15" i="4" s="1"/>
  <c r="FE16" i="4"/>
  <c r="FG16" i="4" s="1"/>
  <c r="FW16" i="4" s="1"/>
  <c r="FE17" i="4"/>
  <c r="FG17" i="4" s="1"/>
  <c r="FW17" i="4" s="1"/>
  <c r="FE20" i="4"/>
  <c r="FG20" i="4" s="1"/>
  <c r="FW20" i="4" s="1"/>
  <c r="FO21" i="4"/>
  <c r="FE22" i="4"/>
  <c r="FE23" i="4"/>
  <c r="FG23" i="4" s="1"/>
  <c r="FW23" i="4" s="1"/>
  <c r="FO33" i="4"/>
  <c r="FE37" i="4"/>
  <c r="FG37" i="4" s="1"/>
  <c r="FW37" i="4" s="1"/>
  <c r="EX9" i="4"/>
  <c r="EZ9" i="4" s="1"/>
  <c r="FH26" i="4"/>
  <c r="FI26" i="4" s="1"/>
  <c r="FO26" i="4" s="1"/>
  <c r="FO34" i="4"/>
  <c r="FE38" i="4"/>
  <c r="FG38" i="4" s="1"/>
  <c r="FW38" i="4" s="1"/>
  <c r="FO45" i="4"/>
  <c r="GH11" i="3"/>
  <c r="GH19" i="3"/>
  <c r="GH27" i="3"/>
  <c r="GH35" i="3"/>
  <c r="GH43" i="3"/>
  <c r="GH51" i="3"/>
  <c r="GH59" i="3"/>
  <c r="FH20" i="4"/>
  <c r="FI20" i="4" s="1"/>
  <c r="FO20" i="4" s="1"/>
  <c r="FH22" i="4"/>
  <c r="FI22" i="4" s="1"/>
  <c r="FO22" i="4" s="1"/>
  <c r="FE28" i="4"/>
  <c r="FE30" i="4"/>
  <c r="FG30" i="4" s="1"/>
  <c r="FW30" i="4" s="1"/>
  <c r="FO31" i="4"/>
  <c r="FE32" i="4"/>
  <c r="FO35" i="4"/>
  <c r="FE45" i="4"/>
  <c r="EX47" i="4"/>
  <c r="EZ47" i="4" s="1"/>
  <c r="GH10" i="3"/>
  <c r="GH18" i="3"/>
  <c r="GH26" i="3"/>
  <c r="GH34" i="3"/>
  <c r="GH42" i="3"/>
  <c r="GH50" i="3"/>
  <c r="GH58" i="3"/>
  <c r="FE19" i="4"/>
  <c r="FG19" i="4" s="1"/>
  <c r="FW19" i="4" s="1"/>
  <c r="FJ29" i="4"/>
  <c r="FK29" i="4" s="1"/>
  <c r="FJ31" i="4"/>
  <c r="FK31" i="4" s="1"/>
  <c r="FJ35" i="4"/>
  <c r="FK35" i="4" s="1"/>
  <c r="FO36" i="4"/>
  <c r="FO39" i="4"/>
  <c r="GH9" i="3"/>
  <c r="GH17" i="3"/>
  <c r="GH25" i="3"/>
  <c r="GH33" i="3"/>
  <c r="GH41" i="3"/>
  <c r="GH49" i="3"/>
  <c r="GH57" i="3"/>
  <c r="FE27" i="4"/>
  <c r="FG27" i="4" s="1"/>
  <c r="FW27" i="4" s="1"/>
  <c r="FE33" i="4"/>
  <c r="FG33" i="4" s="1"/>
  <c r="FJ33" i="4" s="1"/>
  <c r="FO37" i="4"/>
  <c r="FH43" i="4"/>
  <c r="FI43" i="4" s="1"/>
  <c r="FO43" i="4" s="1"/>
  <c r="EX46" i="4"/>
  <c r="EZ46" i="4" s="1"/>
  <c r="EX52" i="4"/>
  <c r="EZ52" i="4" s="1"/>
  <c r="EX56" i="4"/>
  <c r="EZ56" i="4" s="1"/>
  <c r="FE41" i="4"/>
  <c r="EX44" i="4"/>
  <c r="EZ44" i="4" s="1"/>
  <c r="EX51" i="4"/>
  <c r="EZ51" i="4" s="1"/>
  <c r="EX55" i="4"/>
  <c r="EZ55" i="4" s="1"/>
  <c r="FF40" i="4"/>
  <c r="FG40" i="4" s="1"/>
  <c r="FW40" i="4" s="1"/>
  <c r="FF41" i="4"/>
  <c r="FW42" i="4"/>
  <c r="FE43" i="4"/>
  <c r="FG43" i="4" s="1"/>
  <c r="FW43" i="4" s="1"/>
  <c r="FW44" i="4"/>
  <c r="FI46" i="4"/>
  <c r="FO46" i="4" s="1"/>
  <c r="EX43" i="4"/>
  <c r="EZ43" i="4" s="1"/>
  <c r="FF45" i="4"/>
  <c r="EX48" i="4"/>
  <c r="EZ48" i="4" s="1"/>
  <c r="FJ49" i="4"/>
  <c r="EX50" i="4"/>
  <c r="EZ50" i="4" s="1"/>
  <c r="FJ53" i="4"/>
  <c r="EX54" i="4"/>
  <c r="EZ54" i="4" s="1"/>
  <c r="EX49" i="4"/>
  <c r="EZ49" i="4" s="1"/>
  <c r="EX53" i="4"/>
  <c r="EZ53" i="4" s="1"/>
  <c r="FI44" i="4"/>
  <c r="FO44" i="4" s="1"/>
  <c r="EX57" i="4"/>
  <c r="EZ57" i="4" s="1"/>
  <c r="FH57" i="4"/>
  <c r="FI57" i="4" s="1"/>
  <c r="FH58" i="4"/>
  <c r="FI58" i="4" s="1"/>
  <c r="FH59" i="4"/>
  <c r="FI59" i="4" s="1"/>
  <c r="FJ59" i="4" s="1"/>
  <c r="EC28" i="4"/>
  <c r="EC33" i="4"/>
  <c r="EC16" i="4"/>
  <c r="EC20" i="4"/>
  <c r="EC11" i="4"/>
  <c r="EC19" i="4"/>
  <c r="DU9" i="4"/>
  <c r="EK9" i="4" s="1"/>
  <c r="EC14" i="4"/>
  <c r="DU17" i="4"/>
  <c r="EK17" i="4" s="1"/>
  <c r="EC21" i="4"/>
  <c r="EC17" i="4"/>
  <c r="EC45" i="4"/>
  <c r="EB48" i="4"/>
  <c r="EB49" i="4" s="1"/>
  <c r="EB50" i="4" s="1"/>
  <c r="EB51" i="4" s="1"/>
  <c r="EB52" i="4" s="1"/>
  <c r="EB53" i="4" s="1"/>
  <c r="EB54" i="4" s="1"/>
  <c r="EB55" i="4" s="1"/>
  <c r="EB56" i="4" s="1"/>
  <c r="EB57" i="4" s="1"/>
  <c r="EB58" i="4" s="1"/>
  <c r="EB59" i="4" s="1"/>
  <c r="EC59" i="4" s="1"/>
  <c r="EC12" i="4"/>
  <c r="DX19" i="4"/>
  <c r="DX31" i="4"/>
  <c r="DY31" i="4" s="1"/>
  <c r="DZ14" i="4"/>
  <c r="EC15" i="4"/>
  <c r="EC27" i="4"/>
  <c r="EC10" i="4"/>
  <c r="DX17" i="4"/>
  <c r="EC18" i="4"/>
  <c r="EC35" i="4"/>
  <c r="DX35" i="4"/>
  <c r="DY35" i="4" s="1"/>
  <c r="EV11" i="3"/>
  <c r="EV19" i="3"/>
  <c r="EV35" i="3"/>
  <c r="EV43" i="3"/>
  <c r="EV51" i="3"/>
  <c r="EV59" i="3"/>
  <c r="DL9" i="4"/>
  <c r="DN9" i="4" s="1"/>
  <c r="DS32" i="4"/>
  <c r="DU32" i="4" s="1"/>
  <c r="EK32" i="4" s="1"/>
  <c r="DV39" i="4"/>
  <c r="DW39" i="4" s="1"/>
  <c r="DX44" i="4"/>
  <c r="DY44" i="4" s="1"/>
  <c r="DL46" i="4"/>
  <c r="DN46" i="4" s="1"/>
  <c r="EV26" i="3"/>
  <c r="EV50" i="3"/>
  <c r="EV58" i="3"/>
  <c r="EC31" i="4"/>
  <c r="DS35" i="4"/>
  <c r="DU35" i="4" s="1"/>
  <c r="EK35" i="4" s="1"/>
  <c r="EC36" i="4"/>
  <c r="EC38" i="4"/>
  <c r="DS42" i="4"/>
  <c r="EV9" i="3"/>
  <c r="EV17" i="3"/>
  <c r="EV25" i="3"/>
  <c r="EV49" i="3"/>
  <c r="EV57" i="3"/>
  <c r="DS28" i="4"/>
  <c r="EC29" i="4"/>
  <c r="DS30" i="4"/>
  <c r="DU30" i="4" s="1"/>
  <c r="EK30" i="4" s="1"/>
  <c r="EC34" i="4"/>
  <c r="DS36" i="4"/>
  <c r="DS37" i="4"/>
  <c r="DU37" i="4" s="1"/>
  <c r="EK37" i="4" s="1"/>
  <c r="DS38" i="4"/>
  <c r="DU38" i="4" s="1"/>
  <c r="EK38" i="4" s="1"/>
  <c r="DL42" i="4"/>
  <c r="DN42" i="4" s="1"/>
  <c r="EC46" i="4"/>
  <c r="EV16" i="3"/>
  <c r="EV24" i="3"/>
  <c r="EV32" i="3"/>
  <c r="EV56" i="3"/>
  <c r="DS22" i="4"/>
  <c r="DS27" i="4"/>
  <c r="DX29" i="4"/>
  <c r="DY29" i="4" s="1"/>
  <c r="DS33" i="4"/>
  <c r="DU33" i="4" s="1"/>
  <c r="EK33" i="4" s="1"/>
  <c r="DX34" i="4"/>
  <c r="DY34" i="4" s="1"/>
  <c r="EV15" i="3"/>
  <c r="EV23" i="3"/>
  <c r="EV31" i="3"/>
  <c r="EV55" i="3"/>
  <c r="DS23" i="4"/>
  <c r="DU23" i="4" s="1"/>
  <c r="EK23" i="4" s="1"/>
  <c r="DS26" i="4"/>
  <c r="EC42" i="4"/>
  <c r="EC44" i="4"/>
  <c r="EV14" i="3"/>
  <c r="EV22" i="3"/>
  <c r="EV30" i="3"/>
  <c r="EV38" i="3"/>
  <c r="EV46" i="3"/>
  <c r="DS20" i="4"/>
  <c r="DX21" i="4"/>
  <c r="DS24" i="4"/>
  <c r="DU24" i="4" s="1"/>
  <c r="EK24" i="4" s="1"/>
  <c r="DS25" i="4"/>
  <c r="DS31" i="4"/>
  <c r="DU31" i="4" s="1"/>
  <c r="EK31" i="4" s="1"/>
  <c r="DX32" i="4"/>
  <c r="DY32" i="4" s="1"/>
  <c r="EC23" i="4"/>
  <c r="DS29" i="4"/>
  <c r="DU29" i="4" s="1"/>
  <c r="EK29" i="4" s="1"/>
  <c r="EC30" i="4"/>
  <c r="DS34" i="4"/>
  <c r="DU34" i="4" s="1"/>
  <c r="EK34" i="4" s="1"/>
  <c r="EC40" i="4"/>
  <c r="DV43" i="4"/>
  <c r="DW43" i="4" s="1"/>
  <c r="EC43" i="4" s="1"/>
  <c r="DX23" i="4"/>
  <c r="DY23" i="4" s="1"/>
  <c r="EC24" i="4"/>
  <c r="EC25" i="4"/>
  <c r="DX30" i="4"/>
  <c r="DS46" i="4"/>
  <c r="DS40" i="4"/>
  <c r="DU40" i="4" s="1"/>
  <c r="EK40" i="4" s="1"/>
  <c r="DL44" i="4"/>
  <c r="DN44" i="4" s="1"/>
  <c r="DT46" i="4"/>
  <c r="DU52" i="4"/>
  <c r="EK52" i="4" s="1"/>
  <c r="DL45" i="4"/>
  <c r="DN45" i="4" s="1"/>
  <c r="DW49" i="4"/>
  <c r="DT41" i="4"/>
  <c r="DS43" i="4"/>
  <c r="DU43" i="4" s="1"/>
  <c r="EK43" i="4" s="1"/>
  <c r="DL40" i="4"/>
  <c r="DN40" i="4" s="1"/>
  <c r="DT42" i="4"/>
  <c r="DS44" i="4"/>
  <c r="DU44" i="4" s="1"/>
  <c r="EK44" i="4" s="1"/>
  <c r="DL48" i="4"/>
  <c r="DN48" i="4" s="1"/>
  <c r="DT48" i="4"/>
  <c r="DW50" i="4"/>
  <c r="DW51" i="4"/>
  <c r="DU57" i="4"/>
  <c r="EK57" i="4" s="1"/>
  <c r="DL41" i="4"/>
  <c r="DN41" i="4" s="1"/>
  <c r="DL51" i="4"/>
  <c r="DN51" i="4" s="1"/>
  <c r="DS39" i="4"/>
  <c r="DU39" i="4" s="1"/>
  <c r="EK39" i="4" s="1"/>
  <c r="DT45" i="4"/>
  <c r="DU45" i="4" s="1"/>
  <c r="EK45" i="4" s="1"/>
  <c r="DL49" i="4"/>
  <c r="DN49" i="4" s="1"/>
  <c r="DT49" i="4"/>
  <c r="DU49" i="4" s="1"/>
  <c r="EK49" i="4" s="1"/>
  <c r="DX52" i="4"/>
  <c r="DY52" i="4" s="1"/>
  <c r="DX55" i="4"/>
  <c r="DY55" i="4" s="1"/>
  <c r="CQ17" i="4"/>
  <c r="CQ13" i="4"/>
  <c r="CQ15" i="4"/>
  <c r="CP53" i="4"/>
  <c r="CQ52" i="4"/>
  <c r="CQ12" i="4"/>
  <c r="CQ14" i="4"/>
  <c r="CJ20" i="4"/>
  <c r="CK20" i="4" s="1"/>
  <c r="CQ20" i="4" s="1"/>
  <c r="CJ21" i="4"/>
  <c r="CK21" i="4" s="1"/>
  <c r="CQ21" i="4" s="1"/>
  <c r="CG21" i="4"/>
  <c r="CJ22" i="4"/>
  <c r="CK22" i="4" s="1"/>
  <c r="CQ22" i="4" s="1"/>
  <c r="CG22" i="4"/>
  <c r="CJ23" i="4"/>
  <c r="CK23" i="4" s="1"/>
  <c r="CQ23" i="4" s="1"/>
  <c r="CG23" i="4"/>
  <c r="CI23" i="4" s="1"/>
  <c r="CY23" i="4" s="1"/>
  <c r="CJ24" i="4"/>
  <c r="CK24" i="4" s="1"/>
  <c r="CQ24" i="4" s="1"/>
  <c r="CG24" i="4"/>
  <c r="CI24" i="4" s="1"/>
  <c r="CY24" i="4" s="1"/>
  <c r="CJ25" i="4"/>
  <c r="CK25" i="4" s="1"/>
  <c r="CQ25" i="4" s="1"/>
  <c r="CG25" i="4"/>
  <c r="CI25" i="4" s="1"/>
  <c r="CY25" i="4" s="1"/>
  <c r="CJ38" i="4"/>
  <c r="CK38" i="4" s="1"/>
  <c r="CQ38" i="4" s="1"/>
  <c r="DJ22" i="3"/>
  <c r="DJ30" i="3"/>
  <c r="DJ54" i="3"/>
  <c r="CG20" i="4"/>
  <c r="CI20" i="4" s="1"/>
  <c r="CY20" i="4" s="1"/>
  <c r="CQ31" i="4"/>
  <c r="DJ45" i="3"/>
  <c r="DJ53" i="3"/>
  <c r="CG10" i="4"/>
  <c r="CI10" i="4" s="1"/>
  <c r="CY10" i="4" s="1"/>
  <c r="CQ37" i="4"/>
  <c r="CG16" i="4"/>
  <c r="CI16" i="4" s="1"/>
  <c r="CY16" i="4" s="1"/>
  <c r="CG18" i="4"/>
  <c r="CI18" i="4" s="1"/>
  <c r="DJ11" i="3"/>
  <c r="DJ35" i="3"/>
  <c r="DJ43" i="3"/>
  <c r="DJ51" i="3"/>
  <c r="DJ59" i="3"/>
  <c r="CG9" i="4"/>
  <c r="CI9" i="4" s="1"/>
  <c r="CY9" i="4" s="1"/>
  <c r="DJ10" i="3"/>
  <c r="DJ18" i="3"/>
  <c r="DJ50" i="3"/>
  <c r="CJ10" i="4"/>
  <c r="CK10" i="4" s="1"/>
  <c r="CQ10" i="4" s="1"/>
  <c r="CG11" i="4"/>
  <c r="CI11" i="4" s="1"/>
  <c r="CY11" i="4" s="1"/>
  <c r="CG12" i="4"/>
  <c r="CI12" i="4" s="1"/>
  <c r="CY12" i="4" s="1"/>
  <c r="CG13" i="4"/>
  <c r="CG14" i="4"/>
  <c r="CI14" i="4" s="1"/>
  <c r="CY14" i="4" s="1"/>
  <c r="CG15" i="4"/>
  <c r="CI15" i="4" s="1"/>
  <c r="CY15" i="4" s="1"/>
  <c r="CQ26" i="4"/>
  <c r="CQ30" i="4"/>
  <c r="CG33" i="4"/>
  <c r="CI33" i="4" s="1"/>
  <c r="CY33" i="4" s="1"/>
  <c r="DJ9" i="3"/>
  <c r="DJ25" i="3"/>
  <c r="DJ57" i="3"/>
  <c r="CG19" i="4"/>
  <c r="CI19" i="4" s="1"/>
  <c r="CY19" i="4" s="1"/>
  <c r="DJ16" i="3"/>
  <c r="DJ32" i="3"/>
  <c r="DJ40" i="3"/>
  <c r="CG17" i="4"/>
  <c r="CI17" i="4" s="1"/>
  <c r="CY17" i="4" s="1"/>
  <c r="CQ18" i="4"/>
  <c r="CQ34" i="4"/>
  <c r="CH26" i="4"/>
  <c r="CI26" i="4" s="1"/>
  <c r="CY26" i="4" s="1"/>
  <c r="CH28" i="4"/>
  <c r="CH30" i="4"/>
  <c r="CI30" i="4" s="1"/>
  <c r="CY30" i="4" s="1"/>
  <c r="CH32" i="4"/>
  <c r="CH34" i="4"/>
  <c r="CJ36" i="4"/>
  <c r="CK36" i="4" s="1"/>
  <c r="CQ36" i="4" s="1"/>
  <c r="BZ38" i="4"/>
  <c r="CB38" i="4" s="1"/>
  <c r="CG38" i="4"/>
  <c r="CJ40" i="4"/>
  <c r="CK40" i="4" s="1"/>
  <c r="CQ40" i="4" s="1"/>
  <c r="CI41" i="4"/>
  <c r="CY41" i="4" s="1"/>
  <c r="CH52" i="4"/>
  <c r="CI52" i="4" s="1"/>
  <c r="CY52" i="4" s="1"/>
  <c r="CJ35" i="4"/>
  <c r="CK35" i="4" s="1"/>
  <c r="CQ35" i="4" s="1"/>
  <c r="CJ42" i="4"/>
  <c r="CK42" i="4" s="1"/>
  <c r="CQ42" i="4" s="1"/>
  <c r="CQ46" i="4"/>
  <c r="BZ36" i="4"/>
  <c r="CB36" i="4" s="1"/>
  <c r="CH38" i="4"/>
  <c r="BZ27" i="4"/>
  <c r="CB27" i="4" s="1"/>
  <c r="BZ29" i="4"/>
  <c r="CB29" i="4" s="1"/>
  <c r="BZ31" i="4"/>
  <c r="CB31" i="4" s="1"/>
  <c r="BZ33" i="4"/>
  <c r="CB33" i="4" s="1"/>
  <c r="CJ33" i="4"/>
  <c r="CK33" i="4" s="1"/>
  <c r="CQ33" i="4" s="1"/>
  <c r="CG45" i="4"/>
  <c r="CJ45" i="4"/>
  <c r="CK45" i="4" s="1"/>
  <c r="CQ45" i="4" s="1"/>
  <c r="BZ26" i="4"/>
  <c r="CB26" i="4" s="1"/>
  <c r="CG35" i="4"/>
  <c r="CI35" i="4" s="1"/>
  <c r="CY35" i="4" s="1"/>
  <c r="CH37" i="4"/>
  <c r="CG39" i="4"/>
  <c r="CI39" i="4" s="1"/>
  <c r="CY39" i="4" s="1"/>
  <c r="CJ44" i="4"/>
  <c r="CK44" i="4" s="1"/>
  <c r="CQ44" i="4" s="1"/>
  <c r="CQ49" i="4"/>
  <c r="CG44" i="4"/>
  <c r="CH45" i="4"/>
  <c r="BZ50" i="4"/>
  <c r="CB50" i="4" s="1"/>
  <c r="CH50" i="4"/>
  <c r="CI50" i="4" s="1"/>
  <c r="CY50" i="4" s="1"/>
  <c r="BZ40" i="4"/>
  <c r="CB40" i="4" s="1"/>
  <c r="BZ42" i="4"/>
  <c r="CB42" i="4" s="1"/>
  <c r="CJ41" i="4"/>
  <c r="CK41" i="4" s="1"/>
  <c r="CQ41" i="4" s="1"/>
  <c r="BZ44" i="4"/>
  <c r="CB44" i="4" s="1"/>
  <c r="CJ43" i="4"/>
  <c r="CK43" i="4" s="1"/>
  <c r="CQ43" i="4" s="1"/>
  <c r="BZ47" i="4"/>
  <c r="CB47" i="4" s="1"/>
  <c r="CG47" i="4"/>
  <c r="BZ53" i="4"/>
  <c r="CB53" i="4" s="1"/>
  <c r="CI57" i="4"/>
  <c r="CY57" i="4" s="1"/>
  <c r="CH40" i="4"/>
  <c r="CI40" i="4" s="1"/>
  <c r="CY40" i="4" s="1"/>
  <c r="CH42" i="4"/>
  <c r="CH44" i="4"/>
  <c r="CH48" i="4"/>
  <c r="CG46" i="4"/>
  <c r="BZ51" i="4"/>
  <c r="CB51" i="4" s="1"/>
  <c r="CI54" i="4"/>
  <c r="CY54" i="4" s="1"/>
  <c r="CI58" i="4"/>
  <c r="CY58" i="4" s="1"/>
  <c r="CH47" i="4"/>
  <c r="CK48" i="4"/>
  <c r="CQ48" i="4" s="1"/>
  <c r="CL52" i="4"/>
  <c r="CM52" i="4" s="1"/>
  <c r="CL58" i="4"/>
  <c r="AN9" i="4"/>
  <c r="AP9" i="4" s="1"/>
  <c r="I16" i="6"/>
  <c r="H18" i="6"/>
  <c r="I18" i="6"/>
  <c r="H19" i="6"/>
  <c r="I19" i="6"/>
  <c r="D15" i="6"/>
  <c r="I17" i="6"/>
  <c r="H20" i="6"/>
  <c r="E15" i="6"/>
  <c r="H16" i="6"/>
  <c r="I20" i="6"/>
  <c r="AX11" i="4"/>
  <c r="AY11" i="4" s="1"/>
  <c r="BE11" i="4" s="1"/>
  <c r="AV10" i="4"/>
  <c r="AX10" i="4"/>
  <c r="AY10" i="4" s="1"/>
  <c r="BE10" i="4" s="1"/>
  <c r="AU10" i="4"/>
  <c r="AV9" i="4"/>
  <c r="AU9" i="4"/>
  <c r="BJ4" i="3"/>
  <c r="BE13" i="4"/>
  <c r="BE9" i="4"/>
  <c r="BE17" i="4"/>
  <c r="AV21" i="4"/>
  <c r="BE23" i="4"/>
  <c r="AW12" i="4"/>
  <c r="BM12" i="4" s="1"/>
  <c r="AN16" i="4"/>
  <c r="AP16" i="4" s="1"/>
  <c r="AX15" i="4"/>
  <c r="AY15" i="4" s="1"/>
  <c r="BE15" i="4" s="1"/>
  <c r="BP15" i="3"/>
  <c r="BE18" i="4"/>
  <c r="BE22" i="4"/>
  <c r="AN11" i="4"/>
  <c r="AP11" i="4" s="1"/>
  <c r="AN13" i="4"/>
  <c r="AP13" i="4" s="1"/>
  <c r="BE20" i="4"/>
  <c r="BD41" i="4"/>
  <c r="BD42" i="4" s="1"/>
  <c r="BE12" i="4"/>
  <c r="BX32" i="3"/>
  <c r="BX40" i="3"/>
  <c r="BX48" i="3"/>
  <c r="BX56" i="3"/>
  <c r="AU16" i="4"/>
  <c r="AW16" i="4" s="1"/>
  <c r="AZ16" i="4" s="1"/>
  <c r="AU24" i="4"/>
  <c r="AW24" i="4" s="1"/>
  <c r="BM24" i="4" s="1"/>
  <c r="AX33" i="4"/>
  <c r="AY33" i="4" s="1"/>
  <c r="BE33" i="4" s="1"/>
  <c r="AU33" i="4"/>
  <c r="AW33" i="4" s="1"/>
  <c r="BM33" i="4" s="1"/>
  <c r="AX37" i="4"/>
  <c r="AY37" i="4" s="1"/>
  <c r="BE37" i="4" s="1"/>
  <c r="AU37" i="4"/>
  <c r="BX31" i="3"/>
  <c r="AU17" i="4"/>
  <c r="AX27" i="4"/>
  <c r="AY27" i="4" s="1"/>
  <c r="BE27" i="4" s="1"/>
  <c r="AU27" i="4"/>
  <c r="AW27" i="4" s="1"/>
  <c r="BM27" i="4" s="1"/>
  <c r="AX30" i="4"/>
  <c r="AY30" i="4" s="1"/>
  <c r="BE30" i="4" s="1"/>
  <c r="AU30" i="4"/>
  <c r="AW30" i="4" s="1"/>
  <c r="BM30" i="4" s="1"/>
  <c r="BX22" i="3"/>
  <c r="BX54" i="3"/>
  <c r="AU18" i="4"/>
  <c r="AV25" i="4"/>
  <c r="AW25" i="4" s="1"/>
  <c r="BM25" i="4" s="1"/>
  <c r="BX21" i="3"/>
  <c r="BX37" i="3"/>
  <c r="BX45" i="3"/>
  <c r="AU11" i="4"/>
  <c r="AW11" i="4" s="1"/>
  <c r="BM11" i="4" s="1"/>
  <c r="AU13" i="4"/>
  <c r="AW13" i="4" s="1"/>
  <c r="BM13" i="4" s="1"/>
  <c r="AX28" i="4"/>
  <c r="AY28" i="4" s="1"/>
  <c r="BE28" i="4" s="1"/>
  <c r="AU28" i="4"/>
  <c r="AW28" i="4" s="1"/>
  <c r="BM28" i="4" s="1"/>
  <c r="BX12" i="3"/>
  <c r="BP24" i="3"/>
  <c r="BX44" i="3"/>
  <c r="BX52" i="3"/>
  <c r="AZ22" i="4"/>
  <c r="BA22" i="4" s="1"/>
  <c r="AX31" i="4"/>
  <c r="AY31" i="4" s="1"/>
  <c r="BE31" i="4" s="1"/>
  <c r="AU31" i="4"/>
  <c r="AW31" i="4" s="1"/>
  <c r="BM31" i="4" s="1"/>
  <c r="AX35" i="4"/>
  <c r="AY35" i="4" s="1"/>
  <c r="BE35" i="4" s="1"/>
  <c r="AU35" i="4"/>
  <c r="AW35" i="4" s="1"/>
  <c r="BM35" i="4" s="1"/>
  <c r="AN49" i="4"/>
  <c r="AP49" i="4" s="1"/>
  <c r="AU15" i="4"/>
  <c r="AZ17" i="4"/>
  <c r="BP11" i="3"/>
  <c r="BX14" i="3"/>
  <c r="BP16" i="3"/>
  <c r="BX16" i="3" s="1"/>
  <c r="BX20" i="3"/>
  <c r="BX19" i="3"/>
  <c r="BP23" i="3"/>
  <c r="BX23" i="3" s="1"/>
  <c r="BX27" i="3"/>
  <c r="BX35" i="3"/>
  <c r="BX51" i="3"/>
  <c r="BX59" i="3"/>
  <c r="AU21" i="4"/>
  <c r="AY25" i="4"/>
  <c r="BE25" i="4" s="1"/>
  <c r="BM40" i="4"/>
  <c r="AX26" i="4"/>
  <c r="AY26" i="4" s="1"/>
  <c r="BE26" i="4" s="1"/>
  <c r="AU26" i="4"/>
  <c r="AW26" i="4" s="1"/>
  <c r="BM26" i="4" s="1"/>
  <c r="AX29" i="4"/>
  <c r="AY29" i="4" s="1"/>
  <c r="BE29" i="4" s="1"/>
  <c r="AU29" i="4"/>
  <c r="AW29" i="4" s="1"/>
  <c r="BM29" i="4" s="1"/>
  <c r="AX32" i="4"/>
  <c r="AY32" i="4" s="1"/>
  <c r="BE32" i="4" s="1"/>
  <c r="AU32" i="4"/>
  <c r="AW32" i="4" s="1"/>
  <c r="BM32" i="4" s="1"/>
  <c r="AX34" i="4"/>
  <c r="AY34" i="4" s="1"/>
  <c r="BE34" i="4" s="1"/>
  <c r="AU34" i="4"/>
  <c r="AX36" i="4"/>
  <c r="AY36" i="4" s="1"/>
  <c r="BE36" i="4" s="1"/>
  <c r="AU36" i="4"/>
  <c r="AW36" i="4" s="1"/>
  <c r="BM36" i="4" s="1"/>
  <c r="AX38" i="4"/>
  <c r="AY38" i="4" s="1"/>
  <c r="BE38" i="4" s="1"/>
  <c r="AU38" i="4"/>
  <c r="AW38" i="4" s="1"/>
  <c r="BM38" i="4" s="1"/>
  <c r="AN51" i="4"/>
  <c r="AP51" i="4" s="1"/>
  <c r="AZ25" i="4"/>
  <c r="AX39" i="4"/>
  <c r="AY39" i="4" s="1"/>
  <c r="BE39" i="4" s="1"/>
  <c r="AY48" i="4"/>
  <c r="AZ48" i="4" s="1"/>
  <c r="BA48" i="4" s="1"/>
  <c r="AV49" i="4"/>
  <c r="AW49" i="4" s="1"/>
  <c r="BM49" i="4" s="1"/>
  <c r="AN53" i="4"/>
  <c r="AP53" i="4" s="1"/>
  <c r="AV54" i="4"/>
  <c r="AW54" i="4" s="1"/>
  <c r="AV57" i="4"/>
  <c r="AW57" i="4" s="1"/>
  <c r="AN48" i="4"/>
  <c r="AP48" i="4" s="1"/>
  <c r="AV51" i="4"/>
  <c r="AN54" i="4"/>
  <c r="AP54" i="4" s="1"/>
  <c r="AV55" i="4"/>
  <c r="AZ40" i="4"/>
  <c r="BA40" i="4" s="1"/>
  <c r="AZ42" i="4"/>
  <c r="BA42" i="4" s="1"/>
  <c r="AZ43" i="4"/>
  <c r="AN47" i="4"/>
  <c r="AP47" i="4" s="1"/>
  <c r="AY47" i="4"/>
  <c r="AZ46" i="4" s="1"/>
  <c r="BA46" i="4" s="1"/>
  <c r="AV48" i="4"/>
  <c r="AW48" i="4" s="1"/>
  <c r="BM48" i="4" s="1"/>
  <c r="AY53" i="4"/>
  <c r="AN50" i="4"/>
  <c r="AP50" i="4" s="1"/>
  <c r="AN55" i="4"/>
  <c r="AP55" i="4" s="1"/>
  <c r="AV47" i="4"/>
  <c r="AN52" i="4"/>
  <c r="AP52" i="4" s="1"/>
  <c r="AV53" i="4"/>
  <c r="AW53" i="4" s="1"/>
  <c r="BM53" i="4" s="1"/>
  <c r="AN56" i="4"/>
  <c r="AP56" i="4" s="1"/>
  <c r="AY56" i="4"/>
  <c r="AN57" i="4"/>
  <c r="AP57" i="4" s="1"/>
  <c r="AN58" i="4"/>
  <c r="AP58" i="4" s="1"/>
  <c r="AN59" i="4"/>
  <c r="AP59" i="4" s="1"/>
  <c r="BX9" i="3"/>
  <c r="BX10" i="3"/>
  <c r="DU25" i="4" l="1"/>
  <c r="EK25" i="4" s="1"/>
  <c r="DU36" i="4"/>
  <c r="EK36" i="4" s="1"/>
  <c r="FG32" i="4"/>
  <c r="FW32" i="4" s="1"/>
  <c r="GS35" i="4"/>
  <c r="HI35" i="4" s="1"/>
  <c r="OD31" i="4"/>
  <c r="OE31" i="4" s="1"/>
  <c r="PM54" i="4"/>
  <c r="QC54" i="4" s="1"/>
  <c r="QY11" i="4"/>
  <c r="RO11" i="4" s="1"/>
  <c r="TW18" i="4"/>
  <c r="UM18" i="4" s="1"/>
  <c r="IM9" i="4"/>
  <c r="FG50" i="4"/>
  <c r="FW50" i="4" s="1"/>
  <c r="IE17" i="4"/>
  <c r="IU17" i="4" s="1"/>
  <c r="LC49" i="4"/>
  <c r="LS49" i="4" s="1"/>
  <c r="JQ12" i="4"/>
  <c r="KG12" i="4" s="1"/>
  <c r="CI21" i="4"/>
  <c r="CY21" i="4" s="1"/>
  <c r="CI37" i="4"/>
  <c r="CY37" i="4" s="1"/>
  <c r="SK39" i="4"/>
  <c r="TA39" i="4" s="1"/>
  <c r="YG11" i="4"/>
  <c r="YW11" i="4" s="1"/>
  <c r="ABE45" i="4"/>
  <c r="ABU45" i="4" s="1"/>
  <c r="ABE20" i="4"/>
  <c r="ABU20" i="4" s="1"/>
  <c r="FJ51" i="4"/>
  <c r="IH14" i="4"/>
  <c r="II14" i="4" s="1"/>
  <c r="TW27" i="4"/>
  <c r="UM27" i="4" s="1"/>
  <c r="QY20" i="4"/>
  <c r="FG21" i="4"/>
  <c r="FW21" i="4" s="1"/>
  <c r="GH56" i="3"/>
  <c r="OA59" i="4"/>
  <c r="OQ59" i="4" s="1"/>
  <c r="JF31" i="3"/>
  <c r="NP26" i="3"/>
  <c r="NP39" i="3"/>
  <c r="NP55" i="3"/>
  <c r="WJ15" i="3"/>
  <c r="WJ44" i="3"/>
  <c r="WJ34" i="3"/>
  <c r="QN11" i="3"/>
  <c r="YG32" i="4"/>
  <c r="YW32" i="4" s="1"/>
  <c r="AW15" i="4"/>
  <c r="BM15" i="4" s="1"/>
  <c r="DU20" i="4"/>
  <c r="EK20" i="4" s="1"/>
  <c r="FG28" i="4"/>
  <c r="FW28" i="4" s="1"/>
  <c r="LK24" i="4"/>
  <c r="PM48" i="4"/>
  <c r="QC48" i="4" s="1"/>
  <c r="QY44" i="4"/>
  <c r="RO44" i="4" s="1"/>
  <c r="RG33" i="4"/>
  <c r="YJ46" i="4"/>
  <c r="YK46" i="4" s="1"/>
  <c r="ABE18" i="4"/>
  <c r="ABU18" i="4" s="1"/>
  <c r="ABH14" i="4"/>
  <c r="ABI14" i="4" s="1"/>
  <c r="WJ51" i="3"/>
  <c r="WJ28" i="3"/>
  <c r="ABH42" i="4"/>
  <c r="ABI42" i="4" s="1"/>
  <c r="ABK42" i="4" s="1"/>
  <c r="ABN42" i="4" s="1"/>
  <c r="MO24" i="4"/>
  <c r="NE24" i="4" s="1"/>
  <c r="JQ23" i="4"/>
  <c r="KG23" i="4" s="1"/>
  <c r="LF53" i="4"/>
  <c r="QY15" i="4"/>
  <c r="RO15" i="4" s="1"/>
  <c r="SK45" i="4"/>
  <c r="TA45" i="4" s="1"/>
  <c r="SK23" i="4"/>
  <c r="TA23" i="4" s="1"/>
  <c r="TW34" i="4"/>
  <c r="UM34" i="4" s="1"/>
  <c r="YG33" i="4"/>
  <c r="YW33" i="4" s="1"/>
  <c r="ZV19" i="4"/>
  <c r="AW55" i="4"/>
  <c r="BM55" i="4" s="1"/>
  <c r="ZS26" i="4"/>
  <c r="TW28" i="4"/>
  <c r="UM28" i="4" s="1"/>
  <c r="OA25" i="4"/>
  <c r="OQ25" i="4" s="1"/>
  <c r="MD58" i="3"/>
  <c r="DX22" i="4"/>
  <c r="DY22" i="4" s="1"/>
  <c r="CI55" i="4"/>
  <c r="CY55" i="4" s="1"/>
  <c r="SK26" i="4"/>
  <c r="TA26" i="4" s="1"/>
  <c r="TW37" i="4"/>
  <c r="UM37" i="4" s="1"/>
  <c r="TW53" i="4"/>
  <c r="UM53" i="4" s="1"/>
  <c r="DU53" i="4"/>
  <c r="EK53" i="4" s="1"/>
  <c r="AZ32" i="4"/>
  <c r="BA32" i="4" s="1"/>
  <c r="CI34" i="4"/>
  <c r="CY34" i="4" s="1"/>
  <c r="IE53" i="4"/>
  <c r="IU53" i="4" s="1"/>
  <c r="IH40" i="4"/>
  <c r="II40" i="4" s="1"/>
  <c r="RD38" i="4"/>
  <c r="TW26" i="4"/>
  <c r="UM26" i="4" s="1"/>
  <c r="ZS22" i="4"/>
  <c r="AAI22" i="4" s="1"/>
  <c r="ABH27" i="4"/>
  <c r="OA53" i="4"/>
  <c r="OQ53" i="4" s="1"/>
  <c r="ZS19" i="4"/>
  <c r="AAI19" i="4" s="1"/>
  <c r="BX30" i="3"/>
  <c r="BX46" i="3"/>
  <c r="BX43" i="3"/>
  <c r="EV18" i="3"/>
  <c r="HT22" i="3"/>
  <c r="HH5" i="3"/>
  <c r="HE5" i="3" s="1"/>
  <c r="JF15" i="3"/>
  <c r="JQ16" i="4"/>
  <c r="KG16" i="4" s="1"/>
  <c r="PB30" i="3"/>
  <c r="PB42" i="3"/>
  <c r="JQ41" i="4"/>
  <c r="KG41" i="4" s="1"/>
  <c r="LC22" i="4"/>
  <c r="LS22" i="4" s="1"/>
  <c r="PM25" i="4"/>
  <c r="QC25" i="4" s="1"/>
  <c r="QY30" i="4"/>
  <c r="RO30" i="4" s="1"/>
  <c r="VI45" i="4"/>
  <c r="VY45" i="4" s="1"/>
  <c r="YG48" i="4"/>
  <c r="YW48" i="4" s="1"/>
  <c r="ZS46" i="4"/>
  <c r="AAI46" i="4" s="1"/>
  <c r="CI49" i="4"/>
  <c r="CY49" i="4" s="1"/>
  <c r="OA48" i="4"/>
  <c r="OQ48" i="4" s="1"/>
  <c r="JQ18" i="4"/>
  <c r="KG18" i="4" s="1"/>
  <c r="AW23" i="4"/>
  <c r="BM23" i="4" s="1"/>
  <c r="DX28" i="4"/>
  <c r="AZ41" i="4"/>
  <c r="RB20" i="4"/>
  <c r="RO20" i="4"/>
  <c r="EA46" i="4"/>
  <c r="ED46" i="4" s="1"/>
  <c r="DZ46" i="4"/>
  <c r="LK10" i="4"/>
  <c r="LF10" i="4"/>
  <c r="LF9" i="4"/>
  <c r="LG9" i="4" s="1"/>
  <c r="FG22" i="4"/>
  <c r="FW22" i="4" s="1"/>
  <c r="FG12" i="4"/>
  <c r="FW12" i="4" s="1"/>
  <c r="FO40" i="4"/>
  <c r="OA15" i="4"/>
  <c r="OQ15" i="4" s="1"/>
  <c r="PU44" i="4"/>
  <c r="PU28" i="4"/>
  <c r="VI53" i="4"/>
  <c r="VY53" i="4" s="1"/>
  <c r="WX14" i="4"/>
  <c r="WY14" i="4" s="1"/>
  <c r="WJ33" i="3"/>
  <c r="AZ45" i="4"/>
  <c r="IE44" i="4"/>
  <c r="IU44" i="4" s="1"/>
  <c r="MR25" i="4"/>
  <c r="OD14" i="4"/>
  <c r="OE14" i="4" s="1"/>
  <c r="PP43" i="4"/>
  <c r="QY38" i="4"/>
  <c r="RO38" i="4" s="1"/>
  <c r="SS45" i="4"/>
  <c r="YG42" i="4"/>
  <c r="YW42" i="4" s="1"/>
  <c r="ZV30" i="4"/>
  <c r="GS16" i="4"/>
  <c r="WX56" i="4"/>
  <c r="GS50" i="4"/>
  <c r="HI50" i="4" s="1"/>
  <c r="DJ39" i="3"/>
  <c r="ZH22" i="3"/>
  <c r="AAH5" i="3"/>
  <c r="AAE5" i="3" s="1"/>
  <c r="CL51" i="4"/>
  <c r="CQ29" i="4"/>
  <c r="CI42" i="4"/>
  <c r="CY42" i="4" s="1"/>
  <c r="CI13" i="4"/>
  <c r="CY13" i="4" s="1"/>
  <c r="HT11" i="3"/>
  <c r="IE33" i="4"/>
  <c r="IU33" i="4" s="1"/>
  <c r="IH32" i="4"/>
  <c r="II32" i="4" s="1"/>
  <c r="OA47" i="4"/>
  <c r="OQ47" i="4" s="1"/>
  <c r="SK10" i="4"/>
  <c r="TA10" i="4" s="1"/>
  <c r="TZ18" i="4"/>
  <c r="ZV45" i="4"/>
  <c r="IH55" i="4"/>
  <c r="II55" i="4" s="1"/>
  <c r="LF40" i="4"/>
  <c r="LG40" i="4" s="1"/>
  <c r="SK55" i="4"/>
  <c r="TA55" i="4" s="1"/>
  <c r="WU50" i="4"/>
  <c r="XK50" i="4" s="1"/>
  <c r="ZS27" i="4"/>
  <c r="YJ48" i="4"/>
  <c r="YK48" i="4" s="1"/>
  <c r="YJ34" i="4"/>
  <c r="YK34" i="4" s="1"/>
  <c r="VL52" i="4"/>
  <c r="VM52" i="4" s="1"/>
  <c r="TW50" i="4"/>
  <c r="UM50" i="4" s="1"/>
  <c r="GS53" i="4"/>
  <c r="HI53" i="4" s="1"/>
  <c r="JF54" i="3"/>
  <c r="JF24" i="3"/>
  <c r="JQ58" i="4"/>
  <c r="KG58" i="4" s="1"/>
  <c r="XV39" i="3"/>
  <c r="AZ23" i="4"/>
  <c r="BA23" i="4" s="1"/>
  <c r="CL18" i="4"/>
  <c r="FJ40" i="4"/>
  <c r="FK40" i="4" s="1"/>
  <c r="FG9" i="4"/>
  <c r="FW9" i="4" s="1"/>
  <c r="IE30" i="4"/>
  <c r="IU30" i="4" s="1"/>
  <c r="LF55" i="4"/>
  <c r="LG55" i="4" s="1"/>
  <c r="LF45" i="4"/>
  <c r="LF19" i="4"/>
  <c r="OD48" i="4"/>
  <c r="OE48" i="4" s="1"/>
  <c r="QY31" i="4"/>
  <c r="RO31" i="4" s="1"/>
  <c r="TZ11" i="4"/>
  <c r="WU19" i="4"/>
  <c r="XK19" i="4" s="1"/>
  <c r="ABH23" i="4"/>
  <c r="ABI23" i="4" s="1"/>
  <c r="WJ47" i="3"/>
  <c r="IE40" i="4"/>
  <c r="IU40" i="4" s="1"/>
  <c r="GS17" i="4"/>
  <c r="HI17" i="4" s="1"/>
  <c r="KR24" i="3"/>
  <c r="LC28" i="4"/>
  <c r="LS28" i="4" s="1"/>
  <c r="LC40" i="4"/>
  <c r="LS40" i="4" s="1"/>
  <c r="PB25" i="3"/>
  <c r="PB9" i="3"/>
  <c r="DU46" i="4"/>
  <c r="EK46" i="4" s="1"/>
  <c r="DX47" i="4"/>
  <c r="SK50" i="4"/>
  <c r="TA50" i="4" s="1"/>
  <c r="SK21" i="4"/>
  <c r="TA21" i="4" s="1"/>
  <c r="TZ17" i="4"/>
  <c r="ABE15" i="4"/>
  <c r="ABU15" i="4" s="1"/>
  <c r="MO9" i="4"/>
  <c r="NE9" i="4" s="1"/>
  <c r="SK34" i="4"/>
  <c r="TA34" i="4" s="1"/>
  <c r="WJ55" i="3"/>
  <c r="WJ24" i="3"/>
  <c r="ZS33" i="4"/>
  <c r="AAI33" i="4" s="1"/>
  <c r="WU47" i="4"/>
  <c r="XK47" i="4" s="1"/>
  <c r="WJ37" i="3"/>
  <c r="LC34" i="4"/>
  <c r="LS34" i="4" s="1"/>
  <c r="MD35" i="3"/>
  <c r="MD34" i="3"/>
  <c r="PB16" i="3"/>
  <c r="CI46" i="4"/>
  <c r="CY46" i="4" s="1"/>
  <c r="GS39" i="4"/>
  <c r="HI39" i="4" s="1"/>
  <c r="IH15" i="4"/>
  <c r="IM15" i="4"/>
  <c r="JQ47" i="4"/>
  <c r="KG47" i="4" s="1"/>
  <c r="MR12" i="4"/>
  <c r="MW12" i="4"/>
  <c r="OA30" i="4"/>
  <c r="OQ30" i="4" s="1"/>
  <c r="PS32" i="4"/>
  <c r="PV32" i="4" s="1"/>
  <c r="RB57" i="4"/>
  <c r="RB13" i="4"/>
  <c r="VL23" i="4"/>
  <c r="VM23" i="4" s="1"/>
  <c r="DX40" i="4"/>
  <c r="DY40" i="4" s="1"/>
  <c r="DJ56" i="3"/>
  <c r="XV36" i="3"/>
  <c r="LC10" i="4"/>
  <c r="LS10" i="4" s="1"/>
  <c r="EC47" i="4"/>
  <c r="AW17" i="4"/>
  <c r="BM17" i="4" s="1"/>
  <c r="DU48" i="4"/>
  <c r="EK48" i="4" s="1"/>
  <c r="FG13" i="4"/>
  <c r="FW13" i="4" s="1"/>
  <c r="IE37" i="4"/>
  <c r="IU37" i="4" s="1"/>
  <c r="MR53" i="4"/>
  <c r="MO47" i="4"/>
  <c r="NE47" i="4" s="1"/>
  <c r="TW33" i="4"/>
  <c r="UM33" i="4" s="1"/>
  <c r="WU15" i="4"/>
  <c r="XK15" i="4" s="1"/>
  <c r="ZV53" i="4"/>
  <c r="WJ20" i="3"/>
  <c r="ZS35" i="4"/>
  <c r="AAI35" i="4" s="1"/>
  <c r="OA58" i="4"/>
  <c r="OQ58" i="4" s="1"/>
  <c r="GS56" i="4"/>
  <c r="HI56" i="4" s="1"/>
  <c r="EV48" i="3"/>
  <c r="HT28" i="3"/>
  <c r="GS46" i="4"/>
  <c r="HI46" i="4" s="1"/>
  <c r="MD12" i="3"/>
  <c r="UX49" i="3"/>
  <c r="UX11" i="3"/>
  <c r="WJ49" i="3"/>
  <c r="XV52" i="3"/>
  <c r="DX9" i="4"/>
  <c r="DY9" i="4" s="1"/>
  <c r="DZ9" i="4" s="1"/>
  <c r="ABE23" i="4"/>
  <c r="ABU23" i="4" s="1"/>
  <c r="ABJ29" i="4"/>
  <c r="ABE47" i="4"/>
  <c r="ABU47" i="4" s="1"/>
  <c r="ABE39" i="4"/>
  <c r="ABU39" i="4" s="1"/>
  <c r="ABE21" i="4"/>
  <c r="ABU21" i="4" s="1"/>
  <c r="ABE41" i="4"/>
  <c r="ABU41" i="4" s="1"/>
  <c r="ABE52" i="4"/>
  <c r="ABU52" i="4" s="1"/>
  <c r="ABT5" i="3"/>
  <c r="ABQ5" i="3" s="1"/>
  <c r="ABE48" i="4"/>
  <c r="ABU48" i="4" s="1"/>
  <c r="ABO29" i="4"/>
  <c r="ABJ42" i="4"/>
  <c r="YG25" i="4"/>
  <c r="YW25" i="4" s="1"/>
  <c r="YG12" i="4"/>
  <c r="YW12" i="4" s="1"/>
  <c r="YG23" i="4"/>
  <c r="YW23" i="4" s="1"/>
  <c r="YG34" i="4"/>
  <c r="YW34" i="4" s="1"/>
  <c r="YG27" i="4"/>
  <c r="YW27" i="4" s="1"/>
  <c r="YG19" i="4"/>
  <c r="YW19" i="4" s="1"/>
  <c r="YG16" i="4"/>
  <c r="YW16" i="4" s="1"/>
  <c r="YG56" i="4"/>
  <c r="YW56" i="4" s="1"/>
  <c r="YG30" i="4"/>
  <c r="YW30" i="4" s="1"/>
  <c r="YO48" i="4"/>
  <c r="YJ13" i="4"/>
  <c r="YO17" i="4"/>
  <c r="YJ35" i="4"/>
  <c r="YK35" i="4" s="1"/>
  <c r="YL35" i="4" s="1"/>
  <c r="YV5" i="3"/>
  <c r="YS5" i="3" s="1"/>
  <c r="ZH23" i="3"/>
  <c r="YO34" i="4"/>
  <c r="YJ15" i="4"/>
  <c r="YK15" i="4" s="1"/>
  <c r="ZH12" i="3"/>
  <c r="YJ18" i="4"/>
  <c r="YK18" i="4" s="1"/>
  <c r="YL18" i="4" s="1"/>
  <c r="YW24" i="4"/>
  <c r="WU31" i="4"/>
  <c r="XK31" i="4" s="1"/>
  <c r="WU22" i="4"/>
  <c r="XK22" i="4" s="1"/>
  <c r="WU30" i="4"/>
  <c r="XK30" i="4" s="1"/>
  <c r="WU23" i="4"/>
  <c r="XK23" i="4" s="1"/>
  <c r="WU10" i="4"/>
  <c r="WX10" i="4" s="1"/>
  <c r="WY10" i="4" s="1"/>
  <c r="XV15" i="3"/>
  <c r="WU26" i="4"/>
  <c r="XK26" i="4" s="1"/>
  <c r="WU17" i="4"/>
  <c r="XK17" i="4" s="1"/>
  <c r="XK56" i="4"/>
  <c r="WU29" i="4"/>
  <c r="XK29" i="4" s="1"/>
  <c r="WU39" i="4"/>
  <c r="XK39" i="4" s="1"/>
  <c r="WU36" i="4"/>
  <c r="XK36" i="4" s="1"/>
  <c r="WU21" i="4"/>
  <c r="XK21" i="4" s="1"/>
  <c r="WU37" i="4"/>
  <c r="XK37" i="4" s="1"/>
  <c r="WU34" i="4"/>
  <c r="XK34" i="4" s="1"/>
  <c r="WU42" i="4"/>
  <c r="XK42" i="4" s="1"/>
  <c r="WU57" i="4"/>
  <c r="XK57" i="4" s="1"/>
  <c r="XV28" i="3"/>
  <c r="WU55" i="4"/>
  <c r="XK55" i="4" s="1"/>
  <c r="WZ9" i="4"/>
  <c r="WU51" i="4"/>
  <c r="XK51" i="4" s="1"/>
  <c r="WU25" i="4"/>
  <c r="XK25" i="4" s="1"/>
  <c r="XV20" i="3"/>
  <c r="XV23" i="3"/>
  <c r="WU45" i="4"/>
  <c r="XK45" i="4" s="1"/>
  <c r="WU13" i="4"/>
  <c r="XK13" i="4" s="1"/>
  <c r="WU9" i="4"/>
  <c r="XK9" i="4" s="1"/>
  <c r="XL9" i="4" s="1"/>
  <c r="XM9" i="4" s="1"/>
  <c r="VI37" i="4"/>
  <c r="VY37" i="4" s="1"/>
  <c r="VI21" i="4"/>
  <c r="VY21" i="4" s="1"/>
  <c r="VI18" i="4"/>
  <c r="VY18" i="4" s="1"/>
  <c r="VI31" i="4"/>
  <c r="VY31" i="4" s="1"/>
  <c r="WJ50" i="3"/>
  <c r="WJ58" i="3"/>
  <c r="WJ41" i="3"/>
  <c r="VI57" i="4"/>
  <c r="VY57" i="4" s="1"/>
  <c r="VI59" i="4"/>
  <c r="VY59" i="4" s="1"/>
  <c r="VI36" i="4"/>
  <c r="VY36" i="4" s="1"/>
  <c r="VI58" i="4"/>
  <c r="VY58" i="4" s="1"/>
  <c r="VI47" i="4"/>
  <c r="VY47" i="4" s="1"/>
  <c r="WJ30" i="3"/>
  <c r="VI52" i="4"/>
  <c r="VY52" i="4" s="1"/>
  <c r="VI12" i="4"/>
  <c r="VY12" i="4" s="1"/>
  <c r="WJ52" i="3"/>
  <c r="VI48" i="4"/>
  <c r="VY48" i="4" s="1"/>
  <c r="VX5" i="3"/>
  <c r="VU5" i="3" s="1"/>
  <c r="VI54" i="4"/>
  <c r="VY54" i="4" s="1"/>
  <c r="VI13" i="4"/>
  <c r="VY13" i="4" s="1"/>
  <c r="TW32" i="4"/>
  <c r="UM32" i="4" s="1"/>
  <c r="TW41" i="4"/>
  <c r="UM41" i="4" s="1"/>
  <c r="TW44" i="4"/>
  <c r="UM44" i="4" s="1"/>
  <c r="UL5" i="3"/>
  <c r="UI5" i="3" s="1"/>
  <c r="TW17" i="4"/>
  <c r="UM17" i="4" s="1"/>
  <c r="TW12" i="4"/>
  <c r="UM12" i="4" s="1"/>
  <c r="TW40" i="4"/>
  <c r="UM40" i="4" s="1"/>
  <c r="TW54" i="4"/>
  <c r="UM54" i="4" s="1"/>
  <c r="TW55" i="4"/>
  <c r="UM55" i="4" s="1"/>
  <c r="TW49" i="4"/>
  <c r="UM49" i="4" s="1"/>
  <c r="TW14" i="4"/>
  <c r="UM14" i="4" s="1"/>
  <c r="TZ31" i="4"/>
  <c r="UA31" i="4" s="1"/>
  <c r="UB31" i="4" s="1"/>
  <c r="TW47" i="4"/>
  <c r="UM47" i="4" s="1"/>
  <c r="TW45" i="4"/>
  <c r="UM45" i="4" s="1"/>
  <c r="TW31" i="4"/>
  <c r="UM31" i="4" s="1"/>
  <c r="UX34" i="3"/>
  <c r="TW10" i="4"/>
  <c r="UM10" i="4" s="1"/>
  <c r="SK25" i="4"/>
  <c r="TA25" i="4" s="1"/>
  <c r="SK24" i="4"/>
  <c r="TA24" i="4" s="1"/>
  <c r="TL11" i="3"/>
  <c r="SZ5" i="3"/>
  <c r="SW5" i="3" s="1"/>
  <c r="RB14" i="4"/>
  <c r="RC14" i="4" s="1"/>
  <c r="RO18" i="4"/>
  <c r="PM38" i="4"/>
  <c r="QC38" i="4" s="1"/>
  <c r="PM35" i="4"/>
  <c r="QC35" i="4" s="1"/>
  <c r="PM12" i="4"/>
  <c r="QC12" i="4" s="1"/>
  <c r="PM45" i="4"/>
  <c r="QC45" i="4" s="1"/>
  <c r="PM14" i="4"/>
  <c r="QC14" i="4" s="1"/>
  <c r="PM42" i="4"/>
  <c r="QC42" i="4" s="1"/>
  <c r="QB5" i="3"/>
  <c r="PY5" i="3" s="1"/>
  <c r="QC26" i="4"/>
  <c r="PM51" i="4"/>
  <c r="QC51" i="4" s="1"/>
  <c r="OA28" i="4"/>
  <c r="OQ28" i="4" s="1"/>
  <c r="OA24" i="4"/>
  <c r="OQ24" i="4" s="1"/>
  <c r="OA13" i="4"/>
  <c r="OQ13" i="4" s="1"/>
  <c r="OA32" i="4"/>
  <c r="OQ32" i="4" s="1"/>
  <c r="OA22" i="4"/>
  <c r="OQ22" i="4" s="1"/>
  <c r="OA27" i="4"/>
  <c r="OQ27" i="4" s="1"/>
  <c r="OA37" i="4"/>
  <c r="OQ37" i="4" s="1"/>
  <c r="OA44" i="4"/>
  <c r="OQ44" i="4" s="1"/>
  <c r="PB32" i="3"/>
  <c r="OA34" i="4"/>
  <c r="OQ34" i="4" s="1"/>
  <c r="OP5" i="3"/>
  <c r="OM5" i="3" s="1"/>
  <c r="OA45" i="4"/>
  <c r="OQ45" i="4" s="1"/>
  <c r="OI33" i="4"/>
  <c r="OA11" i="4"/>
  <c r="PB49" i="3"/>
  <c r="OF52" i="4"/>
  <c r="MO27" i="4"/>
  <c r="NE27" i="4" s="1"/>
  <c r="MO41" i="4"/>
  <c r="NE41" i="4" s="1"/>
  <c r="MO55" i="4"/>
  <c r="NE55" i="4" s="1"/>
  <c r="NP22" i="3"/>
  <c r="MO22" i="4"/>
  <c r="NE22" i="4" s="1"/>
  <c r="MO34" i="4"/>
  <c r="NE34" i="4" s="1"/>
  <c r="MO39" i="4"/>
  <c r="MR39" i="4" s="1"/>
  <c r="MO14" i="4"/>
  <c r="NE14" i="4" s="1"/>
  <c r="MO12" i="4"/>
  <c r="NE12" i="4" s="1"/>
  <c r="MO49" i="4"/>
  <c r="NE49" i="4" s="1"/>
  <c r="ND5" i="3"/>
  <c r="NA5" i="3" s="1"/>
  <c r="MR46" i="4"/>
  <c r="MS46" i="4" s="1"/>
  <c r="NP10" i="3"/>
  <c r="MR58" i="4"/>
  <c r="LC41" i="4"/>
  <c r="LS41" i="4" s="1"/>
  <c r="LC46" i="4"/>
  <c r="LS46" i="4" s="1"/>
  <c r="LC39" i="4"/>
  <c r="LS39" i="4" s="1"/>
  <c r="LC35" i="4"/>
  <c r="LS35" i="4" s="1"/>
  <c r="MD43" i="3"/>
  <c r="LC16" i="4"/>
  <c r="LS16" i="4" s="1"/>
  <c r="LC11" i="4"/>
  <c r="LS11" i="4" s="1"/>
  <c r="LC58" i="4"/>
  <c r="LS58" i="4" s="1"/>
  <c r="LF46" i="4"/>
  <c r="LG46" i="4" s="1"/>
  <c r="MD28" i="3"/>
  <c r="LC15" i="4"/>
  <c r="LS15" i="4" s="1"/>
  <c r="LR5" i="3"/>
  <c r="LO5" i="3" s="1"/>
  <c r="JQ52" i="4"/>
  <c r="KG52" i="4" s="1"/>
  <c r="KR23" i="3"/>
  <c r="JQ55" i="4"/>
  <c r="KG55" i="4" s="1"/>
  <c r="JQ42" i="4"/>
  <c r="KG42" i="4" s="1"/>
  <c r="JQ29" i="4"/>
  <c r="KG29" i="4" s="1"/>
  <c r="JQ10" i="4"/>
  <c r="KG10" i="4" s="1"/>
  <c r="JQ19" i="4"/>
  <c r="KG19" i="4" s="1"/>
  <c r="JQ31" i="4"/>
  <c r="KG31" i="4" s="1"/>
  <c r="KR30" i="3"/>
  <c r="KR46" i="3"/>
  <c r="KR44" i="3"/>
  <c r="KR31" i="3"/>
  <c r="JQ50" i="4"/>
  <c r="KG50" i="4" s="1"/>
  <c r="KF5" i="3"/>
  <c r="KC5" i="3" s="1"/>
  <c r="KR22" i="3"/>
  <c r="IE15" i="4"/>
  <c r="IU15" i="4" s="1"/>
  <c r="IE29" i="4"/>
  <c r="IU29" i="4" s="1"/>
  <c r="IE38" i="4"/>
  <c r="IU38" i="4" s="1"/>
  <c r="IE55" i="4"/>
  <c r="IU55" i="4" s="1"/>
  <c r="JF30" i="3"/>
  <c r="JF23" i="3"/>
  <c r="IH22" i="4"/>
  <c r="II22" i="4" s="1"/>
  <c r="IM23" i="4"/>
  <c r="IH46" i="4"/>
  <c r="II46" i="4" s="1"/>
  <c r="IK46" i="4" s="1"/>
  <c r="IN46" i="4" s="1"/>
  <c r="IO46" i="4" s="1"/>
  <c r="IE57" i="4"/>
  <c r="IU57" i="4" s="1"/>
  <c r="IH11" i="4"/>
  <c r="II11" i="4" s="1"/>
  <c r="IE28" i="4"/>
  <c r="IU28" i="4" s="1"/>
  <c r="IH10" i="4"/>
  <c r="IE21" i="4"/>
  <c r="IU21" i="4" s="1"/>
  <c r="JF46" i="3"/>
  <c r="JF18" i="3"/>
  <c r="IE58" i="4"/>
  <c r="IU58" i="4" s="1"/>
  <c r="JF39" i="3"/>
  <c r="IT5" i="3"/>
  <c r="IQ5" i="3" s="1"/>
  <c r="IE49" i="4"/>
  <c r="IU49" i="4" s="1"/>
  <c r="IE22" i="4"/>
  <c r="IU22" i="4" s="1"/>
  <c r="GS42" i="4"/>
  <c r="HI42" i="4" s="1"/>
  <c r="GS32" i="4"/>
  <c r="HI32" i="4" s="1"/>
  <c r="GS58" i="4"/>
  <c r="HI58" i="4" s="1"/>
  <c r="GV34" i="4"/>
  <c r="GW34" i="4" s="1"/>
  <c r="GX34" i="4" s="1"/>
  <c r="GV29" i="4"/>
  <c r="GW29" i="4" s="1"/>
  <c r="GY29" i="4" s="1"/>
  <c r="HB29" i="4" s="1"/>
  <c r="FL32" i="4"/>
  <c r="DU22" i="4"/>
  <c r="EK22" i="4" s="1"/>
  <c r="DU50" i="4"/>
  <c r="EK50" i="4" s="1"/>
  <c r="DU26" i="4"/>
  <c r="EK26" i="4" s="1"/>
  <c r="DU28" i="4"/>
  <c r="EK28" i="4" s="1"/>
  <c r="DU27" i="4"/>
  <c r="EK27" i="4" s="1"/>
  <c r="DU16" i="4"/>
  <c r="EK16" i="4" s="1"/>
  <c r="DU13" i="4"/>
  <c r="EK13" i="4" s="1"/>
  <c r="DU55" i="4"/>
  <c r="EK55" i="4" s="1"/>
  <c r="DU41" i="4"/>
  <c r="EK41" i="4" s="1"/>
  <c r="EV41" i="3"/>
  <c r="DU51" i="4"/>
  <c r="EK51" i="4" s="1"/>
  <c r="EJ5" i="3"/>
  <c r="EG5" i="3" s="1"/>
  <c r="DX50" i="4"/>
  <c r="EV13" i="3"/>
  <c r="DU47" i="4"/>
  <c r="EK47" i="4" s="1"/>
  <c r="EE46" i="4"/>
  <c r="CI22" i="4"/>
  <c r="CY22" i="4" s="1"/>
  <c r="DJ24" i="3"/>
  <c r="CI36" i="4"/>
  <c r="CY36" i="4" s="1"/>
  <c r="CI44" i="4"/>
  <c r="CY44" i="4" s="1"/>
  <c r="DJ52" i="3"/>
  <c r="DJ46" i="3"/>
  <c r="CL31" i="4"/>
  <c r="CM31" i="4" s="1"/>
  <c r="DJ17" i="3"/>
  <c r="CL46" i="4"/>
  <c r="CM46" i="4" s="1"/>
  <c r="CI48" i="4"/>
  <c r="CY48" i="4" s="1"/>
  <c r="DJ12" i="3"/>
  <c r="CI32" i="4"/>
  <c r="CY32" i="4" s="1"/>
  <c r="CX5" i="3"/>
  <c r="CU5" i="3" s="1"/>
  <c r="CI28" i="4"/>
  <c r="CY28" i="4" s="1"/>
  <c r="CY18" i="4"/>
  <c r="CI56" i="4"/>
  <c r="CY56" i="4" s="1"/>
  <c r="AW34" i="4"/>
  <c r="BM34" i="4" s="1"/>
  <c r="AW18" i="4"/>
  <c r="BM18" i="4" s="1"/>
  <c r="AW37" i="4"/>
  <c r="BM37" i="4" s="1"/>
  <c r="AW42" i="4"/>
  <c r="BM42" i="4" s="1"/>
  <c r="AW45" i="4"/>
  <c r="BM45" i="4" s="1"/>
  <c r="AW14" i="4"/>
  <c r="BM14" i="4" s="1"/>
  <c r="AW21" i="4"/>
  <c r="BM21" i="4" s="1"/>
  <c r="AW43" i="4"/>
  <c r="BM43" i="4" s="1"/>
  <c r="AW22" i="4"/>
  <c r="BM22" i="4" s="1"/>
  <c r="BX38" i="3"/>
  <c r="BX53" i="3"/>
  <c r="AZ21" i="4"/>
  <c r="BX24" i="3"/>
  <c r="AW58" i="4"/>
  <c r="BM58" i="4" s="1"/>
  <c r="AW47" i="4"/>
  <c r="BM47" i="4" s="1"/>
  <c r="BX15" i="3"/>
  <c r="AZ20" i="4"/>
  <c r="AW51" i="4"/>
  <c r="BM51" i="4" s="1"/>
  <c r="AW41" i="4"/>
  <c r="BM41" i="4" s="1"/>
  <c r="BM57" i="4"/>
  <c r="AZ57" i="4"/>
  <c r="AZ59" i="4"/>
  <c r="BM59" i="4"/>
  <c r="UE14" i="4"/>
  <c r="TZ14" i="4"/>
  <c r="UA14" i="4" s="1"/>
  <c r="TZ13" i="4"/>
  <c r="PS48" i="4"/>
  <c r="PV48" i="4" s="1"/>
  <c r="PW48" i="4" s="1"/>
  <c r="PR48" i="4"/>
  <c r="IH58" i="4"/>
  <c r="WX51" i="4"/>
  <c r="BM20" i="4"/>
  <c r="CL57" i="4"/>
  <c r="IH37" i="4"/>
  <c r="LF52" i="4"/>
  <c r="LG52" i="4" s="1"/>
  <c r="LI52" i="4" s="1"/>
  <c r="LL52" i="4" s="1"/>
  <c r="MR10" i="4"/>
  <c r="MS10" i="4" s="1"/>
  <c r="MU10" i="4" s="1"/>
  <c r="MX10" i="4" s="1"/>
  <c r="OD18" i="4"/>
  <c r="PM59" i="4"/>
  <c r="GS21" i="4"/>
  <c r="GV27" i="4"/>
  <c r="VL34" i="4"/>
  <c r="VM34" i="4" s="1"/>
  <c r="VO34" i="4" s="1"/>
  <c r="VR34" i="4" s="1"/>
  <c r="ABU28" i="4"/>
  <c r="JQ9" i="4"/>
  <c r="KG9" i="4" s="1"/>
  <c r="MO17" i="4"/>
  <c r="TW52" i="4"/>
  <c r="UM52" i="4" s="1"/>
  <c r="VL29" i="4"/>
  <c r="VM29" i="4" s="1"/>
  <c r="VO29" i="4" s="1"/>
  <c r="VR29" i="4" s="1"/>
  <c r="VI46" i="4"/>
  <c r="VY46" i="4" s="1"/>
  <c r="FG46" i="4"/>
  <c r="FW46" i="4" s="1"/>
  <c r="YG38" i="4"/>
  <c r="YW38" i="4" s="1"/>
  <c r="VI17" i="4"/>
  <c r="VY17" i="4" s="1"/>
  <c r="JQ34" i="4"/>
  <c r="KG34" i="4" s="1"/>
  <c r="CI59" i="4"/>
  <c r="DX56" i="4"/>
  <c r="YJ16" i="4"/>
  <c r="YG59" i="4"/>
  <c r="YW59" i="4" s="1"/>
  <c r="AZ51" i="4"/>
  <c r="AZ14" i="4"/>
  <c r="BA14" i="4" s="1"/>
  <c r="AW9" i="4"/>
  <c r="BM9" i="4" s="1"/>
  <c r="GV43" i="4"/>
  <c r="GS28" i="4"/>
  <c r="HI28" i="4" s="1"/>
  <c r="IU54" i="4"/>
  <c r="II13" i="4"/>
  <c r="IK13" i="4" s="1"/>
  <c r="IN13" i="4" s="1"/>
  <c r="IH38" i="4"/>
  <c r="II38" i="4" s="1"/>
  <c r="IJ38" i="4" s="1"/>
  <c r="VL31" i="4"/>
  <c r="VM31" i="4" s="1"/>
  <c r="YJ36" i="4"/>
  <c r="ZV49" i="4"/>
  <c r="ABH36" i="4"/>
  <c r="ABI36" i="4" s="1"/>
  <c r="OA56" i="4"/>
  <c r="VI20" i="4"/>
  <c r="YJ12" i="4"/>
  <c r="WU59" i="4"/>
  <c r="TW59" i="4"/>
  <c r="MO38" i="4"/>
  <c r="NE38" i="4" s="1"/>
  <c r="IH33" i="4"/>
  <c r="PP53" i="4"/>
  <c r="PP38" i="4"/>
  <c r="PQ38" i="4" s="1"/>
  <c r="PR38" i="4" s="1"/>
  <c r="TZ42" i="4"/>
  <c r="UA42" i="4" s="1"/>
  <c r="UC42" i="4" s="1"/>
  <c r="UF42" i="4" s="1"/>
  <c r="VI22" i="4"/>
  <c r="VY22" i="4" s="1"/>
  <c r="YJ10" i="4"/>
  <c r="YK10" i="4" s="1"/>
  <c r="ABU27" i="4"/>
  <c r="OA9" i="4"/>
  <c r="OQ9" i="4" s="1"/>
  <c r="OR9" i="4" s="1"/>
  <c r="AZ12" i="4"/>
  <c r="DX39" i="4"/>
  <c r="GV52" i="4"/>
  <c r="GW52" i="4" s="1"/>
  <c r="GY52" i="4" s="1"/>
  <c r="HB52" i="4" s="1"/>
  <c r="GV26" i="4"/>
  <c r="IH56" i="4"/>
  <c r="LF56" i="4"/>
  <c r="LF22" i="4"/>
  <c r="LG22" i="4" s="1"/>
  <c r="MR45" i="4"/>
  <c r="MR13" i="4"/>
  <c r="MS13" i="4" s="1"/>
  <c r="ABH54" i="4"/>
  <c r="FJ12" i="4"/>
  <c r="MO30" i="4"/>
  <c r="MR52" i="4"/>
  <c r="MS52" i="4" s="1"/>
  <c r="MU52" i="4" s="1"/>
  <c r="MX52" i="4" s="1"/>
  <c r="MR43" i="4"/>
  <c r="MS12" i="4"/>
  <c r="NF12" i="4" s="1"/>
  <c r="VI51" i="4"/>
  <c r="VY51" i="4" s="1"/>
  <c r="OA19" i="4"/>
  <c r="GS22" i="4"/>
  <c r="HI22" i="4" s="1"/>
  <c r="AZ56" i="4"/>
  <c r="GV58" i="4"/>
  <c r="GV50" i="4"/>
  <c r="JT47" i="4"/>
  <c r="JT27" i="4"/>
  <c r="LC18" i="4"/>
  <c r="LS18" i="4" s="1"/>
  <c r="MR59" i="4"/>
  <c r="MS11" i="4"/>
  <c r="OD37" i="4"/>
  <c r="OD30" i="4"/>
  <c r="OD33" i="4"/>
  <c r="OA10" i="4"/>
  <c r="OQ10" i="4" s="1"/>
  <c r="TZ32" i="4"/>
  <c r="UA32" i="4" s="1"/>
  <c r="UC32" i="4" s="1"/>
  <c r="UF32" i="4" s="1"/>
  <c r="VL51" i="4"/>
  <c r="VL33" i="4"/>
  <c r="WX26" i="4"/>
  <c r="ABH58" i="4"/>
  <c r="ABH45" i="4"/>
  <c r="MO23" i="4"/>
  <c r="NE23" i="4" s="1"/>
  <c r="YG51" i="4"/>
  <c r="YW51" i="4" s="1"/>
  <c r="WU12" i="4"/>
  <c r="VI24" i="4"/>
  <c r="WU40" i="4"/>
  <c r="XK40" i="4" s="1"/>
  <c r="GS33" i="4"/>
  <c r="HI33" i="4" s="1"/>
  <c r="FJ14" i="4"/>
  <c r="FJ11" i="4"/>
  <c r="FJ9" i="4"/>
  <c r="FK9" i="4" s="1"/>
  <c r="FX9" i="4" s="1"/>
  <c r="FV5" i="3"/>
  <c r="FS5" i="3" s="1"/>
  <c r="FG48" i="4"/>
  <c r="FW48" i="4" s="1"/>
  <c r="FJ50" i="4"/>
  <c r="GH30" i="3"/>
  <c r="FL34" i="4"/>
  <c r="FG54" i="4"/>
  <c r="FW54" i="4" s="1"/>
  <c r="ZS34" i="4"/>
  <c r="AAI34" i="4" s="1"/>
  <c r="ZS44" i="4"/>
  <c r="AAI44" i="4" s="1"/>
  <c r="ZS59" i="4"/>
  <c r="AAI59" i="4" s="1"/>
  <c r="ZS53" i="4"/>
  <c r="AAI53" i="4" s="1"/>
  <c r="ZV47" i="4"/>
  <c r="ZV52" i="4"/>
  <c r="ZW52" i="4" s="1"/>
  <c r="ZS47" i="4"/>
  <c r="AAI47" i="4" s="1"/>
  <c r="SK59" i="4"/>
  <c r="TA59" i="4" s="1"/>
  <c r="SK42" i="4"/>
  <c r="TA42" i="4" s="1"/>
  <c r="SK52" i="4"/>
  <c r="TA52" i="4" s="1"/>
  <c r="SK48" i="4"/>
  <c r="TA48" i="4" s="1"/>
  <c r="RN5" i="3"/>
  <c r="RK5" i="3" s="1"/>
  <c r="RO17" i="4"/>
  <c r="RO13" i="4"/>
  <c r="RB35" i="4"/>
  <c r="QY59" i="4"/>
  <c r="RO59" i="4" s="1"/>
  <c r="QY40" i="4"/>
  <c r="RO40" i="4" s="1"/>
  <c r="LK26" i="4"/>
  <c r="YJ39" i="4"/>
  <c r="YJ47" i="4"/>
  <c r="YJ30" i="4"/>
  <c r="YJ33" i="4"/>
  <c r="YJ45" i="4"/>
  <c r="YJ11" i="4"/>
  <c r="YG41" i="4"/>
  <c r="YJ40" i="4"/>
  <c r="YK40" i="4" s="1"/>
  <c r="YM40" i="4" s="1"/>
  <c r="YP40" i="4" s="1"/>
  <c r="YJ32" i="4"/>
  <c r="YK32" i="4" s="1"/>
  <c r="YM32" i="4" s="1"/>
  <c r="YP32" i="4" s="1"/>
  <c r="RB36" i="4"/>
  <c r="RC37" i="4" s="1"/>
  <c r="RO51" i="4"/>
  <c r="RB33" i="4"/>
  <c r="RB50" i="4"/>
  <c r="RC59" i="4" s="1"/>
  <c r="QY47" i="4"/>
  <c r="RO47" i="4" s="1"/>
  <c r="RB27" i="4"/>
  <c r="RB28" i="4"/>
  <c r="RB26" i="4"/>
  <c r="RB49" i="4"/>
  <c r="RB25" i="4"/>
  <c r="FO49" i="4"/>
  <c r="VQ36" i="4"/>
  <c r="ABH56" i="4"/>
  <c r="ABU56" i="4"/>
  <c r="ABH15" i="4"/>
  <c r="ABI15" i="4" s="1"/>
  <c r="ABK15" i="4" s="1"/>
  <c r="ABN15" i="4" s="1"/>
  <c r="ABH57" i="4"/>
  <c r="ABH13" i="4"/>
  <c r="ABI13" i="4" s="1"/>
  <c r="ABK13" i="4" s="1"/>
  <c r="ABN13" i="4" s="1"/>
  <c r="ABH12" i="4"/>
  <c r="ABH19" i="4"/>
  <c r="ABI19" i="4" s="1"/>
  <c r="ABJ19" i="4" s="1"/>
  <c r="ABH11" i="4"/>
  <c r="ABI11" i="4" s="1"/>
  <c r="ABJ11" i="4" s="1"/>
  <c r="ABH24" i="4"/>
  <c r="ABH18" i="4"/>
  <c r="ABI18" i="4" s="1"/>
  <c r="ABH39" i="4"/>
  <c r="ABH17" i="4"/>
  <c r="ABI17" i="4" s="1"/>
  <c r="ABK17" i="4" s="1"/>
  <c r="ABN17" i="4" s="1"/>
  <c r="ABH43" i="4"/>
  <c r="ABH16" i="4"/>
  <c r="AAI27" i="4"/>
  <c r="ZV27" i="4"/>
  <c r="ZV11" i="4"/>
  <c r="AAA11" i="4"/>
  <c r="ZV13" i="4"/>
  <c r="AAA13" i="4"/>
  <c r="AAA15" i="4"/>
  <c r="ZV15" i="4"/>
  <c r="ZV14" i="4"/>
  <c r="AAI26" i="4"/>
  <c r="ZV26" i="4"/>
  <c r="ZW28" i="4" s="1"/>
  <c r="ZV50" i="4"/>
  <c r="ZS17" i="4"/>
  <c r="ZV48" i="4"/>
  <c r="ZW48" i="4" s="1"/>
  <c r="ZV57" i="4"/>
  <c r="ZW59" i="4" s="1"/>
  <c r="ZV39" i="4"/>
  <c r="ZV20" i="4"/>
  <c r="ZS32" i="4"/>
  <c r="AAI32" i="4" s="1"/>
  <c r="ZV37" i="4"/>
  <c r="ZW37" i="4" s="1"/>
  <c r="AAI36" i="4"/>
  <c r="ZS12" i="4"/>
  <c r="AAI12" i="4" s="1"/>
  <c r="ZV41" i="4"/>
  <c r="ZS14" i="4"/>
  <c r="AAI14" i="4" s="1"/>
  <c r="ZV24" i="4"/>
  <c r="WX45" i="4"/>
  <c r="WX57" i="4"/>
  <c r="WX49" i="4"/>
  <c r="WX58" i="4"/>
  <c r="WX40" i="4"/>
  <c r="WY40" i="4" s="1"/>
  <c r="XA40" i="4" s="1"/>
  <c r="XD40" i="4" s="1"/>
  <c r="WX39" i="4"/>
  <c r="WX28" i="4"/>
  <c r="WX13" i="4"/>
  <c r="XJ5" i="3"/>
  <c r="XG5" i="3" s="1"/>
  <c r="WX24" i="4"/>
  <c r="WX11" i="4"/>
  <c r="WY11" i="4" s="1"/>
  <c r="XA11" i="4" s="1"/>
  <c r="XD11" i="4" s="1"/>
  <c r="VL27" i="4"/>
  <c r="VL28" i="4"/>
  <c r="VL47" i="4"/>
  <c r="VL58" i="4"/>
  <c r="VL57" i="4"/>
  <c r="VL45" i="4"/>
  <c r="VI55" i="4"/>
  <c r="VY55" i="4" s="1"/>
  <c r="VI39" i="4"/>
  <c r="VI25" i="4"/>
  <c r="VY33" i="4"/>
  <c r="VL19" i="4"/>
  <c r="VL50" i="4"/>
  <c r="VI44" i="4"/>
  <c r="VY44" i="4" s="1"/>
  <c r="VL54" i="4"/>
  <c r="UC22" i="4"/>
  <c r="UF22" i="4" s="1"/>
  <c r="UB22" i="4"/>
  <c r="TZ19" i="4"/>
  <c r="UE20" i="4"/>
  <c r="TZ20" i="4"/>
  <c r="UM51" i="4"/>
  <c r="TZ51" i="4"/>
  <c r="TZ49" i="4"/>
  <c r="TZ57" i="4"/>
  <c r="TW15" i="4"/>
  <c r="TZ10" i="4"/>
  <c r="TZ47" i="4"/>
  <c r="TZ53" i="4"/>
  <c r="TW56" i="4"/>
  <c r="TW42" i="4"/>
  <c r="UM42" i="4" s="1"/>
  <c r="TZ39" i="4"/>
  <c r="TZ58" i="4"/>
  <c r="TZ45" i="4"/>
  <c r="TZ54" i="4"/>
  <c r="TZ24" i="4"/>
  <c r="SN28" i="4"/>
  <c r="SN10" i="4"/>
  <c r="SO10" i="4" s="1"/>
  <c r="TB10" i="4" s="1"/>
  <c r="SK49" i="4"/>
  <c r="SN57" i="4"/>
  <c r="SN27" i="4"/>
  <c r="SN53" i="4"/>
  <c r="SK47" i="4"/>
  <c r="TA47" i="4" s="1"/>
  <c r="SN29" i="4"/>
  <c r="SO29" i="4" s="1"/>
  <c r="SN58" i="4"/>
  <c r="SN54" i="4"/>
  <c r="SK56" i="4"/>
  <c r="SN39" i="4"/>
  <c r="SN12" i="4"/>
  <c r="SN26" i="4"/>
  <c r="SK44" i="4"/>
  <c r="TA44" i="4" s="1"/>
  <c r="SK41" i="4"/>
  <c r="SN11" i="4"/>
  <c r="PP23" i="4"/>
  <c r="PQ23" i="4" s="1"/>
  <c r="PS23" i="4" s="1"/>
  <c r="PV23" i="4" s="1"/>
  <c r="PU24" i="4"/>
  <c r="PP24" i="4"/>
  <c r="PP56" i="4"/>
  <c r="QC43" i="4"/>
  <c r="PP28" i="4"/>
  <c r="PP13" i="4"/>
  <c r="PP58" i="4"/>
  <c r="PM40" i="4"/>
  <c r="QC40" i="4" s="1"/>
  <c r="PP41" i="4"/>
  <c r="PP54" i="4"/>
  <c r="PP33" i="4"/>
  <c r="PP52" i="4"/>
  <c r="PQ52" i="4" s="1"/>
  <c r="PR52" i="4" s="1"/>
  <c r="PP20" i="4"/>
  <c r="PP25" i="4"/>
  <c r="PP57" i="4"/>
  <c r="PP30" i="4"/>
  <c r="PP15" i="4"/>
  <c r="PP21" i="4"/>
  <c r="PP47" i="4"/>
  <c r="OQ11" i="4"/>
  <c r="OD11" i="4"/>
  <c r="OQ20" i="4"/>
  <c r="OD20" i="4"/>
  <c r="OD47" i="4"/>
  <c r="OQ54" i="4"/>
  <c r="OA40" i="4"/>
  <c r="OQ40" i="4" s="1"/>
  <c r="OD41" i="4"/>
  <c r="OD12" i="4"/>
  <c r="OD10" i="4"/>
  <c r="OE10" i="4" s="1"/>
  <c r="OD51" i="4"/>
  <c r="OD27" i="4"/>
  <c r="OD43" i="4"/>
  <c r="OD58" i="4"/>
  <c r="OD28" i="4"/>
  <c r="OD57" i="4"/>
  <c r="OD53" i="4"/>
  <c r="OD15" i="4"/>
  <c r="OE15" i="4" s="1"/>
  <c r="OA49" i="4"/>
  <c r="OQ49" i="4" s="1"/>
  <c r="OD45" i="4"/>
  <c r="OD36" i="4"/>
  <c r="OD13" i="4"/>
  <c r="MR50" i="4"/>
  <c r="MO52" i="4"/>
  <c r="NE52" i="4" s="1"/>
  <c r="MR44" i="4"/>
  <c r="MS44" i="4" s="1"/>
  <c r="MT44" i="4" s="1"/>
  <c r="LF42" i="4"/>
  <c r="LG42" i="4" s="1"/>
  <c r="LI42" i="4" s="1"/>
  <c r="LL42" i="4" s="1"/>
  <c r="LF41" i="4"/>
  <c r="LC26" i="4"/>
  <c r="LS26" i="4" s="1"/>
  <c r="LF24" i="4"/>
  <c r="LC30" i="4"/>
  <c r="LS30" i="4" s="1"/>
  <c r="LF14" i="4"/>
  <c r="LG14" i="4" s="1"/>
  <c r="LH14" i="4" s="1"/>
  <c r="LF15" i="4"/>
  <c r="LF25" i="4"/>
  <c r="LF12" i="4"/>
  <c r="LF11" i="4"/>
  <c r="LG11" i="4" s="1"/>
  <c r="LI11" i="4" s="1"/>
  <c r="LL11" i="4" s="1"/>
  <c r="JT50" i="4"/>
  <c r="JT54" i="4"/>
  <c r="KG54" i="4"/>
  <c r="JT56" i="4"/>
  <c r="JU56" i="4" s="1"/>
  <c r="JQ17" i="4"/>
  <c r="KG17" i="4" s="1"/>
  <c r="JT59" i="4"/>
  <c r="JT37" i="4"/>
  <c r="JT39" i="4"/>
  <c r="JQ14" i="4"/>
  <c r="KG14" i="4" s="1"/>
  <c r="JT33" i="4"/>
  <c r="JT57" i="4"/>
  <c r="JU57" i="4" s="1"/>
  <c r="JT49" i="4"/>
  <c r="JT21" i="4"/>
  <c r="JQ13" i="4"/>
  <c r="KG13" i="4" s="1"/>
  <c r="IU19" i="4"/>
  <c r="IH19" i="4"/>
  <c r="IU18" i="4"/>
  <c r="IH18" i="4"/>
  <c r="IH57" i="4"/>
  <c r="IM42" i="4"/>
  <c r="IH42" i="4"/>
  <c r="II42" i="4" s="1"/>
  <c r="IK42" i="4" s="1"/>
  <c r="IN42" i="4" s="1"/>
  <c r="IH28" i="4"/>
  <c r="IH45" i="4"/>
  <c r="IH36" i="4"/>
  <c r="IH16" i="4"/>
  <c r="II16" i="4" s="1"/>
  <c r="IK16" i="4" s="1"/>
  <c r="IN16" i="4" s="1"/>
  <c r="IE39" i="4"/>
  <c r="IU39" i="4" s="1"/>
  <c r="IH30" i="4"/>
  <c r="II12" i="4"/>
  <c r="IV12" i="4" s="1"/>
  <c r="IE46" i="4"/>
  <c r="IU46" i="4" s="1"/>
  <c r="IE52" i="4"/>
  <c r="IU52" i="4" s="1"/>
  <c r="IH24" i="4"/>
  <c r="IH59" i="4"/>
  <c r="IH31" i="4"/>
  <c r="II31" i="4" s="1"/>
  <c r="IH20" i="4"/>
  <c r="HI25" i="4"/>
  <c r="GV25" i="4"/>
  <c r="HI16" i="4"/>
  <c r="GV16" i="4"/>
  <c r="HI20" i="4"/>
  <c r="GV20" i="4"/>
  <c r="GS37" i="4"/>
  <c r="HI37" i="4" s="1"/>
  <c r="GV41" i="4"/>
  <c r="GV15" i="4"/>
  <c r="GS18" i="4"/>
  <c r="GV13" i="4"/>
  <c r="GV12" i="4"/>
  <c r="GV54" i="4"/>
  <c r="GV28" i="4"/>
  <c r="GV24" i="4"/>
  <c r="FJ28" i="4"/>
  <c r="FK11" i="4"/>
  <c r="FJ10" i="4"/>
  <c r="FK10" i="4" s="1"/>
  <c r="FX10" i="4" s="1"/>
  <c r="FO13" i="4"/>
  <c r="FJ27" i="4"/>
  <c r="FW36" i="4"/>
  <c r="FJ16" i="4"/>
  <c r="FK17" i="4" s="1"/>
  <c r="FJ15" i="4"/>
  <c r="FK15" i="4" s="1"/>
  <c r="FL15" i="4" s="1"/>
  <c r="FG47" i="4"/>
  <c r="FG52" i="4"/>
  <c r="FW52" i="4" s="1"/>
  <c r="FJ58" i="4"/>
  <c r="FK13" i="4"/>
  <c r="FL13" i="4" s="1"/>
  <c r="FJ46" i="4"/>
  <c r="FK46" i="4" s="1"/>
  <c r="FJ57" i="4"/>
  <c r="FJ54" i="4"/>
  <c r="FW33" i="4"/>
  <c r="FJ30" i="4"/>
  <c r="EK12" i="4"/>
  <c r="DX12" i="4"/>
  <c r="DY12" i="4" s="1"/>
  <c r="EA12" i="4" s="1"/>
  <c r="ED12" i="4" s="1"/>
  <c r="EK10" i="4"/>
  <c r="DX10" i="4"/>
  <c r="DY11" i="4" s="1"/>
  <c r="EK54" i="4"/>
  <c r="DX54" i="4"/>
  <c r="DX59" i="4"/>
  <c r="DX27" i="4"/>
  <c r="DY27" i="4" s="1"/>
  <c r="DX33" i="4"/>
  <c r="DY33" i="4" s="1"/>
  <c r="DX43" i="4"/>
  <c r="DX13" i="4"/>
  <c r="DY13" i="4" s="1"/>
  <c r="DX57" i="4"/>
  <c r="DX41" i="4"/>
  <c r="DX20" i="4"/>
  <c r="DX45" i="4"/>
  <c r="DX25" i="4"/>
  <c r="DX16" i="4"/>
  <c r="DX53" i="4"/>
  <c r="DX26" i="4"/>
  <c r="DX24" i="4"/>
  <c r="DY30" i="4" s="1"/>
  <c r="DX36" i="4"/>
  <c r="DY36" i="4" s="1"/>
  <c r="DX37" i="4"/>
  <c r="DY37" i="4" s="1"/>
  <c r="CL56" i="4"/>
  <c r="CL27" i="4"/>
  <c r="CL28" i="4"/>
  <c r="CQ28" i="4"/>
  <c r="CL53" i="4"/>
  <c r="CY53" i="4"/>
  <c r="CL37" i="4"/>
  <c r="CL24" i="4"/>
  <c r="CL15" i="4"/>
  <c r="CM15" i="4" s="1"/>
  <c r="CL30" i="4"/>
  <c r="CL9" i="4"/>
  <c r="CM9" i="4" s="1"/>
  <c r="CO9" i="4" s="1"/>
  <c r="CR9" i="4" s="1"/>
  <c r="CL38" i="4"/>
  <c r="CM38" i="4" s="1"/>
  <c r="CO38" i="4" s="1"/>
  <c r="CR38" i="4" s="1"/>
  <c r="CL21" i="4"/>
  <c r="CL12" i="4"/>
  <c r="CL13" i="4"/>
  <c r="CL26" i="4"/>
  <c r="CL23" i="4"/>
  <c r="CM23" i="4" s="1"/>
  <c r="CN23" i="4" s="1"/>
  <c r="CL39" i="4"/>
  <c r="CI38" i="4"/>
  <c r="CY38" i="4" s="1"/>
  <c r="CL16" i="4"/>
  <c r="CL17" i="4"/>
  <c r="CL25" i="4"/>
  <c r="CL11" i="4"/>
  <c r="CL54" i="4"/>
  <c r="CL22" i="4"/>
  <c r="CM22" i="4" s="1"/>
  <c r="CL10" i="4"/>
  <c r="CM10" i="4" s="1"/>
  <c r="AZ18" i="4"/>
  <c r="BE19" i="4"/>
  <c r="AZ19" i="4"/>
  <c r="AZ58" i="4"/>
  <c r="BM54" i="4"/>
  <c r="AZ54" i="4"/>
  <c r="AW44" i="4"/>
  <c r="BM44" i="4" s="1"/>
  <c r="AZ53" i="4"/>
  <c r="AZ15" i="4"/>
  <c r="AW46" i="4"/>
  <c r="BM46" i="4" s="1"/>
  <c r="AZ13" i="4"/>
  <c r="AZ29" i="4"/>
  <c r="BA29" i="4" s="1"/>
  <c r="BL5" i="3"/>
  <c r="BI5" i="3" s="1"/>
  <c r="AZ49" i="4"/>
  <c r="BM16" i="4"/>
  <c r="AW50" i="4"/>
  <c r="ABI10" i="4"/>
  <c r="ABK10" i="4" s="1"/>
  <c r="ABN10" i="4" s="1"/>
  <c r="ZW58" i="4"/>
  <c r="ZW36" i="4"/>
  <c r="ZW56" i="4"/>
  <c r="ZW33" i="4"/>
  <c r="ZW57" i="4"/>
  <c r="ZW30" i="4"/>
  <c r="ZY30" i="4" s="1"/>
  <c r="AAB30" i="4" s="1"/>
  <c r="YK17" i="4"/>
  <c r="YM17" i="4" s="1"/>
  <c r="YP17" i="4" s="1"/>
  <c r="YK19" i="4"/>
  <c r="YL19" i="4" s="1"/>
  <c r="RC58" i="4"/>
  <c r="LG10" i="4"/>
  <c r="LT10" i="4" s="1"/>
  <c r="JU58" i="4"/>
  <c r="JV58" i="4" s="1"/>
  <c r="II21" i="4"/>
  <c r="IJ21" i="4" s="1"/>
  <c r="II17" i="4"/>
  <c r="IK17" i="4" s="1"/>
  <c r="IN17" i="4" s="1"/>
  <c r="II10" i="4"/>
  <c r="IK10" i="4" s="1"/>
  <c r="IN10" i="4" s="1"/>
  <c r="II15" i="4"/>
  <c r="IJ15" i="4" s="1"/>
  <c r="II24" i="4"/>
  <c r="IJ24" i="4" s="1"/>
  <c r="FK36" i="4"/>
  <c r="DY17" i="4"/>
  <c r="DZ17" i="4" s="1"/>
  <c r="DY18" i="4"/>
  <c r="DY15" i="4"/>
  <c r="LK42" i="4"/>
  <c r="LK43" i="4"/>
  <c r="ABM52" i="4"/>
  <c r="ABM40" i="4"/>
  <c r="VQ42" i="4"/>
  <c r="ABM51" i="4"/>
  <c r="ABM55" i="4"/>
  <c r="LK32" i="4"/>
  <c r="UE34" i="4"/>
  <c r="SS53" i="4"/>
  <c r="SS51" i="4"/>
  <c r="LK56" i="4"/>
  <c r="LK48" i="4"/>
  <c r="LK50" i="4"/>
  <c r="LK47" i="4"/>
  <c r="LK34" i="4"/>
  <c r="JY54" i="4"/>
  <c r="MW28" i="4"/>
  <c r="JY51" i="4"/>
  <c r="MW24" i="4"/>
  <c r="BE41" i="4"/>
  <c r="JY52" i="4"/>
  <c r="KA52" i="4" s="1"/>
  <c r="LK40" i="4"/>
  <c r="LK28" i="4"/>
  <c r="MW22" i="4"/>
  <c r="SS58" i="4"/>
  <c r="UE31" i="4"/>
  <c r="LK52" i="4"/>
  <c r="LK36" i="4"/>
  <c r="LK29" i="4"/>
  <c r="UE27" i="4"/>
  <c r="LK59" i="4"/>
  <c r="LK51" i="4"/>
  <c r="LK45" i="4"/>
  <c r="LK35" i="4"/>
  <c r="MW21" i="4"/>
  <c r="SS52" i="4"/>
  <c r="SS54" i="4"/>
  <c r="OI49" i="4"/>
  <c r="JY50" i="4"/>
  <c r="LK57" i="4"/>
  <c r="LK49" i="4"/>
  <c r="LK33" i="4"/>
  <c r="MW23" i="4"/>
  <c r="OI50" i="4"/>
  <c r="JY53" i="4"/>
  <c r="JY56" i="4"/>
  <c r="LK55" i="4"/>
  <c r="OI47" i="4"/>
  <c r="UE26" i="4"/>
  <c r="LK54" i="4"/>
  <c r="LK44" i="4"/>
  <c r="LK38" i="4"/>
  <c r="LK41" i="4"/>
  <c r="LK27" i="4"/>
  <c r="ABM57" i="4"/>
  <c r="ABM48" i="4"/>
  <c r="EC58" i="4"/>
  <c r="JY57" i="4"/>
  <c r="JY55" i="4"/>
  <c r="JY48" i="4"/>
  <c r="LK53" i="4"/>
  <c r="LK37" i="4"/>
  <c r="LK31" i="4"/>
  <c r="LK30" i="4"/>
  <c r="UE35" i="4"/>
  <c r="ABM43" i="4"/>
  <c r="JY47" i="4"/>
  <c r="LK39" i="4"/>
  <c r="MW26" i="4"/>
  <c r="ABM46" i="4"/>
  <c r="UE39" i="4"/>
  <c r="JY58" i="4"/>
  <c r="UE32" i="4"/>
  <c r="UE38" i="4"/>
  <c r="UE25" i="4"/>
  <c r="EC57" i="4"/>
  <c r="EC51" i="4"/>
  <c r="LK58" i="4"/>
  <c r="LK46" i="4"/>
  <c r="OI48" i="4"/>
  <c r="UE28" i="4"/>
  <c r="UE36" i="4"/>
  <c r="VQ31" i="4"/>
  <c r="VQ32" i="4"/>
  <c r="ABM54" i="4"/>
  <c r="EC50" i="4"/>
  <c r="SS57" i="4"/>
  <c r="SS56" i="4"/>
  <c r="UE33" i="4"/>
  <c r="UE30" i="4"/>
  <c r="VQ44" i="4"/>
  <c r="VQ41" i="4"/>
  <c r="VQ40" i="4"/>
  <c r="ABM53" i="4"/>
  <c r="EC55" i="4"/>
  <c r="EC53" i="4"/>
  <c r="EC56" i="4"/>
  <c r="JY49" i="4"/>
  <c r="OI46" i="4"/>
  <c r="RG53" i="4"/>
  <c r="UE37" i="4"/>
  <c r="UE29" i="4"/>
  <c r="VQ43" i="4"/>
  <c r="VQ39" i="4"/>
  <c r="VQ37" i="4"/>
  <c r="AAA27" i="4"/>
  <c r="ABM50" i="4"/>
  <c r="ABM41" i="4"/>
  <c r="ABM45" i="4"/>
  <c r="EC54" i="4"/>
  <c r="RG55" i="4"/>
  <c r="RI55" i="4" s="1"/>
  <c r="RG58" i="4"/>
  <c r="EC52" i="4"/>
  <c r="EC49" i="4"/>
  <c r="RG56" i="4"/>
  <c r="SS55" i="4"/>
  <c r="ABM49" i="4"/>
  <c r="ABM58" i="4"/>
  <c r="EC48" i="4"/>
  <c r="RG54" i="4"/>
  <c r="HA16" i="4"/>
  <c r="HA17" i="4"/>
  <c r="RG57" i="4"/>
  <c r="RG52" i="4"/>
  <c r="VQ38" i="4"/>
  <c r="ABM47" i="4"/>
  <c r="ABM56" i="4"/>
  <c r="ABK32" i="4"/>
  <c r="ABN32" i="4" s="1"/>
  <c r="ABJ32" i="4"/>
  <c r="ABH49" i="4"/>
  <c r="ABH46" i="4"/>
  <c r="ABI46" i="4" s="1"/>
  <c r="ABH41" i="4"/>
  <c r="ABM42" i="4"/>
  <c r="ABO42" i="4" s="1"/>
  <c r="ABK31" i="4"/>
  <c r="ABN31" i="4" s="1"/>
  <c r="ABJ31" i="4"/>
  <c r="ABK23" i="4"/>
  <c r="ABN23" i="4" s="1"/>
  <c r="ABJ23" i="4"/>
  <c r="ABH26" i="4"/>
  <c r="ABH51" i="4"/>
  <c r="ABH48" i="4"/>
  <c r="ABI48" i="4" s="1"/>
  <c r="ABV9" i="4"/>
  <c r="ABK9" i="4"/>
  <c r="ABN9" i="4" s="1"/>
  <c r="ABJ9" i="4"/>
  <c r="ABH50" i="4"/>
  <c r="ABH37" i="4"/>
  <c r="ABI37" i="4" s="1"/>
  <c r="ABK44" i="4"/>
  <c r="ABN44" i="4" s="1"/>
  <c r="ABJ44" i="4"/>
  <c r="ABH53" i="4"/>
  <c r="ABM44" i="4"/>
  <c r="ABK40" i="4"/>
  <c r="ABN40" i="4" s="1"/>
  <c r="ABJ40" i="4"/>
  <c r="ABK35" i="4"/>
  <c r="ABN35" i="4" s="1"/>
  <c r="ABJ35" i="4"/>
  <c r="ABH38" i="4"/>
  <c r="ABK14" i="4"/>
  <c r="ABN14" i="4" s="1"/>
  <c r="ABJ14" i="4"/>
  <c r="ABK34" i="4"/>
  <c r="ABN34" i="4" s="1"/>
  <c r="ABJ34" i="4"/>
  <c r="ABH52" i="4"/>
  <c r="ABI52" i="4" s="1"/>
  <c r="ABH22" i="4"/>
  <c r="ABI22" i="4" s="1"/>
  <c r="ABK55" i="4"/>
  <c r="ABN55" i="4" s="1"/>
  <c r="ABJ55" i="4"/>
  <c r="ABH47" i="4"/>
  <c r="ABH20" i="4"/>
  <c r="ABI20" i="4" s="1"/>
  <c r="ABH25" i="4"/>
  <c r="ABH21" i="4"/>
  <c r="ZY48" i="4"/>
  <c r="AAB48" i="4" s="1"/>
  <c r="ZX48" i="4"/>
  <c r="ZY52" i="4"/>
  <c r="AAB52" i="4" s="1"/>
  <c r="ZX52" i="4"/>
  <c r="ZY40" i="4"/>
  <c r="AAB40" i="4" s="1"/>
  <c r="ZX40" i="4"/>
  <c r="ZY35" i="4"/>
  <c r="AAB35" i="4" s="1"/>
  <c r="ZX35" i="4"/>
  <c r="ZS18" i="4"/>
  <c r="ZY44" i="4"/>
  <c r="AAB44" i="4" s="1"/>
  <c r="ZX44" i="4"/>
  <c r="ZY37" i="4"/>
  <c r="AAB37" i="4" s="1"/>
  <c r="ZV38" i="4"/>
  <c r="ZW38" i="4" s="1"/>
  <c r="ZY23" i="4"/>
  <c r="AAB23" i="4" s="1"/>
  <c r="ZX23" i="4"/>
  <c r="ZZ29" i="4"/>
  <c r="AAA28" i="4"/>
  <c r="ZY22" i="4"/>
  <c r="AAB22" i="4" s="1"/>
  <c r="ZX22" i="4"/>
  <c r="ZY29" i="4"/>
  <c r="AAB29" i="4" s="1"/>
  <c r="ZX29" i="4"/>
  <c r="ZY32" i="4"/>
  <c r="AAB32" i="4" s="1"/>
  <c r="ZX32" i="4"/>
  <c r="ZS10" i="4"/>
  <c r="AAI10" i="4" s="1"/>
  <c r="ZS23" i="4"/>
  <c r="AAI23" i="4" s="1"/>
  <c r="ZY58" i="4"/>
  <c r="AAB58" i="4" s="1"/>
  <c r="ZX58" i="4"/>
  <c r="ZY31" i="4"/>
  <c r="AAB31" i="4" s="1"/>
  <c r="ZX31" i="4"/>
  <c r="ZV46" i="4"/>
  <c r="ZW46" i="4" s="1"/>
  <c r="ZS43" i="4"/>
  <c r="ZY55" i="4"/>
  <c r="AAB55" i="4" s="1"/>
  <c r="ZX55" i="4"/>
  <c r="ZS16" i="4"/>
  <c r="AAJ9" i="4"/>
  <c r="ZY9" i="4"/>
  <c r="AAB9" i="4" s="1"/>
  <c r="ZX9" i="4"/>
  <c r="YJ49" i="4"/>
  <c r="YJ51" i="4"/>
  <c r="YL34" i="4"/>
  <c r="YM34" i="4"/>
  <c r="YP34" i="4" s="1"/>
  <c r="YG43" i="4"/>
  <c r="YW43" i="4" s="1"/>
  <c r="YJ59" i="4"/>
  <c r="YM48" i="4"/>
  <c r="YP48" i="4" s="1"/>
  <c r="YL48" i="4"/>
  <c r="YJ56" i="4"/>
  <c r="YL31" i="4"/>
  <c r="YM31" i="4"/>
  <c r="YP31" i="4" s="1"/>
  <c r="YL38" i="4"/>
  <c r="YM38" i="4"/>
  <c r="YP38" i="4" s="1"/>
  <c r="YX9" i="4"/>
  <c r="YM9" i="4"/>
  <c r="YP9" i="4" s="1"/>
  <c r="YL9" i="4"/>
  <c r="YJ27" i="4"/>
  <c r="YL29" i="4"/>
  <c r="YM29" i="4"/>
  <c r="YP29" i="4" s="1"/>
  <c r="YO43" i="4"/>
  <c r="YJ42" i="4"/>
  <c r="YK42" i="4" s="1"/>
  <c r="YJ58" i="4"/>
  <c r="YJ50" i="4"/>
  <c r="YM46" i="4"/>
  <c r="YP46" i="4" s="1"/>
  <c r="YL46" i="4"/>
  <c r="YJ20" i="4"/>
  <c r="YK20" i="4" s="1"/>
  <c r="YJ53" i="4"/>
  <c r="YM44" i="4"/>
  <c r="YP44" i="4" s="1"/>
  <c r="YL44" i="4"/>
  <c r="YJ54" i="4"/>
  <c r="YL40" i="4"/>
  <c r="YJ26" i="4"/>
  <c r="YJ23" i="4"/>
  <c r="YK23" i="4" s="1"/>
  <c r="YJ57" i="4"/>
  <c r="YG46" i="4"/>
  <c r="YW46" i="4" s="1"/>
  <c r="YJ22" i="4"/>
  <c r="YK22" i="4" s="1"/>
  <c r="YJ25" i="4"/>
  <c r="YJ52" i="4"/>
  <c r="YK52" i="4" s="1"/>
  <c r="YJ55" i="4"/>
  <c r="YK55" i="4" s="1"/>
  <c r="YM35" i="4"/>
  <c r="YP35" i="4" s="1"/>
  <c r="YM14" i="4"/>
  <c r="YP14" i="4" s="1"/>
  <c r="YL14" i="4"/>
  <c r="YJ21" i="4"/>
  <c r="WX36" i="4"/>
  <c r="WX25" i="4"/>
  <c r="WX44" i="4"/>
  <c r="WY44" i="4" s="1"/>
  <c r="WX29" i="4"/>
  <c r="WY29" i="4" s="1"/>
  <c r="XB52" i="4"/>
  <c r="XC51" i="4"/>
  <c r="WX30" i="4"/>
  <c r="WX16" i="4"/>
  <c r="WX43" i="4"/>
  <c r="WX53" i="4"/>
  <c r="WX31" i="4"/>
  <c r="WY31" i="4" s="1"/>
  <c r="XA23" i="4"/>
  <c r="XD23" i="4" s="1"/>
  <c r="WZ23" i="4"/>
  <c r="WX21" i="4"/>
  <c r="WX19" i="4"/>
  <c r="WX32" i="4"/>
  <c r="WY32" i="4" s="1"/>
  <c r="WX38" i="4"/>
  <c r="WY38" i="4" s="1"/>
  <c r="WU14" i="4"/>
  <c r="XK14" i="4" s="1"/>
  <c r="WX27" i="4"/>
  <c r="WX20" i="4"/>
  <c r="XA46" i="4"/>
  <c r="XD46" i="4" s="1"/>
  <c r="WZ46" i="4"/>
  <c r="WX41" i="4"/>
  <c r="WX37" i="4"/>
  <c r="WX18" i="4"/>
  <c r="XE9" i="4"/>
  <c r="XA52" i="4"/>
  <c r="XD52" i="4" s="1"/>
  <c r="WZ52" i="4"/>
  <c r="XA55" i="4"/>
  <c r="XD55" i="4" s="1"/>
  <c r="WZ55" i="4"/>
  <c r="XA14" i="4"/>
  <c r="XD14" i="4" s="1"/>
  <c r="WZ14" i="4"/>
  <c r="WX42" i="4"/>
  <c r="WY42" i="4" s="1"/>
  <c r="WX34" i="4"/>
  <c r="WY34" i="4" s="1"/>
  <c r="WX22" i="4"/>
  <c r="WY22" i="4" s="1"/>
  <c r="XA10" i="4"/>
  <c r="XD10" i="4" s="1"/>
  <c r="WZ10" i="4"/>
  <c r="XA48" i="4"/>
  <c r="XD48" i="4" s="1"/>
  <c r="WZ48" i="4"/>
  <c r="WX35" i="4"/>
  <c r="WY35" i="4" s="1"/>
  <c r="WX33" i="4"/>
  <c r="WX17" i="4"/>
  <c r="WX15" i="4"/>
  <c r="VO52" i="4"/>
  <c r="VR52" i="4" s="1"/>
  <c r="VN52" i="4"/>
  <c r="VL43" i="4"/>
  <c r="VL37" i="4"/>
  <c r="VL36" i="4"/>
  <c r="VL22" i="4"/>
  <c r="VM22" i="4" s="1"/>
  <c r="VO55" i="4"/>
  <c r="VR55" i="4" s="1"/>
  <c r="VN55" i="4"/>
  <c r="VO31" i="4"/>
  <c r="VR31" i="4" s="1"/>
  <c r="VN31" i="4"/>
  <c r="VL9" i="4"/>
  <c r="VM9" i="4" s="1"/>
  <c r="VP48" i="4"/>
  <c r="VP49" i="4" s="1"/>
  <c r="VP50" i="4" s="1"/>
  <c r="VP51" i="4" s="1"/>
  <c r="VP52" i="4" s="1"/>
  <c r="VP53" i="4" s="1"/>
  <c r="VP54" i="4" s="1"/>
  <c r="VQ47" i="4"/>
  <c r="VL18" i="4"/>
  <c r="VI41" i="4"/>
  <c r="VY41" i="4" s="1"/>
  <c r="VL17" i="4"/>
  <c r="VQ29" i="4"/>
  <c r="VL13" i="4"/>
  <c r="VL35" i="4"/>
  <c r="VM35" i="4" s="1"/>
  <c r="VQ34" i="4"/>
  <c r="VL21" i="4"/>
  <c r="VO44" i="4"/>
  <c r="VR44" i="4" s="1"/>
  <c r="VN44" i="4"/>
  <c r="VL53" i="4"/>
  <c r="VM53" i="4" s="1"/>
  <c r="VL42" i="4"/>
  <c r="VM42" i="4" s="1"/>
  <c r="VQ35" i="4"/>
  <c r="VL32" i="4"/>
  <c r="VM32" i="4" s="1"/>
  <c r="VQ46" i="4"/>
  <c r="VL38" i="4"/>
  <c r="VM38" i="4" s="1"/>
  <c r="VL10" i="4"/>
  <c r="VQ45" i="4"/>
  <c r="VL16" i="4"/>
  <c r="VL14" i="4"/>
  <c r="VM14" i="4" s="1"/>
  <c r="VQ28" i="4"/>
  <c r="VO46" i="4"/>
  <c r="VR46" i="4" s="1"/>
  <c r="VN46" i="4"/>
  <c r="VL48" i="4"/>
  <c r="VM48" i="4" s="1"/>
  <c r="VI42" i="4"/>
  <c r="VY42" i="4" s="1"/>
  <c r="VL30" i="4"/>
  <c r="VN23" i="4"/>
  <c r="VO23" i="4"/>
  <c r="VR23" i="4" s="1"/>
  <c r="VL11" i="4"/>
  <c r="VL15" i="4"/>
  <c r="VQ27" i="4"/>
  <c r="VL40" i="4"/>
  <c r="VM40" i="4" s="1"/>
  <c r="VQ33" i="4"/>
  <c r="VQ30" i="4"/>
  <c r="VL12" i="4"/>
  <c r="TZ27" i="4"/>
  <c r="UC40" i="4"/>
  <c r="UF40" i="4" s="1"/>
  <c r="UB40" i="4"/>
  <c r="TZ36" i="4"/>
  <c r="TZ9" i="4"/>
  <c r="UA9" i="4" s="1"/>
  <c r="TZ48" i="4"/>
  <c r="UA48" i="4" s="1"/>
  <c r="TW43" i="4"/>
  <c r="UM43" i="4" s="1"/>
  <c r="TZ34" i="4"/>
  <c r="UA34" i="4" s="1"/>
  <c r="UC55" i="4"/>
  <c r="UF55" i="4" s="1"/>
  <c r="UB55" i="4"/>
  <c r="TZ37" i="4"/>
  <c r="TW21" i="4"/>
  <c r="TZ33" i="4"/>
  <c r="UC23" i="4"/>
  <c r="UF23" i="4" s="1"/>
  <c r="UB23" i="4"/>
  <c r="TZ26" i="4"/>
  <c r="TZ35" i="4"/>
  <c r="UA35" i="4" s="1"/>
  <c r="TZ29" i="4"/>
  <c r="UA29" i="4" s="1"/>
  <c r="TW16" i="4"/>
  <c r="UB42" i="4"/>
  <c r="TZ28" i="4"/>
  <c r="UD41" i="4"/>
  <c r="UE40" i="4"/>
  <c r="UC46" i="4"/>
  <c r="UF46" i="4" s="1"/>
  <c r="UB46" i="4"/>
  <c r="UC31" i="4"/>
  <c r="UF31" i="4" s="1"/>
  <c r="UC38" i="4"/>
  <c r="UF38" i="4" s="1"/>
  <c r="UB38" i="4"/>
  <c r="TZ43" i="4"/>
  <c r="UC52" i="4"/>
  <c r="UF52" i="4" s="1"/>
  <c r="UB52" i="4"/>
  <c r="TZ44" i="4"/>
  <c r="UA44" i="4" s="1"/>
  <c r="TZ30" i="4"/>
  <c r="SN47" i="4"/>
  <c r="SN46" i="4"/>
  <c r="SO46" i="4" s="1"/>
  <c r="SN45" i="4"/>
  <c r="SN42" i="4"/>
  <c r="SO42" i="4" s="1"/>
  <c r="SN17" i="4"/>
  <c r="SN38" i="4"/>
  <c r="SO38" i="4" s="1"/>
  <c r="SN50" i="4"/>
  <c r="SN23" i="4"/>
  <c r="SO23" i="4" s="1"/>
  <c r="SQ29" i="4"/>
  <c r="ST29" i="4" s="1"/>
  <c r="SP29" i="4"/>
  <c r="TB9" i="4"/>
  <c r="SQ9" i="4"/>
  <c r="ST9" i="4" s="1"/>
  <c r="SP9" i="4"/>
  <c r="SN20" i="4"/>
  <c r="SN19" i="4"/>
  <c r="SN36" i="4"/>
  <c r="SN48" i="4"/>
  <c r="SO48" i="4" s="1"/>
  <c r="SN33" i="4"/>
  <c r="SN35" i="4"/>
  <c r="SO35" i="4" s="1"/>
  <c r="SN16" i="4"/>
  <c r="SN15" i="4"/>
  <c r="SN30" i="4"/>
  <c r="SN43" i="4"/>
  <c r="SN32" i="4"/>
  <c r="SN24" i="4"/>
  <c r="SN37" i="4"/>
  <c r="SQ55" i="4"/>
  <c r="ST55" i="4" s="1"/>
  <c r="SP55" i="4"/>
  <c r="SQ52" i="4"/>
  <c r="ST52" i="4" s="1"/>
  <c r="SP52" i="4"/>
  <c r="SN34" i="4"/>
  <c r="SO34" i="4" s="1"/>
  <c r="SN31" i="4"/>
  <c r="SO31" i="4" s="1"/>
  <c r="SN14" i="4"/>
  <c r="SO14" i="4" s="1"/>
  <c r="SN22" i="4"/>
  <c r="SO22" i="4" s="1"/>
  <c r="SQ40" i="4"/>
  <c r="ST40" i="4" s="1"/>
  <c r="SP40" i="4"/>
  <c r="SN13" i="4"/>
  <c r="SO13" i="4" s="1"/>
  <c r="SN18" i="4"/>
  <c r="SQ44" i="4"/>
  <c r="ST44" i="4" s="1"/>
  <c r="SP44" i="4"/>
  <c r="SN25" i="4"/>
  <c r="SN21" i="4"/>
  <c r="RE44" i="4"/>
  <c r="RH44" i="4" s="1"/>
  <c r="RD44" i="4"/>
  <c r="QY42" i="4"/>
  <c r="RO42" i="4" s="1"/>
  <c r="RB42" i="4"/>
  <c r="RC42" i="4" s="1"/>
  <c r="RI38" i="4"/>
  <c r="RE32" i="4"/>
  <c r="RH32" i="4" s="1"/>
  <c r="RD32" i="4"/>
  <c r="RB40" i="4"/>
  <c r="RC40" i="4" s="1"/>
  <c r="RE34" i="4"/>
  <c r="RH34" i="4" s="1"/>
  <c r="RD34" i="4"/>
  <c r="RP9" i="4"/>
  <c r="RE9" i="4"/>
  <c r="RH9" i="4" s="1"/>
  <c r="RD9" i="4"/>
  <c r="RB21" i="4"/>
  <c r="RB16" i="4"/>
  <c r="RB45" i="4"/>
  <c r="RB47" i="4"/>
  <c r="RB31" i="4"/>
  <c r="RC31" i="4" s="1"/>
  <c r="RE14" i="4"/>
  <c r="RH14" i="4" s="1"/>
  <c r="RD14" i="4"/>
  <c r="RB10" i="4"/>
  <c r="RC10" i="4" s="1"/>
  <c r="RB23" i="4"/>
  <c r="RC23" i="4" s="1"/>
  <c r="RE52" i="4"/>
  <c r="RH52" i="4" s="1"/>
  <c r="RD52" i="4"/>
  <c r="RB29" i="4"/>
  <c r="RC29" i="4" s="1"/>
  <c r="RB11" i="4"/>
  <c r="RB30" i="4"/>
  <c r="RB48" i="4"/>
  <c r="RC48" i="4" s="1"/>
  <c r="RB39" i="4"/>
  <c r="RB12" i="4"/>
  <c r="RE58" i="4"/>
  <c r="RH58" i="4" s="1"/>
  <c r="RD58" i="4"/>
  <c r="RB15" i="4"/>
  <c r="RB24" i="4"/>
  <c r="RB46" i="4"/>
  <c r="RC46" i="4" s="1"/>
  <c r="RB22" i="4"/>
  <c r="RB43" i="4"/>
  <c r="RG44" i="4"/>
  <c r="RB41" i="4"/>
  <c r="RC41" i="4" s="1"/>
  <c r="PS46" i="4"/>
  <c r="PV46" i="4" s="1"/>
  <c r="PR46" i="4"/>
  <c r="PS55" i="4"/>
  <c r="PV55" i="4" s="1"/>
  <c r="PR55" i="4"/>
  <c r="PP37" i="4"/>
  <c r="PP29" i="4"/>
  <c r="PQ29" i="4" s="1"/>
  <c r="PP17" i="4"/>
  <c r="PP40" i="4"/>
  <c r="PQ40" i="4" s="1"/>
  <c r="PS38" i="4"/>
  <c r="PV38" i="4" s="1"/>
  <c r="PP12" i="4"/>
  <c r="PP18" i="4"/>
  <c r="PS31" i="4"/>
  <c r="PV31" i="4" s="1"/>
  <c r="PR31" i="4"/>
  <c r="PP11" i="4"/>
  <c r="PP14" i="4"/>
  <c r="PQ14" i="4" s="1"/>
  <c r="PS35" i="4"/>
  <c r="PV35" i="4" s="1"/>
  <c r="PR35" i="4"/>
  <c r="PP9" i="4"/>
  <c r="PQ9" i="4" s="1"/>
  <c r="PP22" i="4"/>
  <c r="PQ22" i="4" s="1"/>
  <c r="PU46" i="4"/>
  <c r="PP45" i="4"/>
  <c r="PS44" i="4"/>
  <c r="PV44" i="4" s="1"/>
  <c r="PR44" i="4"/>
  <c r="PP10" i="4"/>
  <c r="PQ10" i="4" s="1"/>
  <c r="PP50" i="4"/>
  <c r="PS52" i="4"/>
  <c r="PV52" i="4" s="1"/>
  <c r="PP16" i="4"/>
  <c r="PW32" i="4"/>
  <c r="PP49" i="4"/>
  <c r="PS42" i="4"/>
  <c r="PV42" i="4" s="1"/>
  <c r="PR42" i="4"/>
  <c r="PP36" i="4"/>
  <c r="PP19" i="4"/>
  <c r="PP51" i="4"/>
  <c r="PM44" i="4"/>
  <c r="QC44" i="4" s="1"/>
  <c r="PP39" i="4"/>
  <c r="PP34" i="4"/>
  <c r="PQ34" i="4" s="1"/>
  <c r="PT49" i="4"/>
  <c r="PU48" i="4"/>
  <c r="OG38" i="4"/>
  <c r="OJ38" i="4" s="1"/>
  <c r="OF38" i="4"/>
  <c r="OD16" i="4"/>
  <c r="OE16" i="4" s="1"/>
  <c r="OD22" i="4"/>
  <c r="OE22" i="4" s="1"/>
  <c r="OG46" i="4"/>
  <c r="OJ46" i="4" s="1"/>
  <c r="OF46" i="4"/>
  <c r="OG44" i="4"/>
  <c r="OJ44" i="4" s="1"/>
  <c r="OF44" i="4"/>
  <c r="OG14" i="4"/>
  <c r="OJ14" i="4" s="1"/>
  <c r="OF14" i="4"/>
  <c r="OD21" i="4"/>
  <c r="OG48" i="4"/>
  <c r="OJ48" i="4" s="1"/>
  <c r="OF48" i="4"/>
  <c r="OG32" i="4"/>
  <c r="OJ32" i="4" s="1"/>
  <c r="OF32" i="4"/>
  <c r="OG9" i="4"/>
  <c r="OJ9" i="4" s="1"/>
  <c r="OF9" i="4"/>
  <c r="OD35" i="4"/>
  <c r="OE35" i="4" s="1"/>
  <c r="OD49" i="4"/>
  <c r="OG42" i="4"/>
  <c r="OJ42" i="4" s="1"/>
  <c r="OF42" i="4"/>
  <c r="OG23" i="4"/>
  <c r="OJ23" i="4" s="1"/>
  <c r="OF23" i="4"/>
  <c r="OD17" i="4"/>
  <c r="OE17" i="4" s="1"/>
  <c r="OD34" i="4"/>
  <c r="OE34" i="4" s="1"/>
  <c r="OA39" i="4"/>
  <c r="OD29" i="4"/>
  <c r="OE29" i="4" s="1"/>
  <c r="OD26" i="4"/>
  <c r="OD40" i="4"/>
  <c r="OE40" i="4" s="1"/>
  <c r="OH52" i="4"/>
  <c r="OI51" i="4"/>
  <c r="OG31" i="4"/>
  <c r="OJ31" i="4" s="1"/>
  <c r="OF31" i="4"/>
  <c r="OD25" i="4"/>
  <c r="OG55" i="4"/>
  <c r="OJ55" i="4" s="1"/>
  <c r="OF55" i="4"/>
  <c r="OD24" i="4"/>
  <c r="MT52" i="4"/>
  <c r="MR57" i="4"/>
  <c r="MR19" i="4"/>
  <c r="MW20" i="4"/>
  <c r="MT10" i="4"/>
  <c r="NF10" i="4"/>
  <c r="MU32" i="4"/>
  <c r="MX32" i="4" s="1"/>
  <c r="MT32" i="4"/>
  <c r="MW29" i="4"/>
  <c r="MW27" i="4"/>
  <c r="MW25" i="4"/>
  <c r="MT22" i="4"/>
  <c r="MU22" i="4"/>
  <c r="MX22" i="4" s="1"/>
  <c r="MU9" i="4"/>
  <c r="MX9" i="4" s="1"/>
  <c r="MT9" i="4"/>
  <c r="NF9" i="4"/>
  <c r="MR56" i="4"/>
  <c r="MU35" i="4"/>
  <c r="MX35" i="4" s="1"/>
  <c r="MT35" i="4"/>
  <c r="MR49" i="4"/>
  <c r="MO44" i="4"/>
  <c r="NE44" i="4" s="1"/>
  <c r="MR47" i="4"/>
  <c r="MU38" i="4"/>
  <c r="MX38" i="4" s="1"/>
  <c r="MT38" i="4"/>
  <c r="MU29" i="4"/>
  <c r="MX29" i="4" s="1"/>
  <c r="MT29" i="4"/>
  <c r="MR15" i="4"/>
  <c r="MS15" i="4" s="1"/>
  <c r="MU40" i="4"/>
  <c r="MX40" i="4" s="1"/>
  <c r="MT40" i="4"/>
  <c r="MU31" i="4"/>
  <c r="MX31" i="4" s="1"/>
  <c r="MT31" i="4"/>
  <c r="MR20" i="4"/>
  <c r="MR48" i="4"/>
  <c r="MS48" i="4" s="1"/>
  <c r="MU14" i="4"/>
  <c r="MX14" i="4" s="1"/>
  <c r="MT14" i="4"/>
  <c r="MR21" i="4"/>
  <c r="MU46" i="4"/>
  <c r="MX46" i="4" s="1"/>
  <c r="MT46" i="4"/>
  <c r="MU34" i="4"/>
  <c r="MX34" i="4" s="1"/>
  <c r="MT34" i="4"/>
  <c r="MT23" i="4"/>
  <c r="MU23" i="4"/>
  <c r="MX23" i="4" s="1"/>
  <c r="MR16" i="4"/>
  <c r="MS16" i="4" s="1"/>
  <c r="MR41" i="4"/>
  <c r="MS41" i="4" s="1"/>
  <c r="MR54" i="4"/>
  <c r="MR51" i="4"/>
  <c r="MR42" i="4"/>
  <c r="MS42" i="4" s="1"/>
  <c r="MR55" i="4"/>
  <c r="MS55" i="4" s="1"/>
  <c r="MU11" i="4"/>
  <c r="MX11" i="4" s="1"/>
  <c r="MT11" i="4"/>
  <c r="NF11" i="4"/>
  <c r="MV31" i="4"/>
  <c r="MW30" i="4"/>
  <c r="LF58" i="4"/>
  <c r="LF50" i="4"/>
  <c r="LF37" i="4"/>
  <c r="LI22" i="4"/>
  <c r="LL22" i="4" s="1"/>
  <c r="LH22" i="4"/>
  <c r="LF57" i="4"/>
  <c r="LF49" i="4"/>
  <c r="LF48" i="4"/>
  <c r="LG48" i="4" s="1"/>
  <c r="LF34" i="4"/>
  <c r="LG34" i="4" s="1"/>
  <c r="LF20" i="4"/>
  <c r="LI23" i="4"/>
  <c r="LL23" i="4" s="1"/>
  <c r="LH23" i="4"/>
  <c r="LF35" i="4"/>
  <c r="LG35" i="4" s="1"/>
  <c r="LF13" i="4"/>
  <c r="LG13" i="4" s="1"/>
  <c r="LT9" i="4"/>
  <c r="LI9" i="4"/>
  <c r="LL9" i="4" s="1"/>
  <c r="LH9" i="4"/>
  <c r="LI46" i="4"/>
  <c r="LL46" i="4" s="1"/>
  <c r="LH46" i="4"/>
  <c r="LF38" i="4"/>
  <c r="LG38" i="4" s="1"/>
  <c r="LF30" i="4"/>
  <c r="LI55" i="4"/>
  <c r="LL55" i="4" s="1"/>
  <c r="LH55" i="4"/>
  <c r="LF54" i="4"/>
  <c r="LF44" i="4"/>
  <c r="LG44" i="4" s="1"/>
  <c r="LC43" i="4"/>
  <c r="LS43" i="4" s="1"/>
  <c r="LF31" i="4"/>
  <c r="LG31" i="4" s="1"/>
  <c r="LF17" i="4"/>
  <c r="LG17" i="4" s="1"/>
  <c r="LF16" i="4"/>
  <c r="LI14" i="4"/>
  <c r="LL14" i="4" s="1"/>
  <c r="LF33" i="4"/>
  <c r="LH52" i="4"/>
  <c r="LF32" i="4"/>
  <c r="LG32" i="4" s="1"/>
  <c r="LF21" i="4"/>
  <c r="LF59" i="4"/>
  <c r="LF51" i="4"/>
  <c r="LI40" i="4"/>
  <c r="LL40" i="4" s="1"/>
  <c r="LH40" i="4"/>
  <c r="LF36" i="4"/>
  <c r="LF29" i="4"/>
  <c r="LG29" i="4" s="1"/>
  <c r="LF27" i="4"/>
  <c r="LF28" i="4"/>
  <c r="LF26" i="4"/>
  <c r="LT11" i="4"/>
  <c r="LH11" i="4"/>
  <c r="LF18" i="4"/>
  <c r="LG18" i="4" s="1"/>
  <c r="JW55" i="4"/>
  <c r="JZ55" i="4" s="1"/>
  <c r="JV55" i="4"/>
  <c r="JT44" i="4"/>
  <c r="JU44" i="4" s="1"/>
  <c r="JW34" i="4"/>
  <c r="JZ34" i="4" s="1"/>
  <c r="JV34" i="4"/>
  <c r="JT36" i="4"/>
  <c r="JY42" i="4"/>
  <c r="JT42" i="4"/>
  <c r="JU42" i="4" s="1"/>
  <c r="JV29" i="4"/>
  <c r="JW29" i="4"/>
  <c r="JZ29" i="4" s="1"/>
  <c r="JT11" i="4"/>
  <c r="JW48" i="4"/>
  <c r="JZ48" i="4" s="1"/>
  <c r="JV48" i="4"/>
  <c r="JT25" i="4"/>
  <c r="JT23" i="4"/>
  <c r="JU23" i="4" s="1"/>
  <c r="JT41" i="4"/>
  <c r="JT32" i="4"/>
  <c r="JU32" i="4" s="1"/>
  <c r="JT40" i="4"/>
  <c r="JU40" i="4" s="1"/>
  <c r="JT43" i="4"/>
  <c r="JT18" i="4"/>
  <c r="JT35" i="4"/>
  <c r="JU35" i="4" s="1"/>
  <c r="JW22" i="4"/>
  <c r="JZ22" i="4" s="1"/>
  <c r="JV22" i="4"/>
  <c r="JT26" i="4"/>
  <c r="JT45" i="4"/>
  <c r="JU45" i="4" s="1"/>
  <c r="JT15" i="4"/>
  <c r="JT17" i="4"/>
  <c r="JT24" i="4"/>
  <c r="JT10" i="4"/>
  <c r="KA46" i="4"/>
  <c r="JW38" i="4"/>
  <c r="JZ38" i="4" s="1"/>
  <c r="JV38" i="4"/>
  <c r="JT31" i="4"/>
  <c r="JU31" i="4" s="1"/>
  <c r="JQ40" i="4"/>
  <c r="KG40" i="4" s="1"/>
  <c r="JT20" i="4"/>
  <c r="JT9" i="4"/>
  <c r="JU9" i="4" s="1"/>
  <c r="JT19" i="4"/>
  <c r="JT16" i="4"/>
  <c r="JT12" i="4"/>
  <c r="JT14" i="4"/>
  <c r="JU14" i="4" s="1"/>
  <c r="JT13" i="4"/>
  <c r="IK29" i="4"/>
  <c r="IN29" i="4" s="1"/>
  <c r="IJ29" i="4"/>
  <c r="IK55" i="4"/>
  <c r="IN55" i="4" s="1"/>
  <c r="IJ55" i="4"/>
  <c r="IM53" i="4"/>
  <c r="IH52" i="4"/>
  <c r="II52" i="4" s="1"/>
  <c r="IK48" i="4"/>
  <c r="IN48" i="4" s="1"/>
  <c r="IJ48" i="4"/>
  <c r="IK35" i="4"/>
  <c r="IN35" i="4" s="1"/>
  <c r="IJ35" i="4"/>
  <c r="IJ22" i="4"/>
  <c r="IK22" i="4"/>
  <c r="IN22" i="4" s="1"/>
  <c r="IH44" i="4"/>
  <c r="II44" i="4" s="1"/>
  <c r="IK38" i="4"/>
  <c r="IN38" i="4" s="1"/>
  <c r="IK34" i="4"/>
  <c r="IN34" i="4" s="1"/>
  <c r="IJ34" i="4"/>
  <c r="IH27" i="4"/>
  <c r="IM51" i="4"/>
  <c r="IH51" i="4"/>
  <c r="IH49" i="4"/>
  <c r="IM49" i="4"/>
  <c r="IE41" i="4"/>
  <c r="IU41" i="4" s="1"/>
  <c r="IE47" i="4"/>
  <c r="IE43" i="4"/>
  <c r="IU43" i="4" s="1"/>
  <c r="IK32" i="4"/>
  <c r="IN32" i="4" s="1"/>
  <c r="IJ32" i="4"/>
  <c r="IJ23" i="4"/>
  <c r="IK23" i="4"/>
  <c r="IN23" i="4" s="1"/>
  <c r="IV14" i="4"/>
  <c r="IK14" i="4"/>
  <c r="IN14" i="4" s="1"/>
  <c r="IJ14" i="4"/>
  <c r="IH39" i="4"/>
  <c r="II39" i="4" s="1"/>
  <c r="IK40" i="4"/>
  <c r="IN40" i="4" s="1"/>
  <c r="IJ40" i="4"/>
  <c r="IK31" i="4"/>
  <c r="IN31" i="4" s="1"/>
  <c r="IJ31" i="4"/>
  <c r="IM26" i="4"/>
  <c r="IH25" i="4"/>
  <c r="II25" i="4" s="1"/>
  <c r="IJ10" i="4"/>
  <c r="IV10" i="4"/>
  <c r="IM50" i="4"/>
  <c r="IH50" i="4"/>
  <c r="IK9" i="4"/>
  <c r="IN9" i="4" s="1"/>
  <c r="IJ9" i="4"/>
  <c r="IV9" i="4"/>
  <c r="IH26" i="4"/>
  <c r="GX52" i="4"/>
  <c r="GY34" i="4"/>
  <c r="HB34" i="4" s="1"/>
  <c r="GV9" i="4"/>
  <c r="GW9" i="4" s="1"/>
  <c r="GV48" i="4"/>
  <c r="GW48" i="4" s="1"/>
  <c r="GV32" i="4"/>
  <c r="GW32" i="4" s="1"/>
  <c r="GV56" i="4"/>
  <c r="GV57" i="4"/>
  <c r="GV49" i="4"/>
  <c r="GV59" i="4"/>
  <c r="GV45" i="4"/>
  <c r="GV44" i="4"/>
  <c r="GW44" i="4" s="1"/>
  <c r="GS23" i="4"/>
  <c r="HI23" i="4" s="1"/>
  <c r="GS31" i="4"/>
  <c r="HI31" i="4" s="1"/>
  <c r="GV53" i="4"/>
  <c r="GV55" i="4"/>
  <c r="GW55" i="4" s="1"/>
  <c r="GV40" i="4"/>
  <c r="GW40" i="4" s="1"/>
  <c r="GZ20" i="4"/>
  <c r="HA19" i="4"/>
  <c r="GV51" i="4"/>
  <c r="GX29" i="4"/>
  <c r="GX38" i="4"/>
  <c r="GY38" i="4"/>
  <c r="HB38" i="4" s="1"/>
  <c r="GY31" i="4"/>
  <c r="HB31" i="4" s="1"/>
  <c r="GX31" i="4"/>
  <c r="GV35" i="4"/>
  <c r="GW35" i="4" s="1"/>
  <c r="GV42" i="4"/>
  <c r="GW42" i="4" s="1"/>
  <c r="GV36" i="4"/>
  <c r="GY14" i="4"/>
  <c r="HB14" i="4" s="1"/>
  <c r="GX14" i="4"/>
  <c r="GV47" i="4"/>
  <c r="GW47" i="4" s="1"/>
  <c r="GV37" i="4"/>
  <c r="GV39" i="4"/>
  <c r="GY23" i="4"/>
  <c r="HB23" i="4" s="1"/>
  <c r="GX23" i="4"/>
  <c r="GX22" i="4"/>
  <c r="GY22" i="4"/>
  <c r="HB22" i="4" s="1"/>
  <c r="GV30" i="4"/>
  <c r="GV46" i="4"/>
  <c r="GW46" i="4" s="1"/>
  <c r="HA18" i="4"/>
  <c r="GV10" i="4"/>
  <c r="FM48" i="4"/>
  <c r="FP48" i="4" s="1"/>
  <c r="FL48" i="4"/>
  <c r="FJ44" i="4"/>
  <c r="FK44" i="4" s="1"/>
  <c r="FJ42" i="4"/>
  <c r="FK42" i="4" s="1"/>
  <c r="FJ56" i="4"/>
  <c r="FM55" i="4"/>
  <c r="FP55" i="4" s="1"/>
  <c r="FL55" i="4"/>
  <c r="FM13" i="4"/>
  <c r="FP13" i="4" s="1"/>
  <c r="FJ20" i="4"/>
  <c r="FM35" i="4"/>
  <c r="FP35" i="4" s="1"/>
  <c r="FL35" i="4"/>
  <c r="FO38" i="4"/>
  <c r="FJ38" i="4"/>
  <c r="FK38" i="4" s="1"/>
  <c r="FM11" i="4"/>
  <c r="FP11" i="4" s="1"/>
  <c r="FL11" i="4"/>
  <c r="FJ22" i="4"/>
  <c r="FK22" i="4" s="1"/>
  <c r="FJ18" i="4"/>
  <c r="FK18" i="4" s="1"/>
  <c r="FN51" i="4"/>
  <c r="FO50" i="4"/>
  <c r="FL40" i="4"/>
  <c r="FM40" i="4"/>
  <c r="FP40" i="4" s="1"/>
  <c r="FM31" i="4"/>
  <c r="FP31" i="4" s="1"/>
  <c r="FL31" i="4"/>
  <c r="FG45" i="4"/>
  <c r="FW45" i="4" s="1"/>
  <c r="FJ37" i="4"/>
  <c r="FK37" i="4" s="1"/>
  <c r="FG41" i="4"/>
  <c r="FM29" i="4"/>
  <c r="FP29" i="4" s="1"/>
  <c r="FL29" i="4"/>
  <c r="FM23" i="4"/>
  <c r="FP23" i="4" s="1"/>
  <c r="FL23" i="4"/>
  <c r="FJ26" i="4"/>
  <c r="FQ32" i="4"/>
  <c r="FJ19" i="4"/>
  <c r="FM52" i="4"/>
  <c r="FP52" i="4" s="1"/>
  <c r="FL52" i="4"/>
  <c r="FJ43" i="4"/>
  <c r="FJ25" i="4"/>
  <c r="FK25" i="4" s="1"/>
  <c r="FM46" i="4"/>
  <c r="FP46" i="4" s="1"/>
  <c r="FL46" i="4"/>
  <c r="FQ34" i="4"/>
  <c r="FJ21" i="4"/>
  <c r="EA52" i="4"/>
  <c r="ED52" i="4" s="1"/>
  <c r="DZ52" i="4"/>
  <c r="DX49" i="4"/>
  <c r="DX51" i="4"/>
  <c r="EA34" i="4"/>
  <c r="ED34" i="4" s="1"/>
  <c r="DZ34" i="4"/>
  <c r="EA22" i="4"/>
  <c r="ED22" i="4" s="1"/>
  <c r="DZ22" i="4"/>
  <c r="EA44" i="4"/>
  <c r="ED44" i="4" s="1"/>
  <c r="DZ44" i="4"/>
  <c r="EA32" i="4"/>
  <c r="ED32" i="4" s="1"/>
  <c r="DZ32" i="4"/>
  <c r="EA29" i="4"/>
  <c r="ED29" i="4" s="1"/>
  <c r="DZ29" i="4"/>
  <c r="DX42" i="4"/>
  <c r="DY42" i="4" s="1"/>
  <c r="EA9" i="4"/>
  <c r="ED9" i="4" s="1"/>
  <c r="DX48" i="4"/>
  <c r="DY48" i="4" s="1"/>
  <c r="EC39" i="4"/>
  <c r="DX38" i="4"/>
  <c r="DY38" i="4" s="1"/>
  <c r="EA55" i="4"/>
  <c r="ED55" i="4" s="1"/>
  <c r="DZ55" i="4"/>
  <c r="EA23" i="4"/>
  <c r="ED23" i="4" s="1"/>
  <c r="DZ23" i="4"/>
  <c r="EA35" i="4"/>
  <c r="ED35" i="4" s="1"/>
  <c r="DZ35" i="4"/>
  <c r="EE14" i="4"/>
  <c r="DU42" i="4"/>
  <c r="EK42" i="4" s="1"/>
  <c r="EA31" i="4"/>
  <c r="ED31" i="4" s="1"/>
  <c r="DZ31" i="4"/>
  <c r="CO52" i="4"/>
  <c r="CR52" i="4" s="1"/>
  <c r="CN52" i="4"/>
  <c r="CI45" i="4"/>
  <c r="CY45" i="4" s="1"/>
  <c r="CI47" i="4"/>
  <c r="CY47" i="4" s="1"/>
  <c r="CL43" i="4"/>
  <c r="CL40" i="4"/>
  <c r="CM40" i="4" s="1"/>
  <c r="CO14" i="4"/>
  <c r="CR14" i="4" s="1"/>
  <c r="CN14" i="4"/>
  <c r="CL50" i="4"/>
  <c r="CL41" i="4"/>
  <c r="CL33" i="4"/>
  <c r="CO31" i="4"/>
  <c r="CR31" i="4" s="1"/>
  <c r="CN31" i="4"/>
  <c r="CL35" i="4"/>
  <c r="CM35" i="4" s="1"/>
  <c r="CL48" i="4"/>
  <c r="CM48" i="4" s="1"/>
  <c r="CO46" i="4"/>
  <c r="CR46" i="4" s="1"/>
  <c r="CN46" i="4"/>
  <c r="CN29" i="4"/>
  <c r="CO29" i="4"/>
  <c r="CR29" i="4" s="1"/>
  <c r="CL36" i="4"/>
  <c r="CL32" i="4"/>
  <c r="CM32" i="4" s="1"/>
  <c r="CL49" i="4"/>
  <c r="CO55" i="4"/>
  <c r="CR55" i="4" s="1"/>
  <c r="CN55" i="4"/>
  <c r="CL44" i="4"/>
  <c r="CM44" i="4" s="1"/>
  <c r="CL42" i="4"/>
  <c r="CM42" i="4" s="1"/>
  <c r="CL19" i="4"/>
  <c r="CM19" i="4" s="1"/>
  <c r="CL20" i="4"/>
  <c r="CO22" i="4"/>
  <c r="CR22" i="4" s="1"/>
  <c r="CN22" i="4"/>
  <c r="CP54" i="4"/>
  <c r="CQ53" i="4"/>
  <c r="CL34" i="4"/>
  <c r="CM34" i="4" s="1"/>
  <c r="AW10" i="4"/>
  <c r="BM10" i="4" s="1"/>
  <c r="J21" i="6"/>
  <c r="I21" i="6"/>
  <c r="H21" i="6"/>
  <c r="G22" i="6"/>
  <c r="F18" i="6"/>
  <c r="E18" i="6"/>
  <c r="D18" i="6"/>
  <c r="C19" i="6"/>
  <c r="BX11" i="3"/>
  <c r="AZ11" i="4"/>
  <c r="AZ9" i="4"/>
  <c r="BA9" i="4" s="1"/>
  <c r="BB48" i="4"/>
  <c r="BC48" i="4"/>
  <c r="BF48" i="4" s="1"/>
  <c r="BC42" i="4"/>
  <c r="BF42" i="4" s="1"/>
  <c r="BB42" i="4"/>
  <c r="AZ34" i="4"/>
  <c r="BA34" i="4" s="1"/>
  <c r="AZ55" i="4"/>
  <c r="BA55" i="4" s="1"/>
  <c r="BC40" i="4"/>
  <c r="BF40" i="4" s="1"/>
  <c r="BB40" i="4"/>
  <c r="AZ39" i="4"/>
  <c r="AZ38" i="4"/>
  <c r="BA38" i="4" s="1"/>
  <c r="AZ47" i="4"/>
  <c r="BB14" i="4"/>
  <c r="BC14" i="4"/>
  <c r="BF14" i="4" s="1"/>
  <c r="BD43" i="4"/>
  <c r="BE42" i="4"/>
  <c r="BC46" i="4"/>
  <c r="BF46" i="4" s="1"/>
  <c r="BB46" i="4"/>
  <c r="BC32" i="4"/>
  <c r="BF32" i="4" s="1"/>
  <c r="BB32" i="4"/>
  <c r="BC22" i="4"/>
  <c r="BF22" i="4" s="1"/>
  <c r="BB22" i="4"/>
  <c r="AZ27" i="4"/>
  <c r="AZ28" i="4"/>
  <c r="AZ52" i="4"/>
  <c r="BA52" i="4" s="1"/>
  <c r="BC44" i="4"/>
  <c r="BF44" i="4" s="1"/>
  <c r="BB44" i="4"/>
  <c r="AZ36" i="4"/>
  <c r="AZ26" i="4"/>
  <c r="BC23" i="4"/>
  <c r="BF23" i="4" s="1"/>
  <c r="BB23" i="4"/>
  <c r="AZ35" i="4"/>
  <c r="BA35" i="4" s="1"/>
  <c r="AZ37" i="4"/>
  <c r="BC29" i="4"/>
  <c r="BF29" i="4" s="1"/>
  <c r="BB29" i="4"/>
  <c r="AZ24" i="4"/>
  <c r="BA24" i="4" s="1"/>
  <c r="AZ31" i="4"/>
  <c r="BA31" i="4" s="1"/>
  <c r="AZ30" i="4"/>
  <c r="BA30" i="4" s="1"/>
  <c r="AZ33" i="4"/>
  <c r="D12" i="3"/>
  <c r="C12" i="3" s="1"/>
  <c r="D11" i="3"/>
  <c r="C11" i="3" s="1"/>
  <c r="D10" i="3"/>
  <c r="C10" i="3" s="1"/>
  <c r="D9" i="3"/>
  <c r="C9" i="3" s="1"/>
  <c r="FR32" i="4"/>
  <c r="FR34" i="4"/>
  <c r="RJ55" i="4"/>
  <c r="RJ38" i="4"/>
  <c r="ABP29" i="4"/>
  <c r="ABP42" i="4"/>
  <c r="XF9" i="4"/>
  <c r="PX32" i="4"/>
  <c r="PX48" i="4"/>
  <c r="KB46" i="4"/>
  <c r="KB52" i="4"/>
  <c r="IP46" i="4"/>
  <c r="EF46" i="4"/>
  <c r="EF14" i="4"/>
  <c r="EA40" i="4" l="1"/>
  <c r="ED40" i="4" s="1"/>
  <c r="DZ40" i="4"/>
  <c r="EL9" i="4"/>
  <c r="EM9" i="4" s="1"/>
  <c r="ABJ17" i="4"/>
  <c r="ABK18" i="4"/>
  <c r="ABN18" i="4" s="1"/>
  <c r="ABO18" i="4" s="1"/>
  <c r="ABJ18" i="4"/>
  <c r="ABK36" i="4"/>
  <c r="ABN36" i="4" s="1"/>
  <c r="ABJ36" i="4"/>
  <c r="ABJ10" i="4"/>
  <c r="ABV11" i="4"/>
  <c r="ABW11" i="4" s="1"/>
  <c r="ABR42" i="4"/>
  <c r="ABT42" i="4" s="1"/>
  <c r="ABR29" i="4"/>
  <c r="ABT29" i="4" s="1"/>
  <c r="ABV10" i="4"/>
  <c r="ABX10" i="4" s="1"/>
  <c r="ABK11" i="4"/>
  <c r="ABN11" i="4" s="1"/>
  <c r="ABO11" i="4" s="1"/>
  <c r="ABJ13" i="4"/>
  <c r="ABJ15" i="4"/>
  <c r="YM15" i="4"/>
  <c r="YP15" i="4" s="1"/>
  <c r="YL15" i="4"/>
  <c r="YL32" i="4"/>
  <c r="YM10" i="4"/>
  <c r="YP10" i="4" s="1"/>
  <c r="YQ10" i="4" s="1"/>
  <c r="YX10" i="4"/>
  <c r="YY10" i="4" s="1"/>
  <c r="YL17" i="4"/>
  <c r="YK11" i="4"/>
  <c r="YM18" i="4"/>
  <c r="YP18" i="4" s="1"/>
  <c r="YQ18" i="4" s="1"/>
  <c r="YL10" i="4"/>
  <c r="XN9" i="4"/>
  <c r="XK10" i="4"/>
  <c r="XL10" i="4" s="1"/>
  <c r="XH9" i="4"/>
  <c r="XJ9" i="4" s="1"/>
  <c r="WZ11" i="4"/>
  <c r="XL11" i="4"/>
  <c r="XM11" i="4" s="1"/>
  <c r="WY53" i="4"/>
  <c r="XA53" i="4" s="1"/>
  <c r="XD53" i="4" s="1"/>
  <c r="VN29" i="4"/>
  <c r="VN34" i="4"/>
  <c r="UB32" i="4"/>
  <c r="UG22" i="4"/>
  <c r="SP10" i="4"/>
  <c r="SQ10" i="4"/>
  <c r="ST10" i="4" s="1"/>
  <c r="SU10" i="4" s="1"/>
  <c r="SO25" i="4"/>
  <c r="PQ56" i="4"/>
  <c r="PR56" i="4" s="1"/>
  <c r="PZ48" i="4"/>
  <c r="QB48" i="4" s="1"/>
  <c r="PZ32" i="4"/>
  <c r="QB32" i="4" s="1"/>
  <c r="PR23" i="4"/>
  <c r="OG15" i="4"/>
  <c r="OJ15" i="4" s="1"/>
  <c r="OF15" i="4"/>
  <c r="OF10" i="4"/>
  <c r="OR10" i="4"/>
  <c r="OG10" i="4"/>
  <c r="OJ10" i="4" s="1"/>
  <c r="NE39" i="4"/>
  <c r="MU44" i="4"/>
  <c r="MX44" i="4" s="1"/>
  <c r="NF14" i="4"/>
  <c r="MU13" i="4"/>
  <c r="MX13" i="4" s="1"/>
  <c r="MY13" i="4" s="1"/>
  <c r="MT13" i="4"/>
  <c r="NF13" i="4"/>
  <c r="MT12" i="4"/>
  <c r="MU12" i="4"/>
  <c r="MX12" i="4" s="1"/>
  <c r="LH42" i="4"/>
  <c r="LH10" i="4"/>
  <c r="LI10" i="4"/>
  <c r="LL10" i="4" s="1"/>
  <c r="LM10" i="4" s="1"/>
  <c r="JW58" i="4"/>
  <c r="JZ58" i="4" s="1"/>
  <c r="JV57" i="4"/>
  <c r="JW57" i="4"/>
  <c r="JZ57" i="4" s="1"/>
  <c r="KD52" i="4"/>
  <c r="KF52" i="4" s="1"/>
  <c r="KD46" i="4"/>
  <c r="KF46" i="4" s="1"/>
  <c r="JU12" i="4"/>
  <c r="JV12" i="4" s="1"/>
  <c r="JU16" i="4"/>
  <c r="IK12" i="4"/>
  <c r="IN12" i="4" s="1"/>
  <c r="IK11" i="4"/>
  <c r="IN11" i="4" s="1"/>
  <c r="IJ11" i="4"/>
  <c r="IV11" i="4"/>
  <c r="IJ42" i="4"/>
  <c r="IJ13" i="4"/>
  <c r="IJ12" i="4"/>
  <c r="IJ17" i="4"/>
  <c r="IV13" i="4"/>
  <c r="IX13" i="4" s="1"/>
  <c r="IJ46" i="4"/>
  <c r="IK24" i="4"/>
  <c r="IN24" i="4" s="1"/>
  <c r="IJ16" i="4"/>
  <c r="IR46" i="4"/>
  <c r="IT46" i="4" s="1"/>
  <c r="IK21" i="4"/>
  <c r="IN21" i="4" s="1"/>
  <c r="IV16" i="4"/>
  <c r="IK15" i="4"/>
  <c r="IN15" i="4" s="1"/>
  <c r="II26" i="4"/>
  <c r="IJ26" i="4" s="1"/>
  <c r="IV15" i="4"/>
  <c r="IV17" i="4"/>
  <c r="IW17" i="4" s="1"/>
  <c r="FX11" i="4"/>
  <c r="FL10" i="4"/>
  <c r="FL9" i="4"/>
  <c r="FM10" i="4"/>
  <c r="FP10" i="4" s="1"/>
  <c r="FM9" i="4"/>
  <c r="FP9" i="4" s="1"/>
  <c r="FQ9" i="4" s="1"/>
  <c r="FM15" i="4"/>
  <c r="FP15" i="4" s="1"/>
  <c r="EA17" i="4"/>
  <c r="ED17" i="4" s="1"/>
  <c r="EE17" i="4" s="1"/>
  <c r="DY10" i="4"/>
  <c r="EA10" i="4" s="1"/>
  <c r="ED10" i="4" s="1"/>
  <c r="EA27" i="4"/>
  <c r="ED27" i="4" s="1"/>
  <c r="DZ27" i="4"/>
  <c r="EL14" i="4"/>
  <c r="EN14" i="4" s="1"/>
  <c r="EH14" i="4"/>
  <c r="EJ14" i="4" s="1"/>
  <c r="EH46" i="4"/>
  <c r="EJ46" i="4" s="1"/>
  <c r="DZ12" i="4"/>
  <c r="DY16" i="4"/>
  <c r="EL18" i="4" s="1"/>
  <c r="DY28" i="4"/>
  <c r="EL36" i="4" s="1"/>
  <c r="DY24" i="4"/>
  <c r="CN38" i="4"/>
  <c r="CO23" i="4"/>
  <c r="CR23" i="4" s="1"/>
  <c r="CZ9" i="4"/>
  <c r="CO15" i="4"/>
  <c r="CR15" i="4" s="1"/>
  <c r="CN15" i="4"/>
  <c r="CN9" i="4"/>
  <c r="CM20" i="4"/>
  <c r="BA21" i="4"/>
  <c r="BN9" i="4"/>
  <c r="DY50" i="4"/>
  <c r="EA50" i="4" s="1"/>
  <c r="ED50" i="4" s="1"/>
  <c r="EE50" i="4" s="1"/>
  <c r="LG16" i="4"/>
  <c r="LH16" i="4" s="1"/>
  <c r="TZ59" i="4"/>
  <c r="UM59" i="4"/>
  <c r="DY25" i="4"/>
  <c r="II20" i="4"/>
  <c r="IK20" i="4" s="1"/>
  <c r="IN20" i="4" s="1"/>
  <c r="IO20" i="4" s="1"/>
  <c r="XK59" i="4"/>
  <c r="WX59" i="4"/>
  <c r="WY59" i="4" s="1"/>
  <c r="CM30" i="4"/>
  <c r="CO30" i="4" s="1"/>
  <c r="CR30" i="4" s="1"/>
  <c r="II19" i="4"/>
  <c r="IK19" i="4" s="1"/>
  <c r="IN19" i="4" s="1"/>
  <c r="IO19" i="4" s="1"/>
  <c r="JU53" i="4"/>
  <c r="JV53" i="4" s="1"/>
  <c r="OE13" i="4"/>
  <c r="OF13" i="4" s="1"/>
  <c r="NE30" i="4"/>
  <c r="MR30" i="4"/>
  <c r="MS30" i="4" s="1"/>
  <c r="HI21" i="4"/>
  <c r="GV21" i="4"/>
  <c r="GW28" i="4" s="1"/>
  <c r="UC14" i="4"/>
  <c r="UF14" i="4" s="1"/>
  <c r="UB14" i="4"/>
  <c r="OE24" i="4"/>
  <c r="SO32" i="4"/>
  <c r="SP32" i="4" s="1"/>
  <c r="CM13" i="4"/>
  <c r="DY20" i="4"/>
  <c r="GV33" i="4"/>
  <c r="GW37" i="4" s="1"/>
  <c r="VY20" i="4"/>
  <c r="VL20" i="4"/>
  <c r="VM20" i="4" s="1"/>
  <c r="QC59" i="4"/>
  <c r="PP59" i="4"/>
  <c r="CL47" i="4"/>
  <c r="CM47" i="4" s="1"/>
  <c r="PQ21" i="4"/>
  <c r="PS21" i="4" s="1"/>
  <c r="PV21" i="4" s="1"/>
  <c r="PW21" i="4" s="1"/>
  <c r="RC22" i="4"/>
  <c r="YK21" i="4"/>
  <c r="YL21" i="4" s="1"/>
  <c r="ABI47" i="4"/>
  <c r="ABJ47" i="4" s="1"/>
  <c r="II37" i="4"/>
  <c r="SO11" i="4"/>
  <c r="OD56" i="4"/>
  <c r="OE59" i="4" s="1"/>
  <c r="OQ56" i="4"/>
  <c r="CY59" i="4"/>
  <c r="CL59" i="4"/>
  <c r="CM59" i="4" s="1"/>
  <c r="NE17" i="4"/>
  <c r="MR17" i="4"/>
  <c r="MS25" i="4" s="1"/>
  <c r="JU21" i="4"/>
  <c r="JW21" i="4" s="1"/>
  <c r="JZ21" i="4" s="1"/>
  <c r="LG56" i="4"/>
  <c r="LI56" i="4" s="1"/>
  <c r="LL56" i="4" s="1"/>
  <c r="LM56" i="4" s="1"/>
  <c r="MS53" i="4"/>
  <c r="MT53" i="4" s="1"/>
  <c r="CM18" i="4"/>
  <c r="CO18" i="4" s="1"/>
  <c r="CR18" i="4" s="1"/>
  <c r="CS18" i="4" s="1"/>
  <c r="PQ26" i="4"/>
  <c r="ABI16" i="4"/>
  <c r="YK37" i="4"/>
  <c r="OQ19" i="4"/>
  <c r="OD19" i="4"/>
  <c r="OE25" i="4" s="1"/>
  <c r="GW10" i="4"/>
  <c r="LG59" i="4"/>
  <c r="PQ16" i="4"/>
  <c r="RC11" i="4"/>
  <c r="RE11" i="4" s="1"/>
  <c r="RH11" i="4" s="1"/>
  <c r="ABI21" i="4"/>
  <c r="ABI50" i="4"/>
  <c r="CM17" i="4"/>
  <c r="CO17" i="4" s="1"/>
  <c r="CR17" i="4" s="1"/>
  <c r="CS17" i="4" s="1"/>
  <c r="DY26" i="4"/>
  <c r="ABI12" i="4"/>
  <c r="ABV14" i="4" s="1"/>
  <c r="VL24" i="4"/>
  <c r="VM24" i="4" s="1"/>
  <c r="VY24" i="4"/>
  <c r="UA43" i="4"/>
  <c r="WX12" i="4"/>
  <c r="WY17" i="4" s="1"/>
  <c r="XK12" i="4"/>
  <c r="FK14" i="4"/>
  <c r="FK19" i="4"/>
  <c r="FT34" i="4"/>
  <c r="FV34" i="4" s="1"/>
  <c r="FT32" i="4"/>
  <c r="FV32" i="4" s="1"/>
  <c r="AAJ37" i="4"/>
  <c r="ZY28" i="4"/>
  <c r="AAB28" i="4" s="1"/>
  <c r="AAC28" i="4" s="1"/>
  <c r="ZX28" i="4"/>
  <c r="ZX37" i="4"/>
  <c r="RC35" i="4"/>
  <c r="RL38" i="4"/>
  <c r="RN38" i="4" s="1"/>
  <c r="RL55" i="4"/>
  <c r="RN55" i="4" s="1"/>
  <c r="YK25" i="4"/>
  <c r="YJ43" i="4"/>
  <c r="YK53" i="4"/>
  <c r="YM53" i="4" s="1"/>
  <c r="YP53" i="4" s="1"/>
  <c r="YM19" i="4"/>
  <c r="YP19" i="4" s="1"/>
  <c r="YQ19" i="4" s="1"/>
  <c r="YW41" i="4"/>
  <c r="YJ41" i="4"/>
  <c r="YK41" i="4" s="1"/>
  <c r="YK39" i="4"/>
  <c r="YK13" i="4"/>
  <c r="YK26" i="4"/>
  <c r="YL26" i="4" s="1"/>
  <c r="YK28" i="4"/>
  <c r="YM28" i="4" s="1"/>
  <c r="YP28" i="4" s="1"/>
  <c r="YQ28" i="4" s="1"/>
  <c r="YK16" i="4"/>
  <c r="YX23" i="4" s="1"/>
  <c r="YK12" i="4"/>
  <c r="RE59" i="4"/>
  <c r="RH59" i="4" s="1"/>
  <c r="RD59" i="4"/>
  <c r="RE37" i="4"/>
  <c r="RH37" i="4" s="1"/>
  <c r="RD37" i="4"/>
  <c r="RC12" i="4"/>
  <c r="RE12" i="4" s="1"/>
  <c r="RH12" i="4" s="1"/>
  <c r="RC16" i="4"/>
  <c r="RC53" i="4"/>
  <c r="RC25" i="4"/>
  <c r="RC28" i="4"/>
  <c r="RP37" i="4" s="1"/>
  <c r="RC39" i="4"/>
  <c r="RC15" i="4"/>
  <c r="RP15" i="4" s="1"/>
  <c r="RC26" i="4"/>
  <c r="ABI53" i="4"/>
  <c r="ABK53" i="4" s="1"/>
  <c r="ABN53" i="4" s="1"/>
  <c r="ABI26" i="4"/>
  <c r="ABK26" i="4" s="1"/>
  <c r="ABN26" i="4" s="1"/>
  <c r="ABI25" i="4"/>
  <c r="ABI45" i="4"/>
  <c r="ABK45" i="4" s="1"/>
  <c r="ABN45" i="4" s="1"/>
  <c r="ABO45" i="4" s="1"/>
  <c r="ZY59" i="4"/>
  <c r="AAB59" i="4" s="1"/>
  <c r="ZX59" i="4"/>
  <c r="AAI16" i="4"/>
  <c r="ZV16" i="4"/>
  <c r="ZW53" i="4"/>
  <c r="AAI18" i="4"/>
  <c r="ZV18" i="4"/>
  <c r="ZV10" i="4"/>
  <c r="ZW10" i="4" s="1"/>
  <c r="AAI43" i="4"/>
  <c r="ZV43" i="4"/>
  <c r="ZW43" i="4" s="1"/>
  <c r="AAI17" i="4"/>
  <c r="ZV17" i="4"/>
  <c r="ZW25" i="4" s="1"/>
  <c r="ZV12" i="4"/>
  <c r="ZW15" i="4" s="1"/>
  <c r="WY25" i="4"/>
  <c r="XA25" i="4" s="1"/>
  <c r="XD25" i="4" s="1"/>
  <c r="WZ40" i="4"/>
  <c r="WY26" i="4"/>
  <c r="WY27" i="4"/>
  <c r="XA27" i="4" s="1"/>
  <c r="XD27" i="4" s="1"/>
  <c r="WY13" i="4"/>
  <c r="WY37" i="4"/>
  <c r="WZ37" i="4" s="1"/>
  <c r="VL41" i="4"/>
  <c r="VM37" i="4"/>
  <c r="VM11" i="4"/>
  <c r="VZ11" i="4" s="1"/>
  <c r="VM19" i="4"/>
  <c r="VO19" i="4" s="1"/>
  <c r="VR19" i="4" s="1"/>
  <c r="VM16" i="4"/>
  <c r="VN16" i="4" s="1"/>
  <c r="VM12" i="4"/>
  <c r="VN12" i="4" s="1"/>
  <c r="VM10" i="4"/>
  <c r="VO10" i="4" s="1"/>
  <c r="VR10" i="4" s="1"/>
  <c r="VY25" i="4"/>
  <c r="VL25" i="4"/>
  <c r="VM30" i="4" s="1"/>
  <c r="VY39" i="4"/>
  <c r="VL39" i="4"/>
  <c r="VM39" i="4" s="1"/>
  <c r="UM16" i="4"/>
  <c r="TZ16" i="4"/>
  <c r="UA37" i="4"/>
  <c r="UB37" i="4" s="1"/>
  <c r="UA12" i="4"/>
  <c r="UA11" i="4"/>
  <c r="UM56" i="4"/>
  <c r="TZ56" i="4"/>
  <c r="UA56" i="4" s="1"/>
  <c r="UA24" i="4"/>
  <c r="UA53" i="4"/>
  <c r="UM15" i="4"/>
  <c r="TZ15" i="4"/>
  <c r="UA15" i="4" s="1"/>
  <c r="UM21" i="4"/>
  <c r="TZ21" i="4"/>
  <c r="TA41" i="4"/>
  <c r="SN41" i="4"/>
  <c r="SO41" i="4" s="1"/>
  <c r="SO37" i="4"/>
  <c r="TB37" i="4" s="1"/>
  <c r="SO16" i="4"/>
  <c r="SP16" i="4" s="1"/>
  <c r="SO26" i="4"/>
  <c r="SO12" i="4"/>
  <c r="TA56" i="4"/>
  <c r="SN56" i="4"/>
  <c r="SO58" i="4" s="1"/>
  <c r="TA49" i="4"/>
  <c r="SN49" i="4"/>
  <c r="SO53" i="4" s="1"/>
  <c r="PR26" i="4"/>
  <c r="PQ50" i="4"/>
  <c r="PS50" i="4" s="1"/>
  <c r="PV50" i="4" s="1"/>
  <c r="PQ36" i="4"/>
  <c r="PQ11" i="4"/>
  <c r="PQ39" i="4"/>
  <c r="QD39" i="4" s="1"/>
  <c r="PQ37" i="4"/>
  <c r="PQ12" i="4"/>
  <c r="QD12" i="4" s="1"/>
  <c r="PQ25" i="4"/>
  <c r="PQ53" i="4"/>
  <c r="OG13" i="4"/>
  <c r="OJ13" i="4" s="1"/>
  <c r="OK13" i="4" s="1"/>
  <c r="OQ39" i="4"/>
  <c r="OD39" i="4"/>
  <c r="OE39" i="4" s="1"/>
  <c r="OE37" i="4"/>
  <c r="OE11" i="4"/>
  <c r="OE53" i="4"/>
  <c r="OE12" i="4"/>
  <c r="MS24" i="4"/>
  <c r="MS26" i="4"/>
  <c r="LG26" i="4"/>
  <c r="LG37" i="4"/>
  <c r="LH37" i="4" s="1"/>
  <c r="LG27" i="4"/>
  <c r="LG21" i="4"/>
  <c r="LG53" i="4"/>
  <c r="LF43" i="4"/>
  <c r="LG51" i="4" s="1"/>
  <c r="LG12" i="4"/>
  <c r="LT14" i="4" s="1"/>
  <c r="LU14" i="4" s="1"/>
  <c r="LG25" i="4"/>
  <c r="LT29" i="4" s="1"/>
  <c r="JU59" i="4"/>
  <c r="JU26" i="4"/>
  <c r="JU13" i="4"/>
  <c r="JV13" i="4" s="1"/>
  <c r="JU11" i="4"/>
  <c r="JU25" i="4"/>
  <c r="JW25" i="4" s="1"/>
  <c r="JZ25" i="4" s="1"/>
  <c r="JU37" i="4"/>
  <c r="KH44" i="4" s="1"/>
  <c r="II33" i="4"/>
  <c r="IK33" i="4" s="1"/>
  <c r="IN33" i="4" s="1"/>
  <c r="IO33" i="4" s="1"/>
  <c r="IU47" i="4"/>
  <c r="IH47" i="4"/>
  <c r="II47" i="4" s="1"/>
  <c r="IH41" i="4"/>
  <c r="II41" i="4" s="1"/>
  <c r="II18" i="4"/>
  <c r="IH43" i="4"/>
  <c r="II43" i="4" s="1"/>
  <c r="II53" i="4"/>
  <c r="GW12" i="4"/>
  <c r="GW27" i="4"/>
  <c r="HI18" i="4"/>
  <c r="GV18" i="4"/>
  <c r="GW26" i="4" s="1"/>
  <c r="GW16" i="4"/>
  <c r="GW53" i="4"/>
  <c r="GW11" i="4"/>
  <c r="FM17" i="4"/>
  <c r="FP17" i="4" s="1"/>
  <c r="FQ17" i="4" s="1"/>
  <c r="FL17" i="4"/>
  <c r="FK26" i="4"/>
  <c r="FX26" i="4" s="1"/>
  <c r="FK21" i="4"/>
  <c r="FX21" i="4" s="1"/>
  <c r="FJ47" i="4"/>
  <c r="FK56" i="4" s="1"/>
  <c r="FW47" i="4"/>
  <c r="FJ45" i="4"/>
  <c r="FK49" i="4" s="1"/>
  <c r="FW41" i="4"/>
  <c r="FJ41" i="4"/>
  <c r="FK41" i="4" s="1"/>
  <c r="FK16" i="4"/>
  <c r="FK12" i="4"/>
  <c r="EA30" i="4"/>
  <c r="ED30" i="4" s="1"/>
  <c r="EE30" i="4" s="1"/>
  <c r="DZ30" i="4"/>
  <c r="EA11" i="4"/>
  <c r="ED11" i="4" s="1"/>
  <c r="DZ11" i="4"/>
  <c r="EL11" i="4"/>
  <c r="EL12" i="4"/>
  <c r="EN12" i="4" s="1"/>
  <c r="DZ33" i="4"/>
  <c r="EL33" i="4"/>
  <c r="EN33" i="4" s="1"/>
  <c r="EA33" i="4"/>
  <c r="ED33" i="4" s="1"/>
  <c r="EE33" i="4" s="1"/>
  <c r="DY21" i="4"/>
  <c r="DY53" i="4"/>
  <c r="DY19" i="4"/>
  <c r="DY57" i="4"/>
  <c r="EA57" i="4" s="1"/>
  <c r="ED57" i="4" s="1"/>
  <c r="EE57" i="4" s="1"/>
  <c r="DZ37" i="4"/>
  <c r="EL37" i="4"/>
  <c r="EA37" i="4"/>
  <c r="ED37" i="4" s="1"/>
  <c r="CN10" i="4"/>
  <c r="CZ10" i="4"/>
  <c r="DB10" i="4" s="1"/>
  <c r="CO10" i="4"/>
  <c r="CR10" i="4" s="1"/>
  <c r="CM36" i="4"/>
  <c r="CM25" i="4"/>
  <c r="CM12" i="4"/>
  <c r="CM16" i="4"/>
  <c r="CL45" i="4"/>
  <c r="CM53" i="4" s="1"/>
  <c r="CM26" i="4"/>
  <c r="CM11" i="4"/>
  <c r="CZ14" i="4" s="1"/>
  <c r="CM37" i="4"/>
  <c r="BC21" i="4"/>
  <c r="BF21" i="4" s="1"/>
  <c r="BB21" i="4"/>
  <c r="AZ10" i="4"/>
  <c r="BA18" i="4" s="1"/>
  <c r="BA26" i="4"/>
  <c r="BA25" i="4"/>
  <c r="BM50" i="4"/>
  <c r="AZ50" i="4"/>
  <c r="BA50" i="4" s="1"/>
  <c r="BN55" i="4" s="1"/>
  <c r="BA28" i="4"/>
  <c r="BA37" i="4"/>
  <c r="BA53" i="4"/>
  <c r="ABK19" i="4"/>
  <c r="ABN19" i="4" s="1"/>
  <c r="ABO19" i="4" s="1"/>
  <c r="ABI43" i="4"/>
  <c r="ABI56" i="4"/>
  <c r="ABI38" i="4"/>
  <c r="ABK38" i="4" s="1"/>
  <c r="ABN38" i="4" s="1"/>
  <c r="ABI39" i="4"/>
  <c r="ABV48" i="4" s="1"/>
  <c r="ABI54" i="4"/>
  <c r="ABI41" i="4"/>
  <c r="ABJ41" i="4" s="1"/>
  <c r="ABI59" i="4"/>
  <c r="ABI27" i="4"/>
  <c r="ABI28" i="4"/>
  <c r="ABI49" i="4"/>
  <c r="ABJ49" i="4" s="1"/>
  <c r="ABI51" i="4"/>
  <c r="ABI33" i="4"/>
  <c r="ABI24" i="4"/>
  <c r="ABI58" i="4"/>
  <c r="ABI30" i="4"/>
  <c r="ABI57" i="4"/>
  <c r="ZX30" i="4"/>
  <c r="ZW41" i="4"/>
  <c r="ZW49" i="4"/>
  <c r="ZW54" i="4"/>
  <c r="ZW51" i="4"/>
  <c r="ZY36" i="4"/>
  <c r="AAB36" i="4" s="1"/>
  <c r="ZX36" i="4"/>
  <c r="ZY33" i="4"/>
  <c r="AAB33" i="4" s="1"/>
  <c r="ZX33" i="4"/>
  <c r="ZW39" i="4"/>
  <c r="AAJ40" i="4" s="1"/>
  <c r="ZY57" i="4"/>
  <c r="AAB57" i="4" s="1"/>
  <c r="ZX57" i="4"/>
  <c r="ZW45" i="4"/>
  <c r="ZW50" i="4"/>
  <c r="ZY56" i="4"/>
  <c r="AAB56" i="4" s="1"/>
  <c r="ZX56" i="4"/>
  <c r="ZW47" i="4"/>
  <c r="YK56" i="4"/>
  <c r="YM56" i="4" s="1"/>
  <c r="YP56" i="4" s="1"/>
  <c r="YK49" i="4"/>
  <c r="YK58" i="4"/>
  <c r="YL58" i="4" s="1"/>
  <c r="YK27" i="4"/>
  <c r="YM27" i="4" s="1"/>
  <c r="YP27" i="4" s="1"/>
  <c r="YK45" i="4"/>
  <c r="YK24" i="4"/>
  <c r="YK54" i="4"/>
  <c r="YL54" i="4" s="1"/>
  <c r="YK57" i="4"/>
  <c r="YL57" i="4" s="1"/>
  <c r="YK51" i="4"/>
  <c r="YM51" i="4" s="1"/>
  <c r="YP51" i="4" s="1"/>
  <c r="YK33" i="4"/>
  <c r="YK30" i="4"/>
  <c r="YK47" i="4"/>
  <c r="YK59" i="4"/>
  <c r="YM59" i="4" s="1"/>
  <c r="YP59" i="4" s="1"/>
  <c r="YK36" i="4"/>
  <c r="YX44" i="4" s="1"/>
  <c r="YY44" i="4" s="1"/>
  <c r="YK43" i="4"/>
  <c r="WY33" i="4"/>
  <c r="XA33" i="4" s="1"/>
  <c r="XD33" i="4" s="1"/>
  <c r="WY41" i="4"/>
  <c r="WZ41" i="4" s="1"/>
  <c r="WY43" i="4"/>
  <c r="XA43" i="4" s="1"/>
  <c r="XD43" i="4" s="1"/>
  <c r="WY36" i="4"/>
  <c r="WZ36" i="4" s="1"/>
  <c r="WY56" i="4"/>
  <c r="WY58" i="4"/>
  <c r="WY47" i="4"/>
  <c r="WY18" i="4"/>
  <c r="WZ18" i="4" s="1"/>
  <c r="WY57" i="4"/>
  <c r="WY54" i="4"/>
  <c r="WY49" i="4"/>
  <c r="WY28" i="4"/>
  <c r="WY51" i="4"/>
  <c r="WY39" i="4"/>
  <c r="XL44" i="4" s="1"/>
  <c r="WY19" i="4"/>
  <c r="WZ19" i="4" s="1"/>
  <c r="WY50" i="4"/>
  <c r="WY24" i="4"/>
  <c r="WY21" i="4"/>
  <c r="WY30" i="4"/>
  <c r="WZ30" i="4" s="1"/>
  <c r="WY45" i="4"/>
  <c r="VN19" i="4"/>
  <c r="VM56" i="4"/>
  <c r="VM15" i="4"/>
  <c r="VM51" i="4"/>
  <c r="VM17" i="4"/>
  <c r="VM59" i="4"/>
  <c r="VM36" i="4"/>
  <c r="VN36" i="4" s="1"/>
  <c r="VM54" i="4"/>
  <c r="VM57" i="4"/>
  <c r="VM41" i="4"/>
  <c r="VN41" i="4" s="1"/>
  <c r="VM13" i="4"/>
  <c r="VZ13" i="4" s="1"/>
  <c r="VM18" i="4"/>
  <c r="VM50" i="4"/>
  <c r="VM33" i="4"/>
  <c r="VM21" i="4"/>
  <c r="VO21" i="4" s="1"/>
  <c r="VR21" i="4" s="1"/>
  <c r="VM49" i="4"/>
  <c r="VM58" i="4"/>
  <c r="UA51" i="4"/>
  <c r="UA45" i="4"/>
  <c r="UA36" i="4"/>
  <c r="UB36" i="4" s="1"/>
  <c r="UA54" i="4"/>
  <c r="UA10" i="4"/>
  <c r="UA17" i="4"/>
  <c r="UA47" i="4"/>
  <c r="UA33" i="4"/>
  <c r="UC33" i="4" s="1"/>
  <c r="UF33" i="4" s="1"/>
  <c r="UA49" i="4"/>
  <c r="UA18" i="4"/>
  <c r="UA13" i="4"/>
  <c r="UA50" i="4"/>
  <c r="UA28" i="4"/>
  <c r="UB28" i="4" s="1"/>
  <c r="UA41" i="4"/>
  <c r="UA39" i="4"/>
  <c r="UA57" i="4"/>
  <c r="SO28" i="4"/>
  <c r="TB32" i="4" s="1"/>
  <c r="SO43" i="4"/>
  <c r="SO15" i="4"/>
  <c r="SQ15" i="4" s="1"/>
  <c r="ST15" i="4" s="1"/>
  <c r="SO47" i="4"/>
  <c r="SO30" i="4"/>
  <c r="SO39" i="4"/>
  <c r="SO19" i="4"/>
  <c r="SP19" i="4" s="1"/>
  <c r="SO45" i="4"/>
  <c r="TB45" i="4" s="1"/>
  <c r="SO33" i="4"/>
  <c r="SQ33" i="4" s="1"/>
  <c r="ST33" i="4" s="1"/>
  <c r="SO20" i="4"/>
  <c r="SQ20" i="4" s="1"/>
  <c r="ST20" i="4" s="1"/>
  <c r="SO27" i="4"/>
  <c r="SO51" i="4"/>
  <c r="SO36" i="4"/>
  <c r="SO17" i="4"/>
  <c r="TB17" i="4" s="1"/>
  <c r="SO59" i="4"/>
  <c r="SO21" i="4"/>
  <c r="SO18" i="4"/>
  <c r="SQ18" i="4" s="1"/>
  <c r="ST18" i="4" s="1"/>
  <c r="SO24" i="4"/>
  <c r="SQ24" i="4" s="1"/>
  <c r="ST24" i="4" s="1"/>
  <c r="SO54" i="4"/>
  <c r="SO57" i="4"/>
  <c r="RC57" i="4"/>
  <c r="RC43" i="4"/>
  <c r="RC21" i="4"/>
  <c r="RE21" i="4" s="1"/>
  <c r="RH21" i="4" s="1"/>
  <c r="RC36" i="4"/>
  <c r="RC51" i="4"/>
  <c r="RC13" i="4"/>
  <c r="RC49" i="4"/>
  <c r="RC45" i="4"/>
  <c r="RC19" i="4"/>
  <c r="RC27" i="4"/>
  <c r="RC17" i="4"/>
  <c r="RP22" i="4" s="1"/>
  <c r="RC33" i="4"/>
  <c r="RC50" i="4"/>
  <c r="RC30" i="4"/>
  <c r="RE30" i="4" s="1"/>
  <c r="RH30" i="4" s="1"/>
  <c r="RC18" i="4"/>
  <c r="RC20" i="4"/>
  <c r="RC24" i="4"/>
  <c r="RP32" i="4" s="1"/>
  <c r="RR32" i="4" s="1"/>
  <c r="RC47" i="4"/>
  <c r="RC56" i="4"/>
  <c r="RC54" i="4"/>
  <c r="PS56" i="4"/>
  <c r="PV56" i="4" s="1"/>
  <c r="PR21" i="4"/>
  <c r="PQ49" i="4"/>
  <c r="PR49" i="4" s="1"/>
  <c r="PQ17" i="4"/>
  <c r="PR17" i="4" s="1"/>
  <c r="PQ24" i="4"/>
  <c r="PQ43" i="4"/>
  <c r="PQ45" i="4"/>
  <c r="PS45" i="4" s="1"/>
  <c r="PV45" i="4" s="1"/>
  <c r="PQ41" i="4"/>
  <c r="PQ57" i="4"/>
  <c r="PQ51" i="4"/>
  <c r="PR51" i="4" s="1"/>
  <c r="PQ59" i="4"/>
  <c r="PQ15" i="4"/>
  <c r="PQ19" i="4"/>
  <c r="PQ58" i="4"/>
  <c r="PQ30" i="4"/>
  <c r="QD34" i="4" s="1"/>
  <c r="PQ18" i="4"/>
  <c r="QD18" i="4" s="1"/>
  <c r="PQ28" i="4"/>
  <c r="PQ54" i="4"/>
  <c r="PQ27" i="4"/>
  <c r="PQ20" i="4"/>
  <c r="PQ47" i="4"/>
  <c r="PQ13" i="4"/>
  <c r="PQ33" i="4"/>
  <c r="QD42" i="4" s="1"/>
  <c r="QF42" i="4" s="1"/>
  <c r="OE21" i="4"/>
  <c r="OG21" i="4" s="1"/>
  <c r="OJ21" i="4" s="1"/>
  <c r="OE18" i="4"/>
  <c r="OR23" i="4" s="1"/>
  <c r="OE33" i="4"/>
  <c r="OR42" i="4" s="1"/>
  <c r="OT42" i="4" s="1"/>
  <c r="OE58" i="4"/>
  <c r="OE20" i="4"/>
  <c r="OE36" i="4"/>
  <c r="OE41" i="4"/>
  <c r="OE49" i="4"/>
  <c r="OG49" i="4" s="1"/>
  <c r="OJ49" i="4" s="1"/>
  <c r="OE51" i="4"/>
  <c r="OE28" i="4"/>
  <c r="OE50" i="4"/>
  <c r="OE19" i="4"/>
  <c r="OE43" i="4"/>
  <c r="OE47" i="4"/>
  <c r="OE27" i="4"/>
  <c r="OE45" i="4"/>
  <c r="OE30" i="4"/>
  <c r="OR38" i="4" s="1"/>
  <c r="OE54" i="4"/>
  <c r="MS20" i="4"/>
  <c r="MS49" i="4"/>
  <c r="MU49" i="4" s="1"/>
  <c r="MX49" i="4" s="1"/>
  <c r="MS57" i="4"/>
  <c r="MT57" i="4" s="1"/>
  <c r="MS51" i="4"/>
  <c r="MS18" i="4"/>
  <c r="MS54" i="4"/>
  <c r="MU54" i="4" s="1"/>
  <c r="MX54" i="4" s="1"/>
  <c r="MS56" i="4"/>
  <c r="MU56" i="4" s="1"/>
  <c r="MX56" i="4" s="1"/>
  <c r="MS28" i="4"/>
  <c r="MS21" i="4"/>
  <c r="MU21" i="4" s="1"/>
  <c r="MX21" i="4" s="1"/>
  <c r="MS43" i="4"/>
  <c r="MS45" i="4"/>
  <c r="MS19" i="4"/>
  <c r="MT19" i="4" s="1"/>
  <c r="MS50" i="4"/>
  <c r="MS27" i="4"/>
  <c r="MS47" i="4"/>
  <c r="MS58" i="4"/>
  <c r="MS59" i="4"/>
  <c r="LG30" i="4"/>
  <c r="LH30" i="4" s="1"/>
  <c r="LG39" i="4"/>
  <c r="LG19" i="4"/>
  <c r="LG28" i="4"/>
  <c r="LH28" i="4" s="1"/>
  <c r="LG41" i="4"/>
  <c r="LG33" i="4"/>
  <c r="LG49" i="4"/>
  <c r="LG54" i="4"/>
  <c r="LG57" i="4"/>
  <c r="LI57" i="4" s="1"/>
  <c r="LL57" i="4" s="1"/>
  <c r="LG47" i="4"/>
  <c r="LG36" i="4"/>
  <c r="LT38" i="4" s="1"/>
  <c r="LG20" i="4"/>
  <c r="LI20" i="4" s="1"/>
  <c r="LL20" i="4" s="1"/>
  <c r="LG58" i="4"/>
  <c r="LI58" i="4" s="1"/>
  <c r="LL58" i="4" s="1"/>
  <c r="LG45" i="4"/>
  <c r="LG24" i="4"/>
  <c r="LG15" i="4"/>
  <c r="JU19" i="4"/>
  <c r="JU10" i="4"/>
  <c r="JU41" i="4"/>
  <c r="JW41" i="4" s="1"/>
  <c r="JZ41" i="4" s="1"/>
  <c r="JU24" i="4"/>
  <c r="KH24" i="4" s="1"/>
  <c r="JU18" i="4"/>
  <c r="JU36" i="4"/>
  <c r="JV36" i="4" s="1"/>
  <c r="JU20" i="4"/>
  <c r="JW20" i="4" s="1"/>
  <c r="JZ20" i="4" s="1"/>
  <c r="JU17" i="4"/>
  <c r="JU49" i="4"/>
  <c r="JU15" i="4"/>
  <c r="JV15" i="4" s="1"/>
  <c r="JW56" i="4"/>
  <c r="JZ56" i="4" s="1"/>
  <c r="JV56" i="4"/>
  <c r="JU33" i="4"/>
  <c r="JU43" i="4"/>
  <c r="JW43" i="4" s="1"/>
  <c r="JZ43" i="4" s="1"/>
  <c r="JU30" i="4"/>
  <c r="JU28" i="4"/>
  <c r="JU51" i="4"/>
  <c r="JU47" i="4"/>
  <c r="JU27" i="4"/>
  <c r="JU39" i="4"/>
  <c r="JU54" i="4"/>
  <c r="JU50" i="4"/>
  <c r="II51" i="4"/>
  <c r="IK51" i="4" s="1"/>
  <c r="IN51" i="4" s="1"/>
  <c r="II56" i="4"/>
  <c r="II57" i="4"/>
  <c r="II27" i="4"/>
  <c r="IV27" i="4" s="1"/>
  <c r="II28" i="4"/>
  <c r="II36" i="4"/>
  <c r="II54" i="4"/>
  <c r="II59" i="4"/>
  <c r="II45" i="4"/>
  <c r="II30" i="4"/>
  <c r="II58" i="4"/>
  <c r="GW41" i="4"/>
  <c r="GW49" i="4"/>
  <c r="HJ49" i="4" s="1"/>
  <c r="GW50" i="4"/>
  <c r="GW36" i="4"/>
  <c r="GX36" i="4" s="1"/>
  <c r="GW57" i="4"/>
  <c r="GY57" i="4" s="1"/>
  <c r="HB57" i="4" s="1"/>
  <c r="GW56" i="4"/>
  <c r="GW43" i="4"/>
  <c r="GW39" i="4"/>
  <c r="HJ44" i="4" s="1"/>
  <c r="GW17" i="4"/>
  <c r="GW54" i="4"/>
  <c r="GW15" i="4"/>
  <c r="GW19" i="4"/>
  <c r="GW45" i="4"/>
  <c r="GW51" i="4"/>
  <c r="GX51" i="4" s="1"/>
  <c r="GW59" i="4"/>
  <c r="GX59" i="4" s="1"/>
  <c r="GW13" i="4"/>
  <c r="GW58" i="4"/>
  <c r="FK20" i="4"/>
  <c r="FK33" i="4"/>
  <c r="FX40" i="4" s="1"/>
  <c r="FZ40" i="4" s="1"/>
  <c r="FK59" i="4"/>
  <c r="FK45" i="4"/>
  <c r="FK30" i="4"/>
  <c r="FK39" i="4"/>
  <c r="FK54" i="4"/>
  <c r="FK57" i="4"/>
  <c r="FK43" i="4"/>
  <c r="FK24" i="4"/>
  <c r="FK28" i="4"/>
  <c r="FK27" i="4"/>
  <c r="FK58" i="4"/>
  <c r="FK51" i="4"/>
  <c r="FM36" i="4"/>
  <c r="FP36" i="4" s="1"/>
  <c r="FL36" i="4"/>
  <c r="FK50" i="4"/>
  <c r="DZ57" i="4"/>
  <c r="EL15" i="4"/>
  <c r="EA15" i="4"/>
  <c r="ED15" i="4" s="1"/>
  <c r="DZ15" i="4"/>
  <c r="DY51" i="4"/>
  <c r="DY41" i="4"/>
  <c r="EA13" i="4"/>
  <c r="ED13" i="4" s="1"/>
  <c r="DZ13" i="4"/>
  <c r="EL13" i="4"/>
  <c r="EA18" i="4"/>
  <c r="ED18" i="4" s="1"/>
  <c r="DZ18" i="4"/>
  <c r="DY39" i="4"/>
  <c r="DY49" i="4"/>
  <c r="EA36" i="4"/>
  <c r="ED36" i="4" s="1"/>
  <c r="DZ36" i="4"/>
  <c r="DY43" i="4"/>
  <c r="DY45" i="4"/>
  <c r="DY47" i="4"/>
  <c r="DY58" i="4"/>
  <c r="DY56" i="4"/>
  <c r="DY54" i="4"/>
  <c r="DY59" i="4"/>
  <c r="CM50" i="4"/>
  <c r="CM27" i="4"/>
  <c r="CM57" i="4"/>
  <c r="CM58" i="4"/>
  <c r="CM43" i="4"/>
  <c r="CM28" i="4"/>
  <c r="CM21" i="4"/>
  <c r="CM49" i="4"/>
  <c r="CO49" i="4" s="1"/>
  <c r="CR49" i="4" s="1"/>
  <c r="CM39" i="4"/>
  <c r="CM51" i="4"/>
  <c r="CM56" i="4"/>
  <c r="CM33" i="4"/>
  <c r="CZ33" i="4" s="1"/>
  <c r="CM41" i="4"/>
  <c r="CN41" i="4" s="1"/>
  <c r="CM24" i="4"/>
  <c r="CM54" i="4"/>
  <c r="BA20" i="4"/>
  <c r="BA49" i="4"/>
  <c r="BA39" i="4"/>
  <c r="BC39" i="4" s="1"/>
  <c r="BF39" i="4" s="1"/>
  <c r="BA13" i="4"/>
  <c r="BA57" i="4"/>
  <c r="BA33" i="4"/>
  <c r="BA45" i="4"/>
  <c r="BA41" i="4"/>
  <c r="BA27" i="4"/>
  <c r="BA59" i="4"/>
  <c r="BA36" i="4"/>
  <c r="BC36" i="4" s="1"/>
  <c r="BF36" i="4" s="1"/>
  <c r="BA54" i="4"/>
  <c r="BA58" i="4"/>
  <c r="BA15" i="4"/>
  <c r="BA17" i="4"/>
  <c r="BA19" i="4"/>
  <c r="BA43" i="4"/>
  <c r="BA47" i="4"/>
  <c r="BA56" i="4"/>
  <c r="BA51" i="4"/>
  <c r="VQ50" i="4"/>
  <c r="VQ49" i="4"/>
  <c r="VQ48" i="4"/>
  <c r="VQ52" i="4"/>
  <c r="VS52" i="4" s="1"/>
  <c r="VQ53" i="4"/>
  <c r="ABO10" i="4"/>
  <c r="ABK46" i="4"/>
  <c r="ABN46" i="4" s="1"/>
  <c r="ABJ46" i="4"/>
  <c r="ABV21" i="4"/>
  <c r="ABO40" i="4"/>
  <c r="ABO9" i="4"/>
  <c r="ABK25" i="4"/>
  <c r="ABN25" i="4" s="1"/>
  <c r="ABO15" i="4"/>
  <c r="ABO36" i="4"/>
  <c r="ABX9" i="4"/>
  <c r="ABW9" i="4"/>
  <c r="ABK22" i="4"/>
  <c r="ABN22" i="4" s="1"/>
  <c r="ABJ22" i="4"/>
  <c r="ABO35" i="4"/>
  <c r="ABK37" i="4"/>
  <c r="ABN37" i="4" s="1"/>
  <c r="ABJ37" i="4"/>
  <c r="ABK52" i="4"/>
  <c r="ABN52" i="4" s="1"/>
  <c r="ABJ52" i="4"/>
  <c r="ABO17" i="4"/>
  <c r="ABO32" i="4"/>
  <c r="ABO44" i="4"/>
  <c r="ABV20" i="4"/>
  <c r="ABK20" i="4"/>
  <c r="ABN20" i="4" s="1"/>
  <c r="ABJ20" i="4"/>
  <c r="ABK48" i="4"/>
  <c r="ABN48" i="4" s="1"/>
  <c r="ABJ48" i="4"/>
  <c r="ABO23" i="4"/>
  <c r="ABO55" i="4"/>
  <c r="ABO13" i="4"/>
  <c r="ABO34" i="4"/>
  <c r="ABO14" i="4"/>
  <c r="ABJ53" i="4"/>
  <c r="ABO31" i="4"/>
  <c r="AAL9" i="4"/>
  <c r="AAK9" i="4"/>
  <c r="ZY46" i="4"/>
  <c r="AAB46" i="4" s="1"/>
  <c r="ZX46" i="4"/>
  <c r="ZY38" i="4"/>
  <c r="AAB38" i="4" s="1"/>
  <c r="ZX38" i="4"/>
  <c r="AAJ38" i="4"/>
  <c r="AAC23" i="4"/>
  <c r="AAC22" i="4"/>
  <c r="ZZ30" i="4"/>
  <c r="AAA29" i="4"/>
  <c r="AAC29" i="4" s="1"/>
  <c r="AAC9" i="4"/>
  <c r="AAK37" i="4"/>
  <c r="AAL37" i="4"/>
  <c r="YQ17" i="4"/>
  <c r="YQ9" i="4"/>
  <c r="YY9" i="4"/>
  <c r="YZ9" i="4"/>
  <c r="YQ15" i="4"/>
  <c r="YQ32" i="4"/>
  <c r="YQ44" i="4"/>
  <c r="YQ46" i="4"/>
  <c r="YQ38" i="4"/>
  <c r="YZ10" i="4"/>
  <c r="YQ35" i="4"/>
  <c r="YM22" i="4"/>
  <c r="YP22" i="4" s="1"/>
  <c r="YL22" i="4"/>
  <c r="YM23" i="4"/>
  <c r="YP23" i="4" s="1"/>
  <c r="YL23" i="4"/>
  <c r="YM20" i="4"/>
  <c r="YP20" i="4" s="1"/>
  <c r="YL20" i="4"/>
  <c r="YM42" i="4"/>
  <c r="YP42" i="4" s="1"/>
  <c r="YL42" i="4"/>
  <c r="YQ31" i="4"/>
  <c r="YM49" i="4"/>
  <c r="YP49" i="4" s="1"/>
  <c r="YL49" i="4"/>
  <c r="YQ14" i="4"/>
  <c r="YM55" i="4"/>
  <c r="YP55" i="4" s="1"/>
  <c r="YL55" i="4"/>
  <c r="YQ40" i="4"/>
  <c r="YQ34" i="4"/>
  <c r="YM52" i="4"/>
  <c r="YP52" i="4" s="1"/>
  <c r="YL52" i="4"/>
  <c r="YQ29" i="4"/>
  <c r="YQ48" i="4"/>
  <c r="XE10" i="4"/>
  <c r="XE23" i="4"/>
  <c r="XB53" i="4"/>
  <c r="XC52" i="4"/>
  <c r="XA22" i="4"/>
  <c r="XD22" i="4" s="1"/>
  <c r="WZ22" i="4"/>
  <c r="XL32" i="4"/>
  <c r="WZ32" i="4"/>
  <c r="XA32" i="4"/>
  <c r="XD32" i="4" s="1"/>
  <c r="WZ29" i="4"/>
  <c r="XA29" i="4"/>
  <c r="XD29" i="4" s="1"/>
  <c r="WZ34" i="4"/>
  <c r="XA34" i="4"/>
  <c r="XD34" i="4" s="1"/>
  <c r="XE11" i="4"/>
  <c r="XL31" i="4"/>
  <c r="WZ31" i="4"/>
  <c r="XA31" i="4"/>
  <c r="XD31" i="4" s="1"/>
  <c r="XA44" i="4"/>
  <c r="XD44" i="4" s="1"/>
  <c r="WZ44" i="4"/>
  <c r="WZ33" i="4"/>
  <c r="XA42" i="4"/>
  <c r="XD42" i="4" s="1"/>
  <c r="XL42" i="4"/>
  <c r="WZ42" i="4"/>
  <c r="XI9" i="4"/>
  <c r="WZ27" i="4"/>
  <c r="XA21" i="4"/>
  <c r="XD21" i="4" s="1"/>
  <c r="WZ21" i="4"/>
  <c r="WZ53" i="4"/>
  <c r="WZ25" i="4"/>
  <c r="XE48" i="4"/>
  <c r="XE40" i="4"/>
  <c r="XE52" i="4"/>
  <c r="XA41" i="4"/>
  <c r="XD41" i="4" s="1"/>
  <c r="XL41" i="4"/>
  <c r="XA38" i="4"/>
  <c r="XD38" i="4" s="1"/>
  <c r="WZ38" i="4"/>
  <c r="XL38" i="4"/>
  <c r="XE14" i="4"/>
  <c r="XL35" i="4"/>
  <c r="WZ35" i="4"/>
  <c r="XA35" i="4"/>
  <c r="XD35" i="4" s="1"/>
  <c r="XN10" i="4"/>
  <c r="XI10" i="4" s="1"/>
  <c r="XM10" i="4"/>
  <c r="XE46" i="4"/>
  <c r="VO32" i="4"/>
  <c r="VR32" i="4" s="1"/>
  <c r="VN32" i="4"/>
  <c r="VQ51" i="4"/>
  <c r="VO17" i="4"/>
  <c r="VR17" i="4" s="1"/>
  <c r="VN17" i="4"/>
  <c r="VO40" i="4"/>
  <c r="VR40" i="4" s="1"/>
  <c r="VN40" i="4"/>
  <c r="VZ15" i="4"/>
  <c r="VN15" i="4"/>
  <c r="VS46" i="4"/>
  <c r="VO42" i="4"/>
  <c r="VR42" i="4" s="1"/>
  <c r="VN42" i="4"/>
  <c r="VS34" i="4"/>
  <c r="VS44" i="4"/>
  <c r="VO13" i="4"/>
  <c r="VR13" i="4" s="1"/>
  <c r="VZ18" i="4"/>
  <c r="VS31" i="4"/>
  <c r="VS23" i="4"/>
  <c r="VZ14" i="4"/>
  <c r="VO14" i="4"/>
  <c r="VR14" i="4" s="1"/>
  <c r="VN14" i="4"/>
  <c r="VN10" i="4"/>
  <c r="VP55" i="4"/>
  <c r="VQ54" i="4"/>
  <c r="VN22" i="4"/>
  <c r="VZ22" i="4"/>
  <c r="VO22" i="4"/>
  <c r="VR22" i="4" s="1"/>
  <c r="VS29" i="4"/>
  <c r="VO38" i="4"/>
  <c r="VR38" i="4" s="1"/>
  <c r="VN38" i="4"/>
  <c r="VO35" i="4"/>
  <c r="VR35" i="4" s="1"/>
  <c r="VN35" i="4"/>
  <c r="VZ9" i="4"/>
  <c r="VO9" i="4"/>
  <c r="VR9" i="4" s="1"/>
  <c r="VN9" i="4"/>
  <c r="VO48" i="4"/>
  <c r="VR48" i="4" s="1"/>
  <c r="VN48" i="4"/>
  <c r="VO53" i="4"/>
  <c r="VR53" i="4" s="1"/>
  <c r="VN53" i="4"/>
  <c r="UC28" i="4"/>
  <c r="UF28" i="4" s="1"/>
  <c r="UG40" i="4"/>
  <c r="UG38" i="4"/>
  <c r="UC44" i="4"/>
  <c r="UF44" i="4" s="1"/>
  <c r="UB44" i="4"/>
  <c r="UG31" i="4"/>
  <c r="UC29" i="4"/>
  <c r="UF29" i="4" s="1"/>
  <c r="UB29" i="4"/>
  <c r="UC34" i="4"/>
  <c r="UF34" i="4" s="1"/>
  <c r="UB34" i="4"/>
  <c r="UC48" i="4"/>
  <c r="UF48" i="4" s="1"/>
  <c r="UN48" i="4"/>
  <c r="UB48" i="4"/>
  <c r="UC43" i="4"/>
  <c r="UF43" i="4" s="1"/>
  <c r="UB43" i="4"/>
  <c r="UC35" i="4"/>
  <c r="UF35" i="4" s="1"/>
  <c r="UB35" i="4"/>
  <c r="UC36" i="4"/>
  <c r="UF36" i="4" s="1"/>
  <c r="UD42" i="4"/>
  <c r="UE41" i="4"/>
  <c r="UG32" i="4"/>
  <c r="UG23" i="4"/>
  <c r="UC9" i="4"/>
  <c r="UF9" i="4" s="1"/>
  <c r="UB9" i="4"/>
  <c r="UN9" i="4"/>
  <c r="SU52" i="4"/>
  <c r="SQ30" i="4"/>
  <c r="ST30" i="4" s="1"/>
  <c r="SP30" i="4"/>
  <c r="TB16" i="4"/>
  <c r="SQ16" i="4"/>
  <c r="ST16" i="4" s="1"/>
  <c r="SQ42" i="4"/>
  <c r="ST42" i="4" s="1"/>
  <c r="TB42" i="4"/>
  <c r="SP42" i="4"/>
  <c r="TB35" i="4"/>
  <c r="SQ35" i="4"/>
  <c r="ST35" i="4" s="1"/>
  <c r="SP35" i="4"/>
  <c r="TD10" i="4"/>
  <c r="TC10" i="4"/>
  <c r="SQ45" i="4"/>
  <c r="ST45" i="4" s="1"/>
  <c r="SP45" i="4"/>
  <c r="TB33" i="4"/>
  <c r="TB14" i="4"/>
  <c r="SQ14" i="4"/>
  <c r="ST14" i="4" s="1"/>
  <c r="SP14" i="4"/>
  <c r="SU55" i="4"/>
  <c r="SQ48" i="4"/>
  <c r="ST48" i="4" s="1"/>
  <c r="TB48" i="4"/>
  <c r="SP48" i="4"/>
  <c r="SQ38" i="4"/>
  <c r="ST38" i="4" s="1"/>
  <c r="SP38" i="4"/>
  <c r="TB38" i="4"/>
  <c r="SU44" i="4"/>
  <c r="TB31" i="4"/>
  <c r="SQ31" i="4"/>
  <c r="ST31" i="4" s="1"/>
  <c r="SP31" i="4"/>
  <c r="SP37" i="4"/>
  <c r="TB36" i="4"/>
  <c r="SQ36" i="4"/>
  <c r="ST36" i="4" s="1"/>
  <c r="SP36" i="4"/>
  <c r="SU9" i="4"/>
  <c r="SQ46" i="4"/>
  <c r="ST46" i="4" s="1"/>
  <c r="SP46" i="4"/>
  <c r="TB46" i="4"/>
  <c r="SQ21" i="4"/>
  <c r="ST21" i="4" s="1"/>
  <c r="SP21" i="4"/>
  <c r="TB34" i="4"/>
  <c r="SQ34" i="4"/>
  <c r="ST34" i="4" s="1"/>
  <c r="SP34" i="4"/>
  <c r="SP24" i="4"/>
  <c r="TD9" i="4"/>
  <c r="TC9" i="4"/>
  <c r="SQ25" i="4"/>
  <c r="ST25" i="4" s="1"/>
  <c r="SP25" i="4"/>
  <c r="TB13" i="4"/>
  <c r="SQ13" i="4"/>
  <c r="ST13" i="4" s="1"/>
  <c r="SP13" i="4"/>
  <c r="SQ32" i="4"/>
  <c r="ST32" i="4" s="1"/>
  <c r="SQ23" i="4"/>
  <c r="ST23" i="4" s="1"/>
  <c r="SP23" i="4"/>
  <c r="SU40" i="4"/>
  <c r="SQ22" i="4"/>
  <c r="ST22" i="4" s="1"/>
  <c r="SP22" i="4"/>
  <c r="SQ43" i="4"/>
  <c r="ST43" i="4" s="1"/>
  <c r="TB43" i="4"/>
  <c r="SP43" i="4"/>
  <c r="TB15" i="4"/>
  <c r="SU29" i="4"/>
  <c r="SQ47" i="4"/>
  <c r="ST47" i="4" s="1"/>
  <c r="SP47" i="4"/>
  <c r="TB47" i="4"/>
  <c r="RE22" i="4"/>
  <c r="RH22" i="4" s="1"/>
  <c r="RD22" i="4"/>
  <c r="RE39" i="4"/>
  <c r="RH39" i="4" s="1"/>
  <c r="RP39" i="4"/>
  <c r="RD39" i="4"/>
  <c r="RE29" i="4"/>
  <c r="RH29" i="4" s="1"/>
  <c r="RP29" i="4"/>
  <c r="RD29" i="4"/>
  <c r="RP10" i="4"/>
  <c r="RE10" i="4"/>
  <c r="RH10" i="4" s="1"/>
  <c r="RD10" i="4"/>
  <c r="RE48" i="4"/>
  <c r="RH48" i="4" s="1"/>
  <c r="RD48" i="4"/>
  <c r="RP48" i="4"/>
  <c r="RE45" i="4"/>
  <c r="RH45" i="4" s="1"/>
  <c r="RD45" i="4"/>
  <c r="RP45" i="4"/>
  <c r="RI9" i="4"/>
  <c r="RI32" i="4"/>
  <c r="RI37" i="4"/>
  <c r="RI14" i="4"/>
  <c r="RR9" i="4"/>
  <c r="RQ9" i="4"/>
  <c r="RI58" i="4"/>
  <c r="RE46" i="4"/>
  <c r="RH46" i="4" s="1"/>
  <c r="RD46" i="4"/>
  <c r="RP46" i="4"/>
  <c r="RP12" i="4"/>
  <c r="RD12" i="4"/>
  <c r="RE31" i="4"/>
  <c r="RH31" i="4" s="1"/>
  <c r="RP31" i="4"/>
  <c r="RD31" i="4"/>
  <c r="RE42" i="4"/>
  <c r="RH42" i="4" s="1"/>
  <c r="RP42" i="4"/>
  <c r="RD42" i="4"/>
  <c r="RP11" i="4"/>
  <c r="RE47" i="4"/>
  <c r="RH47" i="4" s="1"/>
  <c r="RP47" i="4"/>
  <c r="RD47" i="4"/>
  <c r="RI34" i="4"/>
  <c r="RE15" i="4"/>
  <c r="RH15" i="4" s="1"/>
  <c r="RD15" i="4"/>
  <c r="RI52" i="4"/>
  <c r="RE16" i="4"/>
  <c r="RH16" i="4" s="1"/>
  <c r="RD16" i="4"/>
  <c r="RE40" i="4"/>
  <c r="RH40" i="4" s="1"/>
  <c r="RP40" i="4"/>
  <c r="RD40" i="4"/>
  <c r="RE41" i="4"/>
  <c r="RH41" i="4" s="1"/>
  <c r="RP41" i="4"/>
  <c r="RD41" i="4"/>
  <c r="RE43" i="4"/>
  <c r="RH43" i="4" s="1"/>
  <c r="RD43" i="4"/>
  <c r="RP43" i="4"/>
  <c r="RE23" i="4"/>
  <c r="RH23" i="4" s="1"/>
  <c r="RD23" i="4"/>
  <c r="RD21" i="4"/>
  <c r="RI44" i="4"/>
  <c r="PS51" i="4"/>
  <c r="PV51" i="4" s="1"/>
  <c r="PS36" i="4"/>
  <c r="PV36" i="4" s="1"/>
  <c r="PR36" i="4"/>
  <c r="PR45" i="4"/>
  <c r="PT50" i="4"/>
  <c r="PU49" i="4"/>
  <c r="PW44" i="4"/>
  <c r="PS19" i="4"/>
  <c r="PV19" i="4" s="1"/>
  <c r="PR19" i="4"/>
  <c r="PS22" i="4"/>
  <c r="PV22" i="4" s="1"/>
  <c r="PR22" i="4"/>
  <c r="PW35" i="4"/>
  <c r="PW31" i="4"/>
  <c r="PS17" i="4"/>
  <c r="PV17" i="4" s="1"/>
  <c r="PS16" i="4"/>
  <c r="PV16" i="4" s="1"/>
  <c r="PR16" i="4"/>
  <c r="QD9" i="4"/>
  <c r="PS9" i="4"/>
  <c r="PV9" i="4" s="1"/>
  <c r="PR9" i="4"/>
  <c r="QD29" i="4"/>
  <c r="PS29" i="4"/>
  <c r="PV29" i="4" s="1"/>
  <c r="PR29" i="4"/>
  <c r="QD10" i="4"/>
  <c r="PS10" i="4"/>
  <c r="PV10" i="4" s="1"/>
  <c r="PR10" i="4"/>
  <c r="PW38" i="4"/>
  <c r="PS37" i="4"/>
  <c r="PV37" i="4" s="1"/>
  <c r="PR37" i="4"/>
  <c r="PS34" i="4"/>
  <c r="PV34" i="4" s="1"/>
  <c r="PR34" i="4"/>
  <c r="PW42" i="4"/>
  <c r="QD14" i="4"/>
  <c r="PS14" i="4"/>
  <c r="PV14" i="4" s="1"/>
  <c r="PR14" i="4"/>
  <c r="PW23" i="4"/>
  <c r="PS39" i="4"/>
  <c r="PV39" i="4" s="1"/>
  <c r="PR39" i="4"/>
  <c r="QD49" i="4"/>
  <c r="QD11" i="4"/>
  <c r="PS11" i="4"/>
  <c r="PV11" i="4" s="1"/>
  <c r="PR11" i="4"/>
  <c r="PS40" i="4"/>
  <c r="PV40" i="4" s="1"/>
  <c r="QD40" i="4"/>
  <c r="PR40" i="4"/>
  <c r="PW46" i="4"/>
  <c r="OG40" i="4"/>
  <c r="OJ40" i="4" s="1"/>
  <c r="OF40" i="4"/>
  <c r="OF17" i="4"/>
  <c r="OG17" i="4"/>
  <c r="OJ17" i="4" s="1"/>
  <c r="OK44" i="4"/>
  <c r="OF16" i="4"/>
  <c r="OG16" i="4"/>
  <c r="OJ16" i="4" s="1"/>
  <c r="OG34" i="4"/>
  <c r="OJ34" i="4" s="1"/>
  <c r="OF34" i="4"/>
  <c r="OK42" i="4"/>
  <c r="OT9" i="4"/>
  <c r="OS9" i="4"/>
  <c r="OK32" i="4"/>
  <c r="OK46" i="4"/>
  <c r="OG29" i="4"/>
  <c r="OJ29" i="4" s="1"/>
  <c r="OF29" i="4"/>
  <c r="OK31" i="4"/>
  <c r="OG35" i="4"/>
  <c r="OJ35" i="4" s="1"/>
  <c r="OF35" i="4"/>
  <c r="OK9" i="4"/>
  <c r="OK15" i="4"/>
  <c r="OK14" i="4"/>
  <c r="OF24" i="4"/>
  <c r="OK10" i="4"/>
  <c r="OK23" i="4"/>
  <c r="OK48" i="4"/>
  <c r="OH53" i="4"/>
  <c r="OI52" i="4"/>
  <c r="OK52" i="4" s="1"/>
  <c r="OT10" i="4"/>
  <c r="OS10" i="4"/>
  <c r="OF22" i="4"/>
  <c r="OG22" i="4"/>
  <c r="OJ22" i="4" s="1"/>
  <c r="OK38" i="4"/>
  <c r="MY11" i="4"/>
  <c r="NF16" i="4"/>
  <c r="MU16" i="4"/>
  <c r="MX16" i="4" s="1"/>
  <c r="MT16" i="4"/>
  <c r="MY23" i="4"/>
  <c r="MY14" i="4"/>
  <c r="MY29" i="4"/>
  <c r="NH12" i="4"/>
  <c r="NG12" i="4"/>
  <c r="NH13" i="4"/>
  <c r="NG13" i="4"/>
  <c r="MU48" i="4"/>
  <c r="MX48" i="4" s="1"/>
  <c r="MT48" i="4"/>
  <c r="MY9" i="4"/>
  <c r="MU55" i="4"/>
  <c r="MX55" i="4" s="1"/>
  <c r="MT55" i="4"/>
  <c r="MT20" i="4"/>
  <c r="NF20" i="4"/>
  <c r="MU20" i="4"/>
  <c r="MX20" i="4" s="1"/>
  <c r="MT56" i="4"/>
  <c r="MU42" i="4"/>
  <c r="MX42" i="4" s="1"/>
  <c r="MT42" i="4"/>
  <c r="MY12" i="4"/>
  <c r="MU41" i="4"/>
  <c r="MX41" i="4" s="1"/>
  <c r="MT41" i="4"/>
  <c r="MU47" i="4"/>
  <c r="MX47" i="4" s="1"/>
  <c r="MT47" i="4"/>
  <c r="NH10" i="4"/>
  <c r="NG10" i="4"/>
  <c r="MU57" i="4"/>
  <c r="MX57" i="4" s="1"/>
  <c r="MV32" i="4"/>
  <c r="MW31" i="4"/>
  <c r="MY31" i="4" s="1"/>
  <c r="MU15" i="4"/>
  <c r="MX15" i="4" s="1"/>
  <c r="MT15" i="4"/>
  <c r="NF15" i="4"/>
  <c r="NH11" i="4"/>
  <c r="NG11" i="4"/>
  <c r="NH14" i="4"/>
  <c r="NG14" i="4"/>
  <c r="MY22" i="4"/>
  <c r="MY10" i="4"/>
  <c r="NH9" i="4"/>
  <c r="NG9" i="4"/>
  <c r="LV14" i="4"/>
  <c r="LM9" i="4"/>
  <c r="LM11" i="4"/>
  <c r="LM40" i="4"/>
  <c r="LI16" i="4"/>
  <c r="LL16" i="4" s="1"/>
  <c r="LM55" i="4"/>
  <c r="LI30" i="4"/>
  <c r="LL30" i="4" s="1"/>
  <c r="LV9" i="4"/>
  <c r="LU9" i="4"/>
  <c r="LV10" i="4"/>
  <c r="LU10" i="4"/>
  <c r="LV11" i="4"/>
  <c r="LU11" i="4"/>
  <c r="LT17" i="4"/>
  <c r="LI17" i="4"/>
  <c r="LL17" i="4" s="1"/>
  <c r="LH17" i="4"/>
  <c r="LT13" i="4"/>
  <c r="LI13" i="4"/>
  <c r="LL13" i="4" s="1"/>
  <c r="LH13" i="4"/>
  <c r="LI26" i="4"/>
  <c r="LL26" i="4" s="1"/>
  <c r="LH26" i="4"/>
  <c r="LT31" i="4"/>
  <c r="LI31" i="4"/>
  <c r="LL31" i="4" s="1"/>
  <c r="LH31" i="4"/>
  <c r="LM46" i="4"/>
  <c r="LT35" i="4"/>
  <c r="LI35" i="4"/>
  <c r="LL35" i="4" s="1"/>
  <c r="LH35" i="4"/>
  <c r="LI34" i="4"/>
  <c r="LL34" i="4" s="1"/>
  <c r="LH34" i="4"/>
  <c r="LM22" i="4"/>
  <c r="LI59" i="4"/>
  <c r="LL59" i="4" s="1"/>
  <c r="LH59" i="4"/>
  <c r="LM52" i="4"/>
  <c r="LI48" i="4"/>
  <c r="LL48" i="4" s="1"/>
  <c r="LH48" i="4"/>
  <c r="LI21" i="4"/>
  <c r="LL21" i="4" s="1"/>
  <c r="LH21" i="4"/>
  <c r="LI33" i="4"/>
  <c r="LL33" i="4" s="1"/>
  <c r="LH33" i="4"/>
  <c r="LI44" i="4"/>
  <c r="LL44" i="4" s="1"/>
  <c r="LH44" i="4"/>
  <c r="LI38" i="4"/>
  <c r="LL38" i="4" s="1"/>
  <c r="LH38" i="4"/>
  <c r="LM23" i="4"/>
  <c r="LI49" i="4"/>
  <c r="LL49" i="4" s="1"/>
  <c r="LH49" i="4"/>
  <c r="LI29" i="4"/>
  <c r="LL29" i="4" s="1"/>
  <c r="LH29" i="4"/>
  <c r="LT32" i="4"/>
  <c r="LI32" i="4"/>
  <c r="LL32" i="4" s="1"/>
  <c r="LH32" i="4"/>
  <c r="LI54" i="4"/>
  <c r="LL54" i="4" s="1"/>
  <c r="LH54" i="4"/>
  <c r="LT18" i="4"/>
  <c r="LI18" i="4"/>
  <c r="LL18" i="4" s="1"/>
  <c r="LH18" i="4"/>
  <c r="LM14" i="4"/>
  <c r="LM42" i="4"/>
  <c r="JW45" i="4"/>
  <c r="JZ45" i="4" s="1"/>
  <c r="JV45" i="4"/>
  <c r="JV43" i="4"/>
  <c r="KA29" i="4"/>
  <c r="KA34" i="4"/>
  <c r="JW26" i="4"/>
  <c r="JZ26" i="4" s="1"/>
  <c r="JV26" i="4"/>
  <c r="JW40" i="4"/>
  <c r="JZ40" i="4" s="1"/>
  <c r="JV40" i="4"/>
  <c r="KH40" i="4"/>
  <c r="JW44" i="4"/>
  <c r="JZ44" i="4" s="1"/>
  <c r="JV44" i="4"/>
  <c r="JW35" i="4"/>
  <c r="JZ35" i="4" s="1"/>
  <c r="JV35" i="4"/>
  <c r="JW32" i="4"/>
  <c r="JZ32" i="4" s="1"/>
  <c r="JV32" i="4"/>
  <c r="KA58" i="4"/>
  <c r="JW16" i="4"/>
  <c r="JZ16" i="4" s="1"/>
  <c r="JV16" i="4"/>
  <c r="JW31" i="4"/>
  <c r="JZ31" i="4" s="1"/>
  <c r="JV31" i="4"/>
  <c r="KA57" i="4"/>
  <c r="JW42" i="4"/>
  <c r="JZ42" i="4" s="1"/>
  <c r="KH42" i="4"/>
  <c r="JV42" i="4"/>
  <c r="JW19" i="4"/>
  <c r="JZ19" i="4" s="1"/>
  <c r="JV19" i="4"/>
  <c r="KH19" i="4"/>
  <c r="KA22" i="4"/>
  <c r="JW9" i="4"/>
  <c r="JZ9" i="4" s="1"/>
  <c r="JV9" i="4"/>
  <c r="KH9" i="4"/>
  <c r="KA38" i="4"/>
  <c r="JW24" i="4"/>
  <c r="JZ24" i="4" s="1"/>
  <c r="JV24" i="4"/>
  <c r="JV18" i="4"/>
  <c r="JW23" i="4"/>
  <c r="JZ23" i="4" s="1"/>
  <c r="JV23" i="4"/>
  <c r="JW36" i="4"/>
  <c r="JZ36" i="4" s="1"/>
  <c r="KA55" i="4"/>
  <c r="JW14" i="4"/>
  <c r="JZ14" i="4" s="1"/>
  <c r="JV14" i="4"/>
  <c r="KH20" i="4"/>
  <c r="JW17" i="4"/>
  <c r="JZ17" i="4" s="1"/>
  <c r="JV17" i="4"/>
  <c r="KH25" i="4"/>
  <c r="JV25" i="4"/>
  <c r="KA48" i="4"/>
  <c r="JW12" i="4"/>
  <c r="JZ12" i="4" s="1"/>
  <c r="JW11" i="4"/>
  <c r="JZ11" i="4" s="1"/>
  <c r="JV11" i="4"/>
  <c r="IO42" i="4"/>
  <c r="IV26" i="4"/>
  <c r="IX15" i="4"/>
  <c r="IW15" i="4"/>
  <c r="IO32" i="4"/>
  <c r="IO13" i="4"/>
  <c r="IK39" i="4"/>
  <c r="IN39" i="4" s="1"/>
  <c r="IV39" i="4"/>
  <c r="IJ39" i="4"/>
  <c r="IO12" i="4"/>
  <c r="IO31" i="4"/>
  <c r="IJ27" i="4"/>
  <c r="IK44" i="4"/>
  <c r="IN44" i="4" s="1"/>
  <c r="IJ44" i="4"/>
  <c r="IW12" i="4"/>
  <c r="IX12" i="4"/>
  <c r="IK25" i="4"/>
  <c r="IN25" i="4" s="1"/>
  <c r="IV25" i="4"/>
  <c r="IJ25" i="4"/>
  <c r="IO14" i="4"/>
  <c r="IO23" i="4"/>
  <c r="IO17" i="4"/>
  <c r="IO22" i="4"/>
  <c r="IO35" i="4"/>
  <c r="IO55" i="4"/>
  <c r="IO29" i="4"/>
  <c r="IX9" i="4"/>
  <c r="IW9" i="4"/>
  <c r="IW14" i="4"/>
  <c r="IX14" i="4"/>
  <c r="IX17" i="4"/>
  <c r="IO21" i="4"/>
  <c r="IO16" i="4"/>
  <c r="IX10" i="4"/>
  <c r="IW10" i="4"/>
  <c r="IO40" i="4"/>
  <c r="IX11" i="4"/>
  <c r="IW11" i="4"/>
  <c r="IO34" i="4"/>
  <c r="IO38" i="4"/>
  <c r="IX16" i="4"/>
  <c r="IW16" i="4"/>
  <c r="IO9" i="4"/>
  <c r="IO24" i="4"/>
  <c r="IO48" i="4"/>
  <c r="IO15" i="4"/>
  <c r="IO10" i="4"/>
  <c r="IO11" i="4"/>
  <c r="IK52" i="4"/>
  <c r="IN52" i="4" s="1"/>
  <c r="IJ52" i="4"/>
  <c r="GY39" i="4"/>
  <c r="HB39" i="4" s="1"/>
  <c r="HC14" i="4"/>
  <c r="GY53" i="4"/>
  <c r="HB53" i="4" s="1"/>
  <c r="GX53" i="4"/>
  <c r="HJ53" i="4"/>
  <c r="GY59" i="4"/>
  <c r="HB59" i="4" s="1"/>
  <c r="HJ9" i="4"/>
  <c r="GY9" i="4"/>
  <c r="HB9" i="4" s="1"/>
  <c r="GX9" i="4"/>
  <c r="GY46" i="4"/>
  <c r="HB46" i="4" s="1"/>
  <c r="GX46" i="4"/>
  <c r="HJ46" i="4"/>
  <c r="GY51" i="4"/>
  <c r="HB51" i="4" s="1"/>
  <c r="HJ51" i="4"/>
  <c r="GY32" i="4"/>
  <c r="HB32" i="4" s="1"/>
  <c r="GX32" i="4"/>
  <c r="GY47" i="4"/>
  <c r="HB47" i="4" s="1"/>
  <c r="GX47" i="4"/>
  <c r="HJ47" i="4"/>
  <c r="GY48" i="4"/>
  <c r="HB48" i="4" s="1"/>
  <c r="GX48" i="4"/>
  <c r="HJ48" i="4"/>
  <c r="GY42" i="4"/>
  <c r="HB42" i="4" s="1"/>
  <c r="HJ42" i="4"/>
  <c r="GX42" i="4"/>
  <c r="GZ21" i="4"/>
  <c r="HA20" i="4"/>
  <c r="GY40" i="4"/>
  <c r="HB40" i="4" s="1"/>
  <c r="GX40" i="4"/>
  <c r="GY49" i="4"/>
  <c r="HB49" i="4" s="1"/>
  <c r="GX49" i="4"/>
  <c r="GY35" i="4"/>
  <c r="HB35" i="4" s="1"/>
  <c r="GX35" i="4"/>
  <c r="GY44" i="4"/>
  <c r="HB44" i="4" s="1"/>
  <c r="GX44" i="4"/>
  <c r="GY56" i="4"/>
  <c r="HB56" i="4" s="1"/>
  <c r="GX56" i="4"/>
  <c r="HJ56" i="4"/>
  <c r="HJ10" i="4"/>
  <c r="GX10" i="4"/>
  <c r="GY10" i="4"/>
  <c r="HB10" i="4" s="1"/>
  <c r="GY55" i="4"/>
  <c r="HB55" i="4" s="1"/>
  <c r="GX55" i="4"/>
  <c r="HJ55" i="4"/>
  <c r="GY45" i="4"/>
  <c r="HB45" i="4" s="1"/>
  <c r="GX45" i="4"/>
  <c r="HJ45" i="4"/>
  <c r="FM43" i="4"/>
  <c r="FP43" i="4" s="1"/>
  <c r="FL43" i="4"/>
  <c r="FY10" i="4"/>
  <c r="FZ10" i="4"/>
  <c r="FQ40" i="4"/>
  <c r="FQ11" i="4"/>
  <c r="FY11" i="4"/>
  <c r="FZ11" i="4"/>
  <c r="FX38" i="4"/>
  <c r="FM38" i="4"/>
  <c r="FP38" i="4" s="1"/>
  <c r="FL38" i="4"/>
  <c r="FM42" i="4"/>
  <c r="FP42" i="4" s="1"/>
  <c r="FL42" i="4"/>
  <c r="FQ46" i="4"/>
  <c r="FQ29" i="4"/>
  <c r="FM19" i="4"/>
  <c r="FP19" i="4" s="1"/>
  <c r="FL19" i="4"/>
  <c r="FQ13" i="4"/>
  <c r="FM44" i="4"/>
  <c r="FP44" i="4" s="1"/>
  <c r="FL44" i="4"/>
  <c r="FQ15" i="4"/>
  <c r="FY9" i="4"/>
  <c r="FZ9" i="4"/>
  <c r="FQ31" i="4"/>
  <c r="FN52" i="4"/>
  <c r="FO51" i="4"/>
  <c r="FQ23" i="4"/>
  <c r="FM37" i="4"/>
  <c r="FP37" i="4" s="1"/>
  <c r="FL37" i="4"/>
  <c r="FX37" i="4"/>
  <c r="FL18" i="4"/>
  <c r="FM18" i="4"/>
  <c r="FP18" i="4" s="1"/>
  <c r="FM45" i="4"/>
  <c r="FP45" i="4" s="1"/>
  <c r="FL45" i="4"/>
  <c r="FM25" i="4"/>
  <c r="FP25" i="4" s="1"/>
  <c r="FL25" i="4"/>
  <c r="FX25" i="4"/>
  <c r="FL22" i="4"/>
  <c r="FX22" i="4"/>
  <c r="FM22" i="4"/>
  <c r="FP22" i="4" s="1"/>
  <c r="FQ35" i="4"/>
  <c r="FQ48" i="4"/>
  <c r="FQ10" i="4"/>
  <c r="EE12" i="4"/>
  <c r="EE32" i="4"/>
  <c r="EA51" i="4"/>
  <c r="ED51" i="4" s="1"/>
  <c r="DZ51" i="4"/>
  <c r="EA38" i="4"/>
  <c r="ED38" i="4" s="1"/>
  <c r="DZ38" i="4"/>
  <c r="EL38" i="4"/>
  <c r="EA42" i="4"/>
  <c r="ED42" i="4" s="1"/>
  <c r="DZ42" i="4"/>
  <c r="EL42" i="4"/>
  <c r="EE31" i="4"/>
  <c r="EE23" i="4"/>
  <c r="EE27" i="4"/>
  <c r="EN9" i="4"/>
  <c r="EA49" i="4"/>
  <c r="ED49" i="4" s="1"/>
  <c r="DZ49" i="4"/>
  <c r="EE29" i="4"/>
  <c r="EE34" i="4"/>
  <c r="EM33" i="4"/>
  <c r="EE35" i="4"/>
  <c r="EA48" i="4"/>
  <c r="ED48" i="4" s="1"/>
  <c r="DZ48" i="4"/>
  <c r="EE9" i="4"/>
  <c r="EE55" i="4"/>
  <c r="EE44" i="4"/>
  <c r="EE22" i="4"/>
  <c r="EE52" i="4"/>
  <c r="CZ42" i="4"/>
  <c r="CO42" i="4"/>
  <c r="CR42" i="4" s="1"/>
  <c r="CN42" i="4"/>
  <c r="CS29" i="4"/>
  <c r="CP55" i="4"/>
  <c r="CQ54" i="4"/>
  <c r="CZ19" i="4"/>
  <c r="CO19" i="4"/>
  <c r="CR19" i="4" s="1"/>
  <c r="CN19" i="4"/>
  <c r="CO44" i="4"/>
  <c r="CR44" i="4" s="1"/>
  <c r="CN44" i="4"/>
  <c r="CO50" i="4"/>
  <c r="CR50" i="4" s="1"/>
  <c r="CN50" i="4"/>
  <c r="CZ40" i="4"/>
  <c r="CO40" i="4"/>
  <c r="CR40" i="4" s="1"/>
  <c r="CN40" i="4"/>
  <c r="CS52" i="4"/>
  <c r="CS31" i="4"/>
  <c r="CO43" i="4"/>
  <c r="CR43" i="4" s="1"/>
  <c r="CN43" i="4"/>
  <c r="CS22" i="4"/>
  <c r="CS23" i="4"/>
  <c r="CS9" i="4"/>
  <c r="CO34" i="4"/>
  <c r="CR34" i="4" s="1"/>
  <c r="CN34" i="4"/>
  <c r="CZ34" i="4"/>
  <c r="CS46" i="4"/>
  <c r="CS38" i="4"/>
  <c r="CS10" i="4"/>
  <c r="DB9" i="4"/>
  <c r="DA9" i="4"/>
  <c r="CO32" i="4"/>
  <c r="CR32" i="4" s="1"/>
  <c r="CZ32" i="4"/>
  <c r="CN32" i="4"/>
  <c r="CO48" i="4"/>
  <c r="CR48" i="4" s="1"/>
  <c r="CN48" i="4"/>
  <c r="CS15" i="4"/>
  <c r="CO35" i="4"/>
  <c r="CR35" i="4" s="1"/>
  <c r="CN35" i="4"/>
  <c r="CZ35" i="4"/>
  <c r="CO36" i="4"/>
  <c r="CR36" i="4" s="1"/>
  <c r="CN36" i="4"/>
  <c r="CO33" i="4"/>
  <c r="CR33" i="4" s="1"/>
  <c r="CN33" i="4"/>
  <c r="CS14" i="4"/>
  <c r="CO20" i="4"/>
  <c r="CR20" i="4" s="1"/>
  <c r="CN20" i="4"/>
  <c r="F19" i="6"/>
  <c r="E19" i="6"/>
  <c r="D19" i="6"/>
  <c r="C20" i="6"/>
  <c r="J22" i="6"/>
  <c r="I22" i="6"/>
  <c r="H22" i="6"/>
  <c r="G23" i="6"/>
  <c r="BB9" i="4"/>
  <c r="BC9" i="4"/>
  <c r="BF9" i="4" s="1"/>
  <c r="BG9" i="4" s="1"/>
  <c r="BA10" i="4"/>
  <c r="BA11" i="4"/>
  <c r="BG29" i="4"/>
  <c r="BC24" i="4"/>
  <c r="BF24" i="4" s="1"/>
  <c r="BB24" i="4"/>
  <c r="BC27" i="4"/>
  <c r="BF27" i="4" s="1"/>
  <c r="BB27" i="4"/>
  <c r="BD44" i="4"/>
  <c r="BE43" i="4"/>
  <c r="BB52" i="4"/>
  <c r="BC52" i="4"/>
  <c r="BF52" i="4" s="1"/>
  <c r="BC33" i="4"/>
  <c r="BF33" i="4" s="1"/>
  <c r="BB33" i="4"/>
  <c r="BG23" i="4"/>
  <c r="BG22" i="4"/>
  <c r="BC55" i="4"/>
  <c r="BF55" i="4" s="1"/>
  <c r="BB55" i="4"/>
  <c r="BP9" i="4"/>
  <c r="BO9" i="4"/>
  <c r="BN34" i="4"/>
  <c r="BC34" i="4"/>
  <c r="BF34" i="4" s="1"/>
  <c r="BB34" i="4"/>
  <c r="BC26" i="4"/>
  <c r="BF26" i="4" s="1"/>
  <c r="BB26" i="4"/>
  <c r="BG21" i="4"/>
  <c r="BC30" i="4"/>
  <c r="BF30" i="4" s="1"/>
  <c r="BB30" i="4"/>
  <c r="BB47" i="4"/>
  <c r="BC38" i="4"/>
  <c r="BF38" i="4" s="1"/>
  <c r="BB38" i="4"/>
  <c r="BN39" i="4"/>
  <c r="BC37" i="4"/>
  <c r="BF37" i="4" s="1"/>
  <c r="BB37" i="4"/>
  <c r="BG32" i="4"/>
  <c r="BG42" i="4"/>
  <c r="BN31" i="4"/>
  <c r="BC31" i="4"/>
  <c r="BF31" i="4" s="1"/>
  <c r="BB31" i="4"/>
  <c r="BN35" i="4"/>
  <c r="BC35" i="4"/>
  <c r="BF35" i="4" s="1"/>
  <c r="BB35" i="4"/>
  <c r="BG40" i="4"/>
  <c r="BG14" i="4"/>
  <c r="AC59" i="7"/>
  <c r="AB59" i="7"/>
  <c r="AA59" i="7"/>
  <c r="Z59" i="7"/>
  <c r="D59" i="7"/>
  <c r="C59" i="7"/>
  <c r="AC58" i="7"/>
  <c r="AB58" i="7"/>
  <c r="AA58" i="7"/>
  <c r="Z58" i="7"/>
  <c r="D58" i="7"/>
  <c r="C58" i="7"/>
  <c r="AC57" i="7"/>
  <c r="AB57" i="7"/>
  <c r="AA57" i="7"/>
  <c r="Z57" i="7"/>
  <c r="D57" i="7"/>
  <c r="C57" i="7"/>
  <c r="AC56" i="7"/>
  <c r="AB56" i="7"/>
  <c r="AA56" i="7"/>
  <c r="Z56" i="7"/>
  <c r="D56" i="7"/>
  <c r="C56" i="7"/>
  <c r="AC55" i="7"/>
  <c r="AB55" i="7"/>
  <c r="AA55" i="7"/>
  <c r="Z55" i="7"/>
  <c r="D55" i="7"/>
  <c r="C55" i="7"/>
  <c r="AC54" i="7"/>
  <c r="AB54" i="7"/>
  <c r="AA54" i="7"/>
  <c r="Z54" i="7"/>
  <c r="D54" i="7"/>
  <c r="C54" i="7"/>
  <c r="AC53" i="7"/>
  <c r="AB53" i="7"/>
  <c r="AA53" i="7"/>
  <c r="Z53" i="7"/>
  <c r="D53" i="7"/>
  <c r="C53" i="7"/>
  <c r="AC52" i="7"/>
  <c r="AB52" i="7"/>
  <c r="AA52" i="7"/>
  <c r="Z52" i="7"/>
  <c r="D52" i="7"/>
  <c r="C52" i="7"/>
  <c r="AC51" i="7"/>
  <c r="AB51" i="7"/>
  <c r="AA51" i="7"/>
  <c r="Z51" i="7"/>
  <c r="D51" i="7"/>
  <c r="C51" i="7"/>
  <c r="AC50" i="7"/>
  <c r="AB50" i="7"/>
  <c r="AA50" i="7"/>
  <c r="Z50" i="7"/>
  <c r="D50" i="7"/>
  <c r="C50" i="7"/>
  <c r="AC49" i="7"/>
  <c r="AB49" i="7"/>
  <c r="AA49" i="7"/>
  <c r="Z49" i="7"/>
  <c r="D49" i="7"/>
  <c r="C49" i="7"/>
  <c r="AC48" i="7"/>
  <c r="AB48" i="7"/>
  <c r="AA48" i="7"/>
  <c r="Z48" i="7"/>
  <c r="D48" i="7"/>
  <c r="C48" i="7"/>
  <c r="AC47" i="7"/>
  <c r="AB47" i="7"/>
  <c r="AA47" i="7"/>
  <c r="Z47" i="7"/>
  <c r="D47" i="7"/>
  <c r="C47" i="7"/>
  <c r="AC46" i="7"/>
  <c r="AB46" i="7"/>
  <c r="AA46" i="7"/>
  <c r="Z46" i="7"/>
  <c r="D46" i="7"/>
  <c r="C46" i="7"/>
  <c r="AC45" i="7"/>
  <c r="AB45" i="7"/>
  <c r="AA45" i="7"/>
  <c r="Z45" i="7"/>
  <c r="D45" i="7"/>
  <c r="C45" i="7"/>
  <c r="AC44" i="7"/>
  <c r="AB44" i="7"/>
  <c r="AA44" i="7"/>
  <c r="Z44" i="7"/>
  <c r="D44" i="7"/>
  <c r="C44" i="7"/>
  <c r="AC43" i="7"/>
  <c r="AB43" i="7"/>
  <c r="AA43" i="7"/>
  <c r="Z43" i="7"/>
  <c r="D43" i="7"/>
  <c r="C43" i="7"/>
  <c r="AC42" i="7"/>
  <c r="AB42" i="7"/>
  <c r="AA42" i="7"/>
  <c r="Z42" i="7"/>
  <c r="D42" i="7"/>
  <c r="C42" i="7"/>
  <c r="AC41" i="7"/>
  <c r="AB41" i="7"/>
  <c r="AA41" i="7"/>
  <c r="Z41" i="7"/>
  <c r="D41" i="7"/>
  <c r="C41" i="7"/>
  <c r="AC40" i="7"/>
  <c r="AB40" i="7"/>
  <c r="AA40" i="7"/>
  <c r="Z40" i="7"/>
  <c r="D40" i="7"/>
  <c r="C40" i="7"/>
  <c r="AC39" i="7"/>
  <c r="AB39" i="7"/>
  <c r="AA39" i="7"/>
  <c r="Z39" i="7"/>
  <c r="D39" i="7"/>
  <c r="C39" i="7"/>
  <c r="AC38" i="7"/>
  <c r="AB38" i="7"/>
  <c r="AA38" i="7"/>
  <c r="Z38" i="7"/>
  <c r="D38" i="7"/>
  <c r="C38" i="7"/>
  <c r="AC37" i="7"/>
  <c r="AB37" i="7"/>
  <c r="AA37" i="7"/>
  <c r="Z37" i="7"/>
  <c r="D37" i="7"/>
  <c r="C37" i="7"/>
  <c r="AC36" i="7"/>
  <c r="AB36" i="7"/>
  <c r="AA36" i="7"/>
  <c r="Z36" i="7"/>
  <c r="D36" i="7"/>
  <c r="C36" i="7"/>
  <c r="AC35" i="7"/>
  <c r="AB35" i="7"/>
  <c r="AA35" i="7"/>
  <c r="Z35" i="7"/>
  <c r="D35" i="7"/>
  <c r="C35" i="7"/>
  <c r="AC34" i="7"/>
  <c r="AB34" i="7"/>
  <c r="AA34" i="7"/>
  <c r="Z34" i="7"/>
  <c r="D34" i="7"/>
  <c r="C34" i="7"/>
  <c r="AC33" i="7"/>
  <c r="AB33" i="7"/>
  <c r="AA33" i="7"/>
  <c r="Z33" i="7"/>
  <c r="D33" i="7"/>
  <c r="C33" i="7"/>
  <c r="AC32" i="7"/>
  <c r="AB32" i="7"/>
  <c r="AA32" i="7"/>
  <c r="Z32" i="7"/>
  <c r="D32" i="7"/>
  <c r="C32" i="7"/>
  <c r="AC31" i="7"/>
  <c r="AB31" i="7"/>
  <c r="AA31" i="7"/>
  <c r="Z31" i="7"/>
  <c r="D31" i="7"/>
  <c r="C31" i="7"/>
  <c r="AC30" i="7"/>
  <c r="AB30" i="7"/>
  <c r="AA30" i="7"/>
  <c r="Z30" i="7"/>
  <c r="D30" i="7"/>
  <c r="C30" i="7"/>
  <c r="AC29" i="7"/>
  <c r="AB29" i="7"/>
  <c r="AA29" i="7"/>
  <c r="Z29" i="7"/>
  <c r="D29" i="7"/>
  <c r="C29" i="7"/>
  <c r="AC28" i="7"/>
  <c r="AB28" i="7"/>
  <c r="AA28" i="7"/>
  <c r="Z28" i="7"/>
  <c r="D28" i="7"/>
  <c r="C28" i="7"/>
  <c r="AC27" i="7"/>
  <c r="AB27" i="7"/>
  <c r="AA27" i="7"/>
  <c r="Z27" i="7"/>
  <c r="D27" i="7"/>
  <c r="C27" i="7"/>
  <c r="AC26" i="7"/>
  <c r="AB26" i="7"/>
  <c r="AA26" i="7"/>
  <c r="Z26" i="7"/>
  <c r="D26" i="7"/>
  <c r="C26" i="7"/>
  <c r="AC25" i="7"/>
  <c r="AB25" i="7"/>
  <c r="AA25" i="7"/>
  <c r="Z25" i="7"/>
  <c r="D25" i="7"/>
  <c r="C25" i="7"/>
  <c r="AC24" i="7"/>
  <c r="AB24" i="7"/>
  <c r="AA24" i="7"/>
  <c r="Z24" i="7"/>
  <c r="D24" i="7"/>
  <c r="C24" i="7"/>
  <c r="AC23" i="7"/>
  <c r="AB23" i="7"/>
  <c r="AA23" i="7"/>
  <c r="Z23" i="7"/>
  <c r="D23" i="7"/>
  <c r="C23" i="7"/>
  <c r="AC22" i="7"/>
  <c r="AB22" i="7"/>
  <c r="AA22" i="7"/>
  <c r="Z22" i="7"/>
  <c r="D22" i="7"/>
  <c r="C22" i="7"/>
  <c r="AC21" i="7"/>
  <c r="AB21" i="7"/>
  <c r="AA21" i="7"/>
  <c r="Z21" i="7"/>
  <c r="D21" i="7"/>
  <c r="C21" i="7"/>
  <c r="AC20" i="7"/>
  <c r="AB20" i="7"/>
  <c r="AA20" i="7"/>
  <c r="Z20" i="7"/>
  <c r="D20" i="7"/>
  <c r="C20" i="7"/>
  <c r="AC19" i="7"/>
  <c r="AB19" i="7"/>
  <c r="AA19" i="7"/>
  <c r="Z19" i="7"/>
  <c r="D19" i="7"/>
  <c r="C19" i="7"/>
  <c r="AC18" i="7"/>
  <c r="AB18" i="7"/>
  <c r="AA18" i="7"/>
  <c r="Z18" i="7"/>
  <c r="D18" i="7"/>
  <c r="C18" i="7"/>
  <c r="AC17" i="7"/>
  <c r="AB17" i="7"/>
  <c r="AA17" i="7"/>
  <c r="Z17" i="7"/>
  <c r="D17" i="7"/>
  <c r="C17" i="7"/>
  <c r="AC16" i="7"/>
  <c r="AB16" i="7"/>
  <c r="AA16" i="7"/>
  <c r="Z16" i="7"/>
  <c r="D16" i="7"/>
  <c r="C16" i="7"/>
  <c r="AC15" i="7"/>
  <c r="AA15" i="7"/>
  <c r="Z15" i="7"/>
  <c r="D15" i="7"/>
  <c r="C15" i="7" s="1"/>
  <c r="AA14" i="7"/>
  <c r="Z14" i="7"/>
  <c r="D14" i="7"/>
  <c r="C14" i="7" s="1"/>
  <c r="AC13" i="7"/>
  <c r="AA13" i="7"/>
  <c r="Z13" i="7"/>
  <c r="D13" i="7"/>
  <c r="C13" i="7"/>
  <c r="AC12" i="7"/>
  <c r="AA12" i="7"/>
  <c r="Z12" i="7"/>
  <c r="D12" i="7"/>
  <c r="C12" i="7" s="1"/>
  <c r="AA11" i="7"/>
  <c r="Z11" i="7"/>
  <c r="D11" i="7"/>
  <c r="C11" i="7" s="1"/>
  <c r="AA10" i="7"/>
  <c r="Z10" i="7"/>
  <c r="D10" i="7"/>
  <c r="C10" i="7" s="1"/>
  <c r="AA9" i="7"/>
  <c r="Z9" i="7"/>
  <c r="D9" i="7"/>
  <c r="C9" i="7" s="1"/>
  <c r="X4" i="7"/>
  <c r="U3" i="7"/>
  <c r="Q3" i="7"/>
  <c r="N3" i="7"/>
  <c r="K3" i="7"/>
  <c r="F3" i="7"/>
  <c r="B3" i="7"/>
  <c r="FR35" i="4"/>
  <c r="FR29" i="4"/>
  <c r="FR31" i="4"/>
  <c r="FR40" i="4"/>
  <c r="FR46" i="4"/>
  <c r="FR48" i="4"/>
  <c r="FR23" i="4"/>
  <c r="AAD23" i="4"/>
  <c r="AAD29" i="4"/>
  <c r="AAD22" i="4"/>
  <c r="SV55" i="4"/>
  <c r="SV44" i="4"/>
  <c r="SV40" i="4"/>
  <c r="SV52" i="4"/>
  <c r="RJ34" i="4"/>
  <c r="RJ32" i="4"/>
  <c r="RJ52" i="4"/>
  <c r="RJ44" i="4"/>
  <c r="RJ37" i="4"/>
  <c r="RJ58" i="4"/>
  <c r="AAD28" i="4"/>
  <c r="ABP31" i="4"/>
  <c r="ABP34" i="4"/>
  <c r="ABP55" i="4"/>
  <c r="ABP9" i="4"/>
  <c r="ABP44" i="4"/>
  <c r="ABP40" i="4"/>
  <c r="ABP35" i="4"/>
  <c r="ABP14" i="4"/>
  <c r="ABP32" i="4"/>
  <c r="ABP23" i="4"/>
  <c r="AAD9" i="4"/>
  <c r="YR32" i="4"/>
  <c r="YR38" i="4"/>
  <c r="YR34" i="4"/>
  <c r="YR44" i="4"/>
  <c r="YR14" i="4"/>
  <c r="YR31" i="4"/>
  <c r="YR29" i="4"/>
  <c r="YR9" i="4"/>
  <c r="YR40" i="4"/>
  <c r="YR48" i="4"/>
  <c r="YR46" i="4"/>
  <c r="YR35" i="4"/>
  <c r="XF40" i="4"/>
  <c r="XF46" i="4"/>
  <c r="XF23" i="4"/>
  <c r="XF48" i="4"/>
  <c r="XF52" i="4"/>
  <c r="XF14" i="4"/>
  <c r="VT34" i="4"/>
  <c r="VT31" i="4"/>
  <c r="VT23" i="4"/>
  <c r="VT44" i="4"/>
  <c r="VT46" i="4"/>
  <c r="VT52" i="4"/>
  <c r="VT29" i="4"/>
  <c r="UH40" i="4"/>
  <c r="UH23" i="4"/>
  <c r="UH22" i="4"/>
  <c r="UH38" i="4"/>
  <c r="UH31" i="4"/>
  <c r="UH32" i="4"/>
  <c r="SV9" i="4"/>
  <c r="SV29" i="4"/>
  <c r="RJ9" i="4"/>
  <c r="RJ14" i="4"/>
  <c r="PX44" i="4"/>
  <c r="PX31" i="4"/>
  <c r="PX38" i="4"/>
  <c r="PX46" i="4"/>
  <c r="PX23" i="4"/>
  <c r="PX42" i="4"/>
  <c r="PX35" i="4"/>
  <c r="OL31" i="4"/>
  <c r="OL48" i="4"/>
  <c r="OL38" i="4"/>
  <c r="OL46" i="4"/>
  <c r="OL9" i="4"/>
  <c r="OL52" i="4"/>
  <c r="OL23" i="4"/>
  <c r="OL44" i="4"/>
  <c r="OL32" i="4"/>
  <c r="OL14" i="4"/>
  <c r="OL42" i="4"/>
  <c r="MZ14" i="4"/>
  <c r="MZ9" i="4"/>
  <c r="MZ31" i="4"/>
  <c r="MZ23" i="4"/>
  <c r="MZ22" i="4"/>
  <c r="MZ29" i="4"/>
  <c r="LN52" i="4"/>
  <c r="LN40" i="4"/>
  <c r="LN46" i="4"/>
  <c r="LN22" i="4"/>
  <c r="LN23" i="4"/>
  <c r="LN9" i="4"/>
  <c r="LN55" i="4"/>
  <c r="LN14" i="4"/>
  <c r="LN42" i="4"/>
  <c r="KB38" i="4"/>
  <c r="KB48" i="4"/>
  <c r="KB55" i="4"/>
  <c r="KB29" i="4"/>
  <c r="KB34" i="4"/>
  <c r="KB22" i="4"/>
  <c r="IP35" i="4"/>
  <c r="IP40" i="4"/>
  <c r="IP34" i="4"/>
  <c r="IP42" i="4"/>
  <c r="IP29" i="4"/>
  <c r="IP9" i="4"/>
  <c r="IP48" i="4"/>
  <c r="IP38" i="4"/>
  <c r="IP14" i="4"/>
  <c r="IP23" i="4"/>
  <c r="IP31" i="4"/>
  <c r="IP22" i="4"/>
  <c r="IP32" i="4"/>
  <c r="IP55" i="4"/>
  <c r="HD14" i="4"/>
  <c r="FR10" i="4"/>
  <c r="FR13" i="4"/>
  <c r="FR11" i="4"/>
  <c r="FR17" i="4"/>
  <c r="EF34" i="4"/>
  <c r="EF44" i="4"/>
  <c r="EF29" i="4"/>
  <c r="EF35" i="4"/>
  <c r="EF31" i="4"/>
  <c r="EF23" i="4"/>
  <c r="EF22" i="4"/>
  <c r="EF52" i="4"/>
  <c r="EF32" i="4"/>
  <c r="EF55" i="4"/>
  <c r="CT52" i="4"/>
  <c r="CT29" i="4"/>
  <c r="CT31" i="4"/>
  <c r="CT23" i="4"/>
  <c r="CT22" i="4"/>
  <c r="CT9" i="4"/>
  <c r="CT14" i="4"/>
  <c r="CT46" i="4"/>
  <c r="CT38" i="4"/>
  <c r="BH14" i="4"/>
  <c r="BH29" i="4"/>
  <c r="BH42" i="4"/>
  <c r="BH32" i="4"/>
  <c r="BH40" i="4"/>
  <c r="BH23" i="4"/>
  <c r="BH22" i="4"/>
  <c r="ABP36" i="4"/>
  <c r="IP12" i="4"/>
  <c r="FR15" i="4"/>
  <c r="MZ13" i="4"/>
  <c r="ABP15" i="4"/>
  <c r="EF50" i="4"/>
  <c r="XF10" i="4"/>
  <c r="EF30" i="4"/>
  <c r="MZ10" i="4"/>
  <c r="CT15" i="4"/>
  <c r="BH21" i="4"/>
  <c r="MZ11" i="4"/>
  <c r="IP15" i="4"/>
  <c r="IP21" i="4"/>
  <c r="LN11" i="4"/>
  <c r="IP20" i="4"/>
  <c r="ABP13" i="4"/>
  <c r="IP10" i="4"/>
  <c r="IP11" i="4"/>
  <c r="YR10" i="4"/>
  <c r="KB58" i="4"/>
  <c r="IP33" i="4"/>
  <c r="SV10" i="4"/>
  <c r="ABP19" i="4"/>
  <c r="IP13" i="4"/>
  <c r="KB57" i="4"/>
  <c r="IP19" i="4"/>
  <c r="CT18" i="4"/>
  <c r="YR28" i="4"/>
  <c r="OL10" i="4"/>
  <c r="XF11" i="4"/>
  <c r="ABP18" i="4"/>
  <c r="LN56" i="4"/>
  <c r="ABP10" i="4"/>
  <c r="ABP11" i="4"/>
  <c r="EF12" i="4"/>
  <c r="EF27" i="4"/>
  <c r="ABP45" i="4"/>
  <c r="PX21" i="4"/>
  <c r="YR18" i="4"/>
  <c r="CT10" i="4"/>
  <c r="OL15" i="4"/>
  <c r="YR19" i="4"/>
  <c r="FR9" i="4"/>
  <c r="EF33" i="4"/>
  <c r="MZ12" i="4"/>
  <c r="EF57" i="4"/>
  <c r="IP24" i="4"/>
  <c r="OL13" i="4"/>
  <c r="IP16" i="4"/>
  <c r="YR15" i="4"/>
  <c r="LN10" i="4"/>
  <c r="EF9" i="4"/>
  <c r="EE40" i="4" l="1"/>
  <c r="EF40" i="4"/>
  <c r="EH40" i="4" s="1"/>
  <c r="EJ40" i="4" s="1"/>
  <c r="EL16" i="4"/>
  <c r="EN16" i="4" s="1"/>
  <c r="DZ10" i="4"/>
  <c r="EL10" i="4"/>
  <c r="EM12" i="4"/>
  <c r="ABJ26" i="4"/>
  <c r="ABK41" i="4"/>
  <c r="ABN41" i="4" s="1"/>
  <c r="ABK47" i="4"/>
  <c r="ABN47" i="4" s="1"/>
  <c r="ABW10" i="4"/>
  <c r="ABK49" i="4"/>
  <c r="ABN49" i="4" s="1"/>
  <c r="ABX11" i="4"/>
  <c r="ABS11" i="4" s="1"/>
  <c r="ABV22" i="4"/>
  <c r="ABV25" i="4"/>
  <c r="ABW25" i="4" s="1"/>
  <c r="ABW14" i="4"/>
  <c r="ABX14" i="4"/>
  <c r="ABV26" i="4"/>
  <c r="ABJ21" i="4"/>
  <c r="ABV31" i="4"/>
  <c r="ABX31" i="4" s="1"/>
  <c r="ABV52" i="4"/>
  <c r="ABX52" i="4" s="1"/>
  <c r="ABR23" i="4"/>
  <c r="ABT23" i="4" s="1"/>
  <c r="ABR32" i="4"/>
  <c r="ABT32" i="4" s="1"/>
  <c r="ABR14" i="4"/>
  <c r="ABT14" i="4" s="1"/>
  <c r="ABR35" i="4"/>
  <c r="ABT35" i="4" s="1"/>
  <c r="ABR40" i="4"/>
  <c r="ABT40" i="4" s="1"/>
  <c r="ABR44" i="4"/>
  <c r="ABT44" i="4" s="1"/>
  <c r="ABR9" i="4"/>
  <c r="ABT9" i="4" s="1"/>
  <c r="ABR55" i="4"/>
  <c r="ABT55" i="4" s="1"/>
  <c r="ABR34" i="4"/>
  <c r="ABT34" i="4" s="1"/>
  <c r="ABR31" i="4"/>
  <c r="ABT31" i="4" s="1"/>
  <c r="ABV50" i="4"/>
  <c r="ABX50" i="4" s="1"/>
  <c r="ABV53" i="4"/>
  <c r="ABV23" i="4"/>
  <c r="ABJ50" i="4"/>
  <c r="ABJ25" i="4"/>
  <c r="ABV34" i="4"/>
  <c r="ABK50" i="4"/>
  <c r="ABN50" i="4" s="1"/>
  <c r="ABV46" i="4"/>
  <c r="ABW46" i="4" s="1"/>
  <c r="ABV49" i="4"/>
  <c r="ABX49" i="4" s="1"/>
  <c r="ABV35" i="4"/>
  <c r="ABV29" i="4"/>
  <c r="ABV19" i="4"/>
  <c r="ABX19" i="4" s="1"/>
  <c r="ABV42" i="4"/>
  <c r="ABV40" i="4"/>
  <c r="ABV37" i="4"/>
  <c r="ABV32" i="4"/>
  <c r="ABV55" i="4"/>
  <c r="ABV44" i="4"/>
  <c r="ABK21" i="4"/>
  <c r="ABN21" i="4" s="1"/>
  <c r="ABO21" i="4" s="1"/>
  <c r="ABV18" i="4"/>
  <c r="ABV51" i="4"/>
  <c r="ABX51" i="4" s="1"/>
  <c r="ABV41" i="4"/>
  <c r="ABJ38" i="4"/>
  <c r="ABJ51" i="4"/>
  <c r="ABV47" i="4"/>
  <c r="ABX47" i="4" s="1"/>
  <c r="ABV38" i="4"/>
  <c r="ABW38" i="4" s="1"/>
  <c r="ABK51" i="4"/>
  <c r="ABN51" i="4" s="1"/>
  <c r="ABJ45" i="4"/>
  <c r="AAF9" i="4"/>
  <c r="AAH9" i="4" s="1"/>
  <c r="YL56" i="4"/>
  <c r="YL27" i="4"/>
  <c r="YM54" i="4"/>
  <c r="YP54" i="4" s="1"/>
  <c r="YM58" i="4"/>
  <c r="YP58" i="4" s="1"/>
  <c r="YZ44" i="4"/>
  <c r="YL51" i="4"/>
  <c r="YX42" i="4"/>
  <c r="YL59" i="4"/>
  <c r="YX38" i="4"/>
  <c r="YZ38" i="4" s="1"/>
  <c r="YX22" i="4"/>
  <c r="YM57" i="4"/>
  <c r="YP57" i="4" s="1"/>
  <c r="YT35" i="4"/>
  <c r="YV35" i="4" s="1"/>
  <c r="YT46" i="4"/>
  <c r="YV46" i="4" s="1"/>
  <c r="YT48" i="4"/>
  <c r="YV48" i="4" s="1"/>
  <c r="YT40" i="4"/>
  <c r="YV40" i="4" s="1"/>
  <c r="YT9" i="4"/>
  <c r="YV9" i="4" s="1"/>
  <c r="YT29" i="4"/>
  <c r="YV29" i="4" s="1"/>
  <c r="YT31" i="4"/>
  <c r="YV31" i="4" s="1"/>
  <c r="YT14" i="4"/>
  <c r="YV14" i="4" s="1"/>
  <c r="YT44" i="4"/>
  <c r="YV44" i="4" s="1"/>
  <c r="YT34" i="4"/>
  <c r="YV34" i="4" s="1"/>
  <c r="YT38" i="4"/>
  <c r="YV38" i="4" s="1"/>
  <c r="YT32" i="4"/>
  <c r="YV32" i="4" s="1"/>
  <c r="YX40" i="4"/>
  <c r="YX48" i="4"/>
  <c r="YX20" i="4"/>
  <c r="YY20" i="4" s="1"/>
  <c r="YX49" i="4"/>
  <c r="YY49" i="4" s="1"/>
  <c r="YX14" i="4"/>
  <c r="YM37" i="4"/>
  <c r="YP37" i="4" s="1"/>
  <c r="YQ37" i="4" s="1"/>
  <c r="YX46" i="4"/>
  <c r="YX32" i="4"/>
  <c r="YX25" i="4"/>
  <c r="YZ25" i="4" s="1"/>
  <c r="YX31" i="4"/>
  <c r="YX26" i="4"/>
  <c r="YY26" i="4" s="1"/>
  <c r="YX35" i="4"/>
  <c r="YL25" i="4"/>
  <c r="YX34" i="4"/>
  <c r="YM25" i="4"/>
  <c r="YP25" i="4" s="1"/>
  <c r="YQ25" i="4" s="1"/>
  <c r="YX29" i="4"/>
  <c r="YX27" i="4"/>
  <c r="YZ27" i="4" s="1"/>
  <c r="YL37" i="4"/>
  <c r="YL53" i="4"/>
  <c r="YM26" i="4"/>
  <c r="YP26" i="4" s="1"/>
  <c r="YM21" i="4"/>
  <c r="YP21" i="4" s="1"/>
  <c r="YQ21" i="4" s="1"/>
  <c r="YX21" i="4"/>
  <c r="YL11" i="4"/>
  <c r="YX11" i="4"/>
  <c r="YM11" i="4"/>
  <c r="YP11" i="4" s="1"/>
  <c r="WZ43" i="4"/>
  <c r="XA37" i="4"/>
  <c r="XD37" i="4" s="1"/>
  <c r="XA18" i="4"/>
  <c r="XD18" i="4" s="1"/>
  <c r="XL43" i="4"/>
  <c r="XL53" i="4"/>
  <c r="XA19" i="4"/>
  <c r="XD19" i="4" s="1"/>
  <c r="XN11" i="4"/>
  <c r="XL34" i="4"/>
  <c r="XL40" i="4"/>
  <c r="XN40" i="4" s="1"/>
  <c r="XH14" i="4"/>
  <c r="XJ14" i="4" s="1"/>
  <c r="XH52" i="4"/>
  <c r="XJ52" i="4" s="1"/>
  <c r="XH48" i="4"/>
  <c r="XJ48" i="4" s="1"/>
  <c r="XH23" i="4"/>
  <c r="XJ23" i="4" s="1"/>
  <c r="XH46" i="4"/>
  <c r="XJ46" i="4" s="1"/>
  <c r="XH40" i="4"/>
  <c r="XJ40" i="4" s="1"/>
  <c r="XL52" i="4"/>
  <c r="XL46" i="4"/>
  <c r="XL55" i="4"/>
  <c r="XL48" i="4"/>
  <c r="XA36" i="4"/>
  <c r="XD36" i="4" s="1"/>
  <c r="XA30" i="4"/>
  <c r="XD30" i="4" s="1"/>
  <c r="WY16" i="4"/>
  <c r="XL16" i="4" s="1"/>
  <c r="WY12" i="4"/>
  <c r="XL14" i="4" s="1"/>
  <c r="WY20" i="4"/>
  <c r="XL29" i="4" s="1"/>
  <c r="VZ10" i="4"/>
  <c r="VO11" i="4"/>
  <c r="VR11" i="4" s="1"/>
  <c r="VO41" i="4"/>
  <c r="VR41" i="4" s="1"/>
  <c r="VN21" i="4"/>
  <c r="VO16" i="4"/>
  <c r="VR16" i="4" s="1"/>
  <c r="VO12" i="4"/>
  <c r="VR12" i="4" s="1"/>
  <c r="VN11" i="4"/>
  <c r="VN13" i="4"/>
  <c r="VZ16" i="4"/>
  <c r="VZ42" i="4"/>
  <c r="VZ23" i="4"/>
  <c r="VZ12" i="4"/>
  <c r="VV29" i="4"/>
  <c r="VX29" i="4" s="1"/>
  <c r="VV52" i="4"/>
  <c r="VX52" i="4" s="1"/>
  <c r="VV46" i="4"/>
  <c r="VX46" i="4" s="1"/>
  <c r="VV44" i="4"/>
  <c r="VX44" i="4" s="1"/>
  <c r="VV23" i="4"/>
  <c r="VX23" i="4" s="1"/>
  <c r="VV31" i="4"/>
  <c r="VX31" i="4" s="1"/>
  <c r="VV34" i="4"/>
  <c r="VX34" i="4" s="1"/>
  <c r="VZ38" i="4"/>
  <c r="VO36" i="4"/>
  <c r="VR36" i="4" s="1"/>
  <c r="VZ40" i="4"/>
  <c r="VN37" i="4"/>
  <c r="VO37" i="4"/>
  <c r="VR37" i="4" s="1"/>
  <c r="VS37" i="4" s="1"/>
  <c r="VZ21" i="4"/>
  <c r="UC37" i="4"/>
  <c r="UF37" i="4" s="1"/>
  <c r="UB33" i="4"/>
  <c r="UN44" i="4"/>
  <c r="UN14" i="4"/>
  <c r="UP14" i="4" s="1"/>
  <c r="UN55" i="4"/>
  <c r="UN43" i="4"/>
  <c r="UJ32" i="4"/>
  <c r="UL32" i="4" s="1"/>
  <c r="UJ31" i="4"/>
  <c r="UL31" i="4" s="1"/>
  <c r="UJ38" i="4"/>
  <c r="UL38" i="4" s="1"/>
  <c r="UJ22" i="4"/>
  <c r="UL22" i="4" s="1"/>
  <c r="UJ23" i="4"/>
  <c r="UL23" i="4" s="1"/>
  <c r="UJ40" i="4"/>
  <c r="UL40" i="4" s="1"/>
  <c r="UN52" i="4"/>
  <c r="UN40" i="4"/>
  <c r="UN46" i="4"/>
  <c r="UN42" i="4"/>
  <c r="SQ17" i="4"/>
  <c r="ST17" i="4" s="1"/>
  <c r="SP17" i="4"/>
  <c r="SP15" i="4"/>
  <c r="SQ37" i="4"/>
  <c r="ST37" i="4" s="1"/>
  <c r="SP20" i="4"/>
  <c r="TB30" i="4"/>
  <c r="SP18" i="4"/>
  <c r="TB18" i="4"/>
  <c r="SP33" i="4"/>
  <c r="SX29" i="4"/>
  <c r="SZ29" i="4" s="1"/>
  <c r="SX9" i="4"/>
  <c r="SZ9" i="4" s="1"/>
  <c r="TB22" i="4"/>
  <c r="SQ19" i="4"/>
  <c r="ST19" i="4" s="1"/>
  <c r="TB24" i="4"/>
  <c r="TB23" i="4"/>
  <c r="TB29" i="4"/>
  <c r="TB25" i="4"/>
  <c r="TD25" i="4" s="1"/>
  <c r="TB19" i="4"/>
  <c r="TB20" i="4"/>
  <c r="TB21" i="4"/>
  <c r="RP16" i="4"/>
  <c r="RD30" i="4"/>
  <c r="RP30" i="4"/>
  <c r="RP23" i="4"/>
  <c r="RL14" i="4"/>
  <c r="RN14" i="4" s="1"/>
  <c r="RL9" i="4"/>
  <c r="RN9" i="4" s="1"/>
  <c r="RP14" i="4"/>
  <c r="RD11" i="4"/>
  <c r="RP21" i="4"/>
  <c r="PS49" i="4"/>
  <c r="PV49" i="4" s="1"/>
  <c r="QD17" i="4"/>
  <c r="QD50" i="4"/>
  <c r="PR18" i="4"/>
  <c r="PR12" i="4"/>
  <c r="PS18" i="4"/>
  <c r="PV18" i="4" s="1"/>
  <c r="QD19" i="4"/>
  <c r="QD45" i="4"/>
  <c r="QD16" i="4"/>
  <c r="PS12" i="4"/>
  <c r="PV12" i="4" s="1"/>
  <c r="PW12" i="4" s="1"/>
  <c r="PR50" i="4"/>
  <c r="QD23" i="4"/>
  <c r="QE23" i="4" s="1"/>
  <c r="QD32" i="4"/>
  <c r="QE32" i="4" s="1"/>
  <c r="PZ35" i="4"/>
  <c r="QB35" i="4" s="1"/>
  <c r="PZ42" i="4"/>
  <c r="QB42" i="4" s="1"/>
  <c r="PZ23" i="4"/>
  <c r="QB23" i="4" s="1"/>
  <c r="PZ46" i="4"/>
  <c r="QB46" i="4" s="1"/>
  <c r="PZ38" i="4"/>
  <c r="QB38" i="4" s="1"/>
  <c r="PZ31" i="4"/>
  <c r="QB31" i="4" s="1"/>
  <c r="PZ44" i="4"/>
  <c r="QB44" i="4" s="1"/>
  <c r="QE42" i="4"/>
  <c r="QD22" i="4"/>
  <c r="QD55" i="4"/>
  <c r="QD31" i="4"/>
  <c r="QD48" i="4"/>
  <c r="PS26" i="4"/>
  <c r="PV26" i="4" s="1"/>
  <c r="QD35" i="4"/>
  <c r="QD36" i="4"/>
  <c r="QD44" i="4"/>
  <c r="QD37" i="4"/>
  <c r="QD38" i="4"/>
  <c r="QD52" i="4"/>
  <c r="QD46" i="4"/>
  <c r="QD56" i="4"/>
  <c r="QF56" i="4" s="1"/>
  <c r="QD51" i="4"/>
  <c r="OR22" i="4"/>
  <c r="OR21" i="4"/>
  <c r="OR44" i="4"/>
  <c r="OS44" i="4" s="1"/>
  <c r="OR24" i="4"/>
  <c r="OO10" i="4"/>
  <c r="ON42" i="4"/>
  <c r="OP42" i="4" s="1"/>
  <c r="ON14" i="4"/>
  <c r="OP14" i="4" s="1"/>
  <c r="ON32" i="4"/>
  <c r="OP32" i="4" s="1"/>
  <c r="ON44" i="4"/>
  <c r="OP44" i="4" s="1"/>
  <c r="ON23" i="4"/>
  <c r="OP23" i="4" s="1"/>
  <c r="ON52" i="4"/>
  <c r="OP52" i="4" s="1"/>
  <c r="ON9" i="4"/>
  <c r="OP9" i="4" s="1"/>
  <c r="ON46" i="4"/>
  <c r="OP46" i="4" s="1"/>
  <c r="ON38" i="4"/>
  <c r="OP38" i="4" s="1"/>
  <c r="ON48" i="4"/>
  <c r="OP48" i="4" s="1"/>
  <c r="ON31" i="4"/>
  <c r="OP31" i="4" s="1"/>
  <c r="OT38" i="4"/>
  <c r="OS38" i="4"/>
  <c r="OS23" i="4"/>
  <c r="OT23" i="4"/>
  <c r="OG24" i="4"/>
  <c r="OJ24" i="4" s="1"/>
  <c r="OS42" i="4"/>
  <c r="OR48" i="4"/>
  <c r="OR14" i="4"/>
  <c r="OR55" i="4"/>
  <c r="OR46" i="4"/>
  <c r="OR52" i="4"/>
  <c r="OR17" i="4"/>
  <c r="OR40" i="4"/>
  <c r="OR16" i="4"/>
  <c r="OE26" i="4"/>
  <c r="OR29" i="4" s="1"/>
  <c r="OF21" i="4"/>
  <c r="OF49" i="4"/>
  <c r="OE56" i="4"/>
  <c r="OR56" i="4" s="1"/>
  <c r="OR49" i="4"/>
  <c r="MT54" i="4"/>
  <c r="NF21" i="4"/>
  <c r="MT21" i="4"/>
  <c r="MT49" i="4"/>
  <c r="MS17" i="4"/>
  <c r="MU19" i="4"/>
  <c r="MX19" i="4" s="1"/>
  <c r="NF19" i="4"/>
  <c r="NG19" i="4" s="1"/>
  <c r="NF22" i="4"/>
  <c r="NH22" i="4" s="1"/>
  <c r="NF55" i="4"/>
  <c r="NH55" i="4" s="1"/>
  <c r="NB29" i="4"/>
  <c r="ND29" i="4" s="1"/>
  <c r="NB22" i="4"/>
  <c r="ND22" i="4" s="1"/>
  <c r="NB23" i="4"/>
  <c r="ND23" i="4" s="1"/>
  <c r="NB31" i="4"/>
  <c r="ND31" i="4" s="1"/>
  <c r="NB9" i="4"/>
  <c r="ND9" i="4" s="1"/>
  <c r="NB14" i="4"/>
  <c r="ND14" i="4" s="1"/>
  <c r="NF29" i="4"/>
  <c r="MU24" i="4"/>
  <c r="MX24" i="4" s="1"/>
  <c r="MY24" i="4" s="1"/>
  <c r="NF32" i="4"/>
  <c r="NF31" i="4"/>
  <c r="NF23" i="4"/>
  <c r="MU53" i="4"/>
  <c r="MX53" i="4" s="1"/>
  <c r="NF54" i="4"/>
  <c r="NF56" i="4"/>
  <c r="NH56" i="4" s="1"/>
  <c r="NF52" i="4"/>
  <c r="NC14" i="4"/>
  <c r="MT51" i="4"/>
  <c r="MU51" i="4"/>
  <c r="MX51" i="4" s="1"/>
  <c r="MT24" i="4"/>
  <c r="NF49" i="4"/>
  <c r="NF51" i="4"/>
  <c r="NF57" i="4"/>
  <c r="NG57" i="4" s="1"/>
  <c r="LI28" i="4"/>
  <c r="LL28" i="4" s="1"/>
  <c r="LH20" i="4"/>
  <c r="LT16" i="4"/>
  <c r="LH58" i="4"/>
  <c r="LI37" i="4"/>
  <c r="LL37" i="4" s="1"/>
  <c r="LH57" i="4"/>
  <c r="LI36" i="4"/>
  <c r="LL36" i="4" s="1"/>
  <c r="LT36" i="4"/>
  <c r="LT37" i="4"/>
  <c r="LT34" i="4"/>
  <c r="LT33" i="4"/>
  <c r="LT42" i="4"/>
  <c r="LH36" i="4"/>
  <c r="LP42" i="4"/>
  <c r="LR42" i="4" s="1"/>
  <c r="LP14" i="4"/>
  <c r="LR14" i="4" s="1"/>
  <c r="LP55" i="4"/>
  <c r="LR55" i="4" s="1"/>
  <c r="LP9" i="4"/>
  <c r="LR9" i="4" s="1"/>
  <c r="LP23" i="4"/>
  <c r="LR23" i="4" s="1"/>
  <c r="LP22" i="4"/>
  <c r="LR22" i="4" s="1"/>
  <c r="LP46" i="4"/>
  <c r="LR46" i="4" s="1"/>
  <c r="LP40" i="4"/>
  <c r="LR40" i="4" s="1"/>
  <c r="LP52" i="4"/>
  <c r="LR52" i="4" s="1"/>
  <c r="LT20" i="4"/>
  <c r="LV20" i="4" s="1"/>
  <c r="LT23" i="4"/>
  <c r="LT22" i="4"/>
  <c r="LT27" i="4"/>
  <c r="LT40" i="4"/>
  <c r="LG50" i="4"/>
  <c r="LT55" i="4" s="1"/>
  <c r="LG43" i="4"/>
  <c r="LT47" i="4" s="1"/>
  <c r="LT28" i="4"/>
  <c r="LT26" i="4"/>
  <c r="LT30" i="4"/>
  <c r="LT21" i="4"/>
  <c r="LH27" i="4"/>
  <c r="LH56" i="4"/>
  <c r="LI27" i="4"/>
  <c r="LL27" i="4" s="1"/>
  <c r="KH15" i="4"/>
  <c r="KH26" i="4"/>
  <c r="JV20" i="4"/>
  <c r="KH36" i="4"/>
  <c r="JW18" i="4"/>
  <c r="JZ18" i="4" s="1"/>
  <c r="JW13" i="4"/>
  <c r="JZ13" i="4" s="1"/>
  <c r="KH23" i="4"/>
  <c r="KH16" i="4"/>
  <c r="KI16" i="4" s="1"/>
  <c r="KH10" i="4"/>
  <c r="JW15" i="4"/>
  <c r="JZ15" i="4" s="1"/>
  <c r="KH17" i="4"/>
  <c r="KH14" i="4"/>
  <c r="KH12" i="4"/>
  <c r="JV10" i="4"/>
  <c r="KH32" i="4"/>
  <c r="KH11" i="4"/>
  <c r="KJ11" i="4" s="1"/>
  <c r="KH18" i="4"/>
  <c r="JW10" i="4"/>
  <c r="JZ10" i="4" s="1"/>
  <c r="KH31" i="4"/>
  <c r="KH38" i="4"/>
  <c r="JW53" i="4"/>
  <c r="JZ53" i="4" s="1"/>
  <c r="KH13" i="4"/>
  <c r="KH35" i="4"/>
  <c r="KH45" i="4"/>
  <c r="KJ45" i="4" s="1"/>
  <c r="KD22" i="4"/>
  <c r="KF22" i="4" s="1"/>
  <c r="KD34" i="4"/>
  <c r="KF34" i="4" s="1"/>
  <c r="KD29" i="4"/>
  <c r="KF29" i="4" s="1"/>
  <c r="KD55" i="4"/>
  <c r="KF55" i="4" s="1"/>
  <c r="KD48" i="4"/>
  <c r="KF48" i="4" s="1"/>
  <c r="KD38" i="4"/>
  <c r="KF38" i="4" s="1"/>
  <c r="KH55" i="4"/>
  <c r="KH22" i="4"/>
  <c r="KH29" i="4"/>
  <c r="KH52" i="4"/>
  <c r="KH43" i="4"/>
  <c r="KH46" i="4"/>
  <c r="KH48" i="4"/>
  <c r="KH34" i="4"/>
  <c r="JV21" i="4"/>
  <c r="KH41" i="4"/>
  <c r="KI41" i="4" s="1"/>
  <c r="JV41" i="4"/>
  <c r="IK26" i="4"/>
  <c r="IN26" i="4" s="1"/>
  <c r="IW13" i="4"/>
  <c r="IJ51" i="4"/>
  <c r="IK27" i="4"/>
  <c r="IN27" i="4" s="1"/>
  <c r="IJ20" i="4"/>
  <c r="IR55" i="4"/>
  <c r="IT55" i="4" s="1"/>
  <c r="IR32" i="4"/>
  <c r="IT32" i="4" s="1"/>
  <c r="IR22" i="4"/>
  <c r="IT22" i="4" s="1"/>
  <c r="IR31" i="4"/>
  <c r="IT31" i="4" s="1"/>
  <c r="IR23" i="4"/>
  <c r="IT23" i="4" s="1"/>
  <c r="IR14" i="4"/>
  <c r="IT14" i="4" s="1"/>
  <c r="IR38" i="4"/>
  <c r="IT38" i="4" s="1"/>
  <c r="IR48" i="4"/>
  <c r="IT48" i="4" s="1"/>
  <c r="IR9" i="4"/>
  <c r="IT9" i="4" s="1"/>
  <c r="IR29" i="4"/>
  <c r="IT29" i="4" s="1"/>
  <c r="IR42" i="4"/>
  <c r="IT42" i="4" s="1"/>
  <c r="IR34" i="4"/>
  <c r="IT34" i="4" s="1"/>
  <c r="IR40" i="4"/>
  <c r="IT40" i="4" s="1"/>
  <c r="IR35" i="4"/>
  <c r="IT35" i="4" s="1"/>
  <c r="IV48" i="4"/>
  <c r="IV44" i="4"/>
  <c r="IJ33" i="4"/>
  <c r="IV40" i="4"/>
  <c r="IV42" i="4"/>
  <c r="IV38" i="4"/>
  <c r="IJ19" i="4"/>
  <c r="IV35" i="4"/>
  <c r="IV31" i="4"/>
  <c r="IV32" i="4"/>
  <c r="IV34" i="4"/>
  <c r="IV46" i="4"/>
  <c r="IS14" i="4"/>
  <c r="IV19" i="4"/>
  <c r="IW19" i="4" s="1"/>
  <c r="IV22" i="4"/>
  <c r="IV23" i="4"/>
  <c r="IV29" i="4"/>
  <c r="II50" i="4"/>
  <c r="GW18" i="4"/>
  <c r="GW33" i="4"/>
  <c r="HJ40" i="4" s="1"/>
  <c r="GX39" i="4"/>
  <c r="HF14" i="4"/>
  <c r="HH14" i="4" s="1"/>
  <c r="HJ14" i="4"/>
  <c r="HJ52" i="4"/>
  <c r="GY37" i="4"/>
  <c r="HB37" i="4" s="1"/>
  <c r="GX37" i="4"/>
  <c r="HJ57" i="4"/>
  <c r="HJ59" i="4"/>
  <c r="GX57" i="4"/>
  <c r="GY36" i="4"/>
  <c r="HB36" i="4" s="1"/>
  <c r="EL51" i="4"/>
  <c r="DZ50" i="4"/>
  <c r="EL55" i="4"/>
  <c r="EL48" i="4"/>
  <c r="EL35" i="4"/>
  <c r="EM14" i="4"/>
  <c r="EH55" i="4"/>
  <c r="EJ55" i="4" s="1"/>
  <c r="EH9" i="4"/>
  <c r="EH32" i="4"/>
  <c r="EJ32" i="4" s="1"/>
  <c r="EH52" i="4"/>
  <c r="EJ52" i="4" s="1"/>
  <c r="EH22" i="4"/>
  <c r="EJ22" i="4" s="1"/>
  <c r="EH23" i="4"/>
  <c r="EJ23" i="4" s="1"/>
  <c r="EH31" i="4"/>
  <c r="EJ31" i="4" s="1"/>
  <c r="EH35" i="4"/>
  <c r="EJ35" i="4" s="1"/>
  <c r="EH29" i="4"/>
  <c r="EJ29" i="4" s="1"/>
  <c r="EH44" i="4"/>
  <c r="EJ44" i="4" s="1"/>
  <c r="EH34" i="4"/>
  <c r="EJ34" i="4" s="1"/>
  <c r="EL44" i="4"/>
  <c r="EL40" i="4"/>
  <c r="EL46" i="4"/>
  <c r="EL52" i="4"/>
  <c r="EL29" i="4"/>
  <c r="EL31" i="4"/>
  <c r="EL32" i="4"/>
  <c r="EL49" i="4"/>
  <c r="EL34" i="4"/>
  <c r="EL17" i="4"/>
  <c r="EN17" i="4" s="1"/>
  <c r="EL22" i="4"/>
  <c r="EL23" i="4"/>
  <c r="EA24" i="4"/>
  <c r="ED24" i="4" s="1"/>
  <c r="DZ24" i="4"/>
  <c r="DZ28" i="4"/>
  <c r="EA28" i="4"/>
  <c r="ED28" i="4" s="1"/>
  <c r="DZ16" i="4"/>
  <c r="EA16" i="4"/>
  <c r="ED16" i="4" s="1"/>
  <c r="CZ36" i="4"/>
  <c r="DA10" i="4"/>
  <c r="CN18" i="4"/>
  <c r="CZ44" i="4"/>
  <c r="CM45" i="4"/>
  <c r="CZ47" i="4" s="1"/>
  <c r="CV38" i="4"/>
  <c r="CX38" i="4" s="1"/>
  <c r="CV46" i="4"/>
  <c r="CX46" i="4" s="1"/>
  <c r="CV14" i="4"/>
  <c r="CX14" i="4" s="1"/>
  <c r="CV9" i="4"/>
  <c r="CX9" i="4" s="1"/>
  <c r="CV22" i="4"/>
  <c r="CX22" i="4" s="1"/>
  <c r="CV23" i="4"/>
  <c r="CX23" i="4" s="1"/>
  <c r="CV31" i="4"/>
  <c r="CX31" i="4" s="1"/>
  <c r="CV29" i="4"/>
  <c r="CX29" i="4" s="1"/>
  <c r="CV52" i="4"/>
  <c r="CX52" i="4" s="1"/>
  <c r="CZ55" i="4"/>
  <c r="CN47" i="4"/>
  <c r="CZ48" i="4"/>
  <c r="DB48" i="4" s="1"/>
  <c r="CO47" i="4"/>
  <c r="CR47" i="4" s="1"/>
  <c r="DB14" i="4"/>
  <c r="DA14" i="4"/>
  <c r="CZ23" i="4"/>
  <c r="CW10" i="4"/>
  <c r="CZ31" i="4"/>
  <c r="CZ41" i="4"/>
  <c r="CO13" i="4"/>
  <c r="CR13" i="4" s="1"/>
  <c r="CZ22" i="4"/>
  <c r="CZ29" i="4"/>
  <c r="CN30" i="4"/>
  <c r="CZ46" i="4"/>
  <c r="CZ52" i="4"/>
  <c r="CZ38" i="4"/>
  <c r="CZ20" i="4"/>
  <c r="CO41" i="4"/>
  <c r="CR41" i="4" s="1"/>
  <c r="CS41" i="4" s="1"/>
  <c r="CN13" i="4"/>
  <c r="CZ50" i="4"/>
  <c r="CZ43" i="4"/>
  <c r="CZ49" i="4"/>
  <c r="CN17" i="4"/>
  <c r="CN49" i="4"/>
  <c r="BN52" i="4"/>
  <c r="BN36" i="4"/>
  <c r="BC47" i="4"/>
  <c r="BF47" i="4" s="1"/>
  <c r="BN32" i="4"/>
  <c r="BP32" i="4" s="1"/>
  <c r="BN47" i="4"/>
  <c r="BN38" i="4"/>
  <c r="BB39" i="4"/>
  <c r="BB36" i="4"/>
  <c r="BN46" i="4"/>
  <c r="BJ22" i="4"/>
  <c r="BL22" i="4" s="1"/>
  <c r="BJ23" i="4"/>
  <c r="BL23" i="4" s="1"/>
  <c r="BJ40" i="4"/>
  <c r="BL40" i="4" s="1"/>
  <c r="BJ32" i="4"/>
  <c r="BL32" i="4" s="1"/>
  <c r="BJ42" i="4"/>
  <c r="BL42" i="4" s="1"/>
  <c r="BJ29" i="4"/>
  <c r="BL29" i="4" s="1"/>
  <c r="BJ14" i="4"/>
  <c r="BL14" i="4" s="1"/>
  <c r="BN42" i="4"/>
  <c r="BN28" i="4"/>
  <c r="BN10" i="4"/>
  <c r="BO10" i="4" s="1"/>
  <c r="BN48" i="4"/>
  <c r="BN44" i="4"/>
  <c r="BN29" i="4"/>
  <c r="BN40" i="4"/>
  <c r="BN37" i="4"/>
  <c r="BP37" i="4" s="1"/>
  <c r="BN33" i="4"/>
  <c r="BN30" i="4"/>
  <c r="BB28" i="4"/>
  <c r="BC28" i="4"/>
  <c r="BF28" i="4" s="1"/>
  <c r="GX28" i="4"/>
  <c r="GY28" i="4"/>
  <c r="HB28" i="4" s="1"/>
  <c r="XA17" i="4"/>
  <c r="XD17" i="4" s="1"/>
  <c r="WZ17" i="4"/>
  <c r="BN26" i="4"/>
  <c r="BC18" i="4"/>
  <c r="BF18" i="4" s="1"/>
  <c r="BN27" i="4"/>
  <c r="BO27" i="4" s="1"/>
  <c r="BB18" i="4"/>
  <c r="OR25" i="4"/>
  <c r="OT25" i="4" s="1"/>
  <c r="OG25" i="4"/>
  <c r="OJ25" i="4" s="1"/>
  <c r="OF25" i="4"/>
  <c r="MU25" i="4"/>
  <c r="MX25" i="4" s="1"/>
  <c r="MT25" i="4"/>
  <c r="VZ41" i="4"/>
  <c r="IJ37" i="4"/>
  <c r="IK37" i="4"/>
  <c r="IN37" i="4" s="1"/>
  <c r="DZ25" i="4"/>
  <c r="EA25" i="4"/>
  <c r="ED25" i="4" s="1"/>
  <c r="IV33" i="4"/>
  <c r="IX33" i="4" s="1"/>
  <c r="GW25" i="4"/>
  <c r="HJ34" i="4" s="1"/>
  <c r="II49" i="4"/>
  <c r="IV49" i="4" s="1"/>
  <c r="IW49" i="4" s="1"/>
  <c r="ABV16" i="4"/>
  <c r="ABK16" i="4"/>
  <c r="ABN16" i="4" s="1"/>
  <c r="ABJ16" i="4"/>
  <c r="QD26" i="4"/>
  <c r="QE26" i="4" s="1"/>
  <c r="BA12" i="4"/>
  <c r="BN12" i="4" s="1"/>
  <c r="GW21" i="4"/>
  <c r="VM45" i="4"/>
  <c r="VN45" i="4" s="1"/>
  <c r="ZW11" i="4"/>
  <c r="ZX11" i="4" s="1"/>
  <c r="UG14" i="4"/>
  <c r="GW30" i="4"/>
  <c r="NF25" i="4"/>
  <c r="NH25" i="4" s="1"/>
  <c r="BA16" i="4"/>
  <c r="BN24" i="4" s="1"/>
  <c r="YX19" i="4"/>
  <c r="YY19" i="4" s="1"/>
  <c r="WY15" i="4"/>
  <c r="XL17" i="4" s="1"/>
  <c r="XN17" i="4" s="1"/>
  <c r="NF53" i="4"/>
  <c r="NG53" i="4" s="1"/>
  <c r="YX28" i="4"/>
  <c r="YY28" i="4" s="1"/>
  <c r="VZ17" i="4"/>
  <c r="ABV13" i="4"/>
  <c r="ABV15" i="4"/>
  <c r="ABV12" i="4"/>
  <c r="ABK12" i="4"/>
  <c r="ABN12" i="4" s="1"/>
  <c r="ABJ12" i="4"/>
  <c r="EA20" i="4"/>
  <c r="ED20" i="4" s="1"/>
  <c r="DZ20" i="4"/>
  <c r="CZ17" i="4"/>
  <c r="DA17" i="4" s="1"/>
  <c r="YX37" i="4"/>
  <c r="YZ37" i="4" s="1"/>
  <c r="EA26" i="4"/>
  <c r="ED26" i="4" s="1"/>
  <c r="DZ26" i="4"/>
  <c r="OG59" i="4"/>
  <c r="OJ59" i="4" s="1"/>
  <c r="OF59" i="4"/>
  <c r="OE57" i="4"/>
  <c r="OR57" i="4" s="1"/>
  <c r="OT57" i="4" s="1"/>
  <c r="CZ30" i="4"/>
  <c r="DA30" i="4" s="1"/>
  <c r="XL30" i="4"/>
  <c r="XN30" i="4" s="1"/>
  <c r="ZW14" i="4"/>
  <c r="ABV17" i="4"/>
  <c r="MS37" i="4"/>
  <c r="MS36" i="4"/>
  <c r="MS39" i="4"/>
  <c r="MS33" i="4"/>
  <c r="NF34" i="4" s="1"/>
  <c r="IS17" i="4"/>
  <c r="YU10" i="4"/>
  <c r="TB11" i="4"/>
  <c r="SQ11" i="4"/>
  <c r="ST11" i="4" s="1"/>
  <c r="SP11" i="4"/>
  <c r="FT9" i="4"/>
  <c r="FX14" i="4"/>
  <c r="FM14" i="4"/>
  <c r="FP14" i="4" s="1"/>
  <c r="FL14" i="4"/>
  <c r="FL26" i="4"/>
  <c r="FM26" i="4"/>
  <c r="FP26" i="4" s="1"/>
  <c r="FQ26" i="4" s="1"/>
  <c r="FX19" i="4"/>
  <c r="FX18" i="4"/>
  <c r="FY18" i="4" s="1"/>
  <c r="FL21" i="4"/>
  <c r="FX20" i="4"/>
  <c r="FL20" i="4"/>
  <c r="FM20" i="4"/>
  <c r="FP20" i="4" s="1"/>
  <c r="FQ20" i="4" s="1"/>
  <c r="FM21" i="4"/>
  <c r="FP21" i="4" s="1"/>
  <c r="FY40" i="4"/>
  <c r="FX32" i="4"/>
  <c r="FZ32" i="4" s="1"/>
  <c r="FT23" i="4"/>
  <c r="FV23" i="4" s="1"/>
  <c r="FT48" i="4"/>
  <c r="FV48" i="4" s="1"/>
  <c r="FT46" i="4"/>
  <c r="FV46" i="4" s="1"/>
  <c r="FT40" i="4"/>
  <c r="FV40" i="4" s="1"/>
  <c r="FT31" i="4"/>
  <c r="FV31" i="4" s="1"/>
  <c r="FT29" i="4"/>
  <c r="FV29" i="4" s="1"/>
  <c r="FT35" i="4"/>
  <c r="FV35" i="4" s="1"/>
  <c r="FX44" i="4"/>
  <c r="FX45" i="4"/>
  <c r="FX43" i="4"/>
  <c r="FX42" i="4"/>
  <c r="FX35" i="4"/>
  <c r="FX46" i="4"/>
  <c r="FX34" i="4"/>
  <c r="FX31" i="4"/>
  <c r="FX23" i="4"/>
  <c r="FX29" i="4"/>
  <c r="FM56" i="4"/>
  <c r="FP56" i="4" s="1"/>
  <c r="FL56" i="4"/>
  <c r="AAL40" i="4"/>
  <c r="AAK40" i="4"/>
  <c r="AAJ55" i="4"/>
  <c r="AAL55" i="4" s="1"/>
  <c r="AAF22" i="4"/>
  <c r="AAH22" i="4" s="1"/>
  <c r="AAF29" i="4"/>
  <c r="AAH29" i="4" s="1"/>
  <c r="AAF23" i="4"/>
  <c r="AAH23" i="4" s="1"/>
  <c r="AAJ52" i="4"/>
  <c r="AAJ46" i="4"/>
  <c r="AAJ48" i="4"/>
  <c r="AAJ44" i="4"/>
  <c r="AAJ42" i="4"/>
  <c r="TB44" i="4"/>
  <c r="TD44" i="4" s="1"/>
  <c r="TB40" i="4"/>
  <c r="TC40" i="4" s="1"/>
  <c r="SX52" i="4"/>
  <c r="SZ52" i="4" s="1"/>
  <c r="SX40" i="4"/>
  <c r="SZ40" i="4" s="1"/>
  <c r="SX44" i="4"/>
  <c r="SZ44" i="4" s="1"/>
  <c r="SX55" i="4"/>
  <c r="SZ55" i="4" s="1"/>
  <c r="SO56" i="4"/>
  <c r="SO49" i="4"/>
  <c r="SO50" i="4"/>
  <c r="RE24" i="4"/>
  <c r="RH24" i="4" s="1"/>
  <c r="RQ32" i="4"/>
  <c r="RD24" i="4"/>
  <c r="RP24" i="4"/>
  <c r="RL32" i="4"/>
  <c r="RN32" i="4" s="1"/>
  <c r="RL34" i="4"/>
  <c r="RN34" i="4" s="1"/>
  <c r="RP34" i="4"/>
  <c r="RE28" i="4"/>
  <c r="RH28" i="4" s="1"/>
  <c r="RE35" i="4"/>
  <c r="RH35" i="4" s="1"/>
  <c r="RD35" i="4"/>
  <c r="RP35" i="4"/>
  <c r="RP55" i="4"/>
  <c r="RR55" i="4" s="1"/>
  <c r="RL44" i="4"/>
  <c r="RN44" i="4" s="1"/>
  <c r="RL52" i="4"/>
  <c r="RN52" i="4" s="1"/>
  <c r="RP38" i="4"/>
  <c r="RP44" i="4"/>
  <c r="RP52" i="4"/>
  <c r="IS16" i="4"/>
  <c r="YT10" i="4"/>
  <c r="YX16" i="4"/>
  <c r="YM16" i="4"/>
  <c r="YP16" i="4" s="1"/>
  <c r="YL16" i="4"/>
  <c r="YK50" i="4"/>
  <c r="YX52" i="4" s="1"/>
  <c r="YL28" i="4"/>
  <c r="YX13" i="4"/>
  <c r="YM13" i="4"/>
  <c r="YP13" i="4" s="1"/>
  <c r="YL13" i="4"/>
  <c r="YM39" i="4"/>
  <c r="YP39" i="4" s="1"/>
  <c r="YL39" i="4"/>
  <c r="YM41" i="4"/>
  <c r="YP41" i="4" s="1"/>
  <c r="YL41" i="4"/>
  <c r="YL12" i="4"/>
  <c r="YX12" i="4"/>
  <c r="YM12" i="4"/>
  <c r="YP12" i="4" s="1"/>
  <c r="YX18" i="4"/>
  <c r="YX17" i="4"/>
  <c r="YX15" i="4"/>
  <c r="RQ37" i="4"/>
  <c r="RR37" i="4"/>
  <c r="RD28" i="4"/>
  <c r="RE53" i="4"/>
  <c r="RH53" i="4" s="1"/>
  <c r="RD53" i="4"/>
  <c r="RP53" i="4"/>
  <c r="RE26" i="4"/>
  <c r="RH26" i="4" s="1"/>
  <c r="RP26" i="4"/>
  <c r="RD26" i="4"/>
  <c r="RE25" i="4"/>
  <c r="RH25" i="4" s="1"/>
  <c r="RP25" i="4"/>
  <c r="RD25" i="4"/>
  <c r="RI59" i="4"/>
  <c r="ABR11" i="4"/>
  <c r="ABT11" i="4" s="1"/>
  <c r="ABR10" i="4"/>
  <c r="ABV45" i="4"/>
  <c r="ABW45" i="4" s="1"/>
  <c r="ABS10" i="4"/>
  <c r="ZY15" i="4"/>
  <c r="AAB15" i="4" s="1"/>
  <c r="ZX15" i="4"/>
  <c r="ZY25" i="4"/>
  <c r="AAB25" i="4" s="1"/>
  <c r="ZX25" i="4"/>
  <c r="ZW20" i="4"/>
  <c r="ZW21" i="4"/>
  <c r="ZW27" i="4"/>
  <c r="ZW18" i="4"/>
  <c r="ZW19" i="4"/>
  <c r="ZY53" i="4"/>
  <c r="AAB53" i="4" s="1"/>
  <c r="ZX53" i="4"/>
  <c r="AAJ53" i="4"/>
  <c r="ZY10" i="4"/>
  <c r="AAB10" i="4" s="1"/>
  <c r="ZX10" i="4"/>
  <c r="AAJ10" i="4"/>
  <c r="ZW26" i="4"/>
  <c r="ZW16" i="4"/>
  <c r="ZW12" i="4"/>
  <c r="ZW13" i="4"/>
  <c r="AAJ11" i="4"/>
  <c r="ZY11" i="4"/>
  <c r="AAB11" i="4" s="1"/>
  <c r="ZW17" i="4"/>
  <c r="ZW24" i="4"/>
  <c r="XH11" i="4"/>
  <c r="XH10" i="4"/>
  <c r="XJ10" i="4" s="1"/>
  <c r="XL36" i="4"/>
  <c r="XN36" i="4" s="1"/>
  <c r="XL37" i="4"/>
  <c r="XN37" i="4" s="1"/>
  <c r="XL21" i="4"/>
  <c r="XM21" i="4" s="1"/>
  <c r="XL33" i="4"/>
  <c r="XN33" i="4" s="1"/>
  <c r="XI11" i="4"/>
  <c r="XA13" i="4"/>
  <c r="XD13" i="4" s="1"/>
  <c r="WZ13" i="4"/>
  <c r="WZ26" i="4"/>
  <c r="XA26" i="4"/>
  <c r="XD26" i="4" s="1"/>
  <c r="VS19" i="4"/>
  <c r="VO30" i="4"/>
  <c r="VR30" i="4" s="1"/>
  <c r="VS30" i="4" s="1"/>
  <c r="VN30" i="4"/>
  <c r="VO45" i="4"/>
  <c r="VR45" i="4" s="1"/>
  <c r="VZ19" i="4"/>
  <c r="WB19" i="4" s="1"/>
  <c r="VO18" i="4"/>
  <c r="VR18" i="4" s="1"/>
  <c r="VM47" i="4"/>
  <c r="VN47" i="4" s="1"/>
  <c r="VN18" i="4"/>
  <c r="VM43" i="4"/>
  <c r="VM25" i="4"/>
  <c r="VM26" i="4"/>
  <c r="VO15" i="4"/>
  <c r="VR15" i="4" s="1"/>
  <c r="VS15" i="4" s="1"/>
  <c r="VM28" i="4"/>
  <c r="VZ37" i="4" s="1"/>
  <c r="WB37" i="4" s="1"/>
  <c r="VM27" i="4"/>
  <c r="VO27" i="4" s="1"/>
  <c r="VR27" i="4" s="1"/>
  <c r="UA21" i="4"/>
  <c r="UA25" i="4"/>
  <c r="UA26" i="4"/>
  <c r="UA58" i="4"/>
  <c r="UN58" i="4" s="1"/>
  <c r="UO58" i="4" s="1"/>
  <c r="UA59" i="4"/>
  <c r="UA30" i="4"/>
  <c r="UN38" i="4" s="1"/>
  <c r="UN11" i="4"/>
  <c r="UC11" i="4"/>
  <c r="UF11" i="4" s="1"/>
  <c r="UB11" i="4"/>
  <c r="UN12" i="4"/>
  <c r="UC12" i="4"/>
  <c r="UF12" i="4" s="1"/>
  <c r="UB12" i="4"/>
  <c r="UN53" i="4"/>
  <c r="UC53" i="4"/>
  <c r="UF53" i="4" s="1"/>
  <c r="UB53" i="4"/>
  <c r="UB24" i="4"/>
  <c r="UC24" i="4"/>
  <c r="UF24" i="4" s="1"/>
  <c r="UA16" i="4"/>
  <c r="UA20" i="4"/>
  <c r="UA19" i="4"/>
  <c r="UA27" i="4"/>
  <c r="SX10" i="4"/>
  <c r="SQ58" i="4"/>
  <c r="ST58" i="4" s="1"/>
  <c r="SU58" i="4" s="1"/>
  <c r="SP58" i="4"/>
  <c r="SQ53" i="4"/>
  <c r="ST53" i="4" s="1"/>
  <c r="SP53" i="4"/>
  <c r="TB53" i="4"/>
  <c r="SY10" i="4"/>
  <c r="SQ12" i="4"/>
  <c r="ST12" i="4" s="1"/>
  <c r="SP12" i="4"/>
  <c r="TB12" i="4"/>
  <c r="SP26" i="4"/>
  <c r="TB26" i="4"/>
  <c r="SQ26" i="4"/>
  <c r="ST26" i="4" s="1"/>
  <c r="PS53" i="4"/>
  <c r="PV53" i="4" s="1"/>
  <c r="PR53" i="4"/>
  <c r="QD53" i="4"/>
  <c r="QD25" i="4"/>
  <c r="PS25" i="4"/>
  <c r="PV25" i="4" s="1"/>
  <c r="PR25" i="4"/>
  <c r="QD21" i="4"/>
  <c r="QF21" i="4" s="1"/>
  <c r="ON10" i="4"/>
  <c r="OP10" i="4" s="1"/>
  <c r="OR15" i="4"/>
  <c r="OR11" i="4"/>
  <c r="OG11" i="4"/>
  <c r="OJ11" i="4" s="1"/>
  <c r="OF11" i="4"/>
  <c r="OF37" i="4"/>
  <c r="OR37" i="4"/>
  <c r="OG37" i="4"/>
  <c r="OJ37" i="4" s="1"/>
  <c r="OR12" i="4"/>
  <c r="OG12" i="4"/>
  <c r="OJ12" i="4" s="1"/>
  <c r="OF12" i="4"/>
  <c r="OG53" i="4"/>
  <c r="OJ53" i="4" s="1"/>
  <c r="OF53" i="4"/>
  <c r="OR53" i="4"/>
  <c r="OR13" i="4"/>
  <c r="NB10" i="4"/>
  <c r="NB12" i="4"/>
  <c r="NB11" i="4"/>
  <c r="NB13" i="4"/>
  <c r="MT26" i="4"/>
  <c r="NF26" i="4"/>
  <c r="MU26" i="4"/>
  <c r="MX26" i="4" s="1"/>
  <c r="NC13" i="4"/>
  <c r="NC10" i="4"/>
  <c r="NF24" i="4"/>
  <c r="NH24" i="4" s="1"/>
  <c r="NC12" i="4"/>
  <c r="NC11" i="4"/>
  <c r="LP11" i="4"/>
  <c r="LP10" i="4"/>
  <c r="LT58" i="4"/>
  <c r="LU58" i="4" s="1"/>
  <c r="LT59" i="4"/>
  <c r="LI51" i="4"/>
  <c r="LL51" i="4" s="1"/>
  <c r="LH51" i="4"/>
  <c r="LT57" i="4"/>
  <c r="LQ10" i="4"/>
  <c r="LT12" i="4"/>
  <c r="LI12" i="4"/>
  <c r="LL12" i="4" s="1"/>
  <c r="LH12" i="4"/>
  <c r="LI53" i="4"/>
  <c r="LL53" i="4" s="1"/>
  <c r="LT53" i="4"/>
  <c r="LH53" i="4"/>
  <c r="LQ11" i="4"/>
  <c r="LI25" i="4"/>
  <c r="LL25" i="4" s="1"/>
  <c r="LT25" i="4"/>
  <c r="LH25" i="4"/>
  <c r="KH56" i="4"/>
  <c r="KI56" i="4" s="1"/>
  <c r="KH21" i="4"/>
  <c r="KI21" i="4" s="1"/>
  <c r="JW59" i="4"/>
  <c r="JZ59" i="4" s="1"/>
  <c r="JV59" i="4"/>
  <c r="KH53" i="4"/>
  <c r="JW37" i="4"/>
  <c r="JZ37" i="4" s="1"/>
  <c r="JV37" i="4"/>
  <c r="KH37" i="4"/>
  <c r="IR12" i="4"/>
  <c r="IR11" i="4"/>
  <c r="IR15" i="4"/>
  <c r="IR13" i="4"/>
  <c r="IR10" i="4"/>
  <c r="IT10" i="4" s="1"/>
  <c r="IR16" i="4"/>
  <c r="IX19" i="4"/>
  <c r="IS10" i="4"/>
  <c r="IS13" i="4"/>
  <c r="IJ53" i="4"/>
  <c r="IK53" i="4"/>
  <c r="IN53" i="4" s="1"/>
  <c r="IS11" i="4"/>
  <c r="IV37" i="4"/>
  <c r="IJ18" i="4"/>
  <c r="IV18" i="4"/>
  <c r="IK18" i="4"/>
  <c r="IN18" i="4" s="1"/>
  <c r="IV21" i="4"/>
  <c r="IV24" i="4"/>
  <c r="IV20" i="4"/>
  <c r="IS12" i="4"/>
  <c r="IS15" i="4"/>
  <c r="GX26" i="4"/>
  <c r="GY26" i="4"/>
  <c r="HB26" i="4" s="1"/>
  <c r="GY27" i="4"/>
  <c r="HB27" i="4" s="1"/>
  <c r="GX27" i="4"/>
  <c r="HJ12" i="4"/>
  <c r="GY12" i="4"/>
  <c r="HB12" i="4" s="1"/>
  <c r="GX12" i="4"/>
  <c r="GX11" i="4"/>
  <c r="HJ11" i="4"/>
  <c r="GY11" i="4"/>
  <c r="HB11" i="4" s="1"/>
  <c r="GY21" i="4"/>
  <c r="HB21" i="4" s="1"/>
  <c r="GX21" i="4"/>
  <c r="GY16" i="4"/>
  <c r="HB16" i="4" s="1"/>
  <c r="HJ16" i="4"/>
  <c r="GX16" i="4"/>
  <c r="GW20" i="4"/>
  <c r="HJ20" i="4" s="1"/>
  <c r="GW24" i="4"/>
  <c r="FT10" i="4"/>
  <c r="FT11" i="4"/>
  <c r="FU10" i="4"/>
  <c r="FK47" i="4"/>
  <c r="FL47" i="4" s="1"/>
  <c r="FK53" i="4"/>
  <c r="FX58" i="4" s="1"/>
  <c r="FX13" i="4"/>
  <c r="FX12" i="4"/>
  <c r="FM12" i="4"/>
  <c r="FP12" i="4" s="1"/>
  <c r="FL12" i="4"/>
  <c r="FX15" i="4"/>
  <c r="FU11" i="4"/>
  <c r="FX16" i="4"/>
  <c r="FM16" i="4"/>
  <c r="FP16" i="4" s="1"/>
  <c r="FL16" i="4"/>
  <c r="FX17" i="4"/>
  <c r="EL57" i="4"/>
  <c r="EM57" i="4" s="1"/>
  <c r="EL19" i="4"/>
  <c r="EL27" i="4"/>
  <c r="EA19" i="4"/>
  <c r="ED19" i="4" s="1"/>
  <c r="DZ19" i="4"/>
  <c r="EL25" i="4"/>
  <c r="EL26" i="4"/>
  <c r="EL24" i="4"/>
  <c r="EL28" i="4"/>
  <c r="EL20" i="4"/>
  <c r="DZ53" i="4"/>
  <c r="EL53" i="4"/>
  <c r="EA53" i="4"/>
  <c r="ED53" i="4" s="1"/>
  <c r="EN11" i="4"/>
  <c r="EM11" i="4"/>
  <c r="EA21" i="4"/>
  <c r="ED21" i="4" s="1"/>
  <c r="EL21" i="4"/>
  <c r="DZ21" i="4"/>
  <c r="EE11" i="4"/>
  <c r="EE37" i="4"/>
  <c r="EL30" i="4"/>
  <c r="EN37" i="4"/>
  <c r="EM37" i="4"/>
  <c r="CV10" i="4"/>
  <c r="CX10" i="4" s="1"/>
  <c r="DB17" i="4"/>
  <c r="CZ53" i="4"/>
  <c r="CO53" i="4"/>
  <c r="CR53" i="4" s="1"/>
  <c r="CN53" i="4"/>
  <c r="CZ12" i="4"/>
  <c r="CO12" i="4"/>
  <c r="CR12" i="4" s="1"/>
  <c r="CN12" i="4"/>
  <c r="CO25" i="4"/>
  <c r="CR25" i="4" s="1"/>
  <c r="CN25" i="4"/>
  <c r="CZ25" i="4"/>
  <c r="CZ37" i="4"/>
  <c r="CO37" i="4"/>
  <c r="CR37" i="4" s="1"/>
  <c r="CN37" i="4"/>
  <c r="CO11" i="4"/>
  <c r="CR11" i="4" s="1"/>
  <c r="CZ11" i="4"/>
  <c r="CN11" i="4"/>
  <c r="CZ26" i="4"/>
  <c r="CO26" i="4"/>
  <c r="CR26" i="4" s="1"/>
  <c r="CN26" i="4"/>
  <c r="CZ18" i="4"/>
  <c r="CZ15" i="4"/>
  <c r="CZ13" i="4"/>
  <c r="CN16" i="4"/>
  <c r="CO16" i="4"/>
  <c r="CR16" i="4" s="1"/>
  <c r="CZ16" i="4"/>
  <c r="BB50" i="4"/>
  <c r="BC50" i="4"/>
  <c r="BF50" i="4" s="1"/>
  <c r="BN25" i="4"/>
  <c r="BC25" i="4"/>
  <c r="BF25" i="4" s="1"/>
  <c r="BB25" i="4"/>
  <c r="BN53" i="4"/>
  <c r="BC53" i="4"/>
  <c r="BF53" i="4" s="1"/>
  <c r="BB53" i="4"/>
  <c r="ABK33" i="4"/>
  <c r="ABN33" i="4" s="1"/>
  <c r="ABJ33" i="4"/>
  <c r="ABV33" i="4"/>
  <c r="ABJ39" i="4"/>
  <c r="ABK39" i="4"/>
  <c r="ABN39" i="4" s="1"/>
  <c r="ABV39" i="4"/>
  <c r="ABK56" i="4"/>
  <c r="ABN56" i="4" s="1"/>
  <c r="ABJ56" i="4"/>
  <c r="ABV56" i="4"/>
  <c r="ABK28" i="4"/>
  <c r="ABN28" i="4" s="1"/>
  <c r="ABJ28" i="4"/>
  <c r="ABV28" i="4"/>
  <c r="ABK43" i="4"/>
  <c r="ABN43" i="4" s="1"/>
  <c r="ABV43" i="4"/>
  <c r="ABJ43" i="4"/>
  <c r="ABK57" i="4"/>
  <c r="ABN57" i="4" s="1"/>
  <c r="ABJ57" i="4"/>
  <c r="ABV57" i="4"/>
  <c r="ABK27" i="4"/>
  <c r="ABN27" i="4" s="1"/>
  <c r="ABV27" i="4"/>
  <c r="ABJ27" i="4"/>
  <c r="ABV36" i="4"/>
  <c r="ABK30" i="4"/>
  <c r="ABN30" i="4" s="1"/>
  <c r="ABJ30" i="4"/>
  <c r="ABV30" i="4"/>
  <c r="ABK59" i="4"/>
  <c r="ABN59" i="4" s="1"/>
  <c r="ABJ59" i="4"/>
  <c r="ABV59" i="4"/>
  <c r="ABV58" i="4"/>
  <c r="ABK58" i="4"/>
  <c r="ABN58" i="4" s="1"/>
  <c r="ABJ58" i="4"/>
  <c r="ABK24" i="4"/>
  <c r="ABN24" i="4" s="1"/>
  <c r="ABV24" i="4"/>
  <c r="ABJ24" i="4"/>
  <c r="ABK54" i="4"/>
  <c r="ABN54" i="4" s="1"/>
  <c r="ABJ54" i="4"/>
  <c r="ABV54" i="4"/>
  <c r="ZY51" i="4"/>
  <c r="AAB51" i="4" s="1"/>
  <c r="ZX51" i="4"/>
  <c r="AAJ51" i="4"/>
  <c r="ZY50" i="4"/>
  <c r="AAB50" i="4" s="1"/>
  <c r="ZX50" i="4"/>
  <c r="AAJ50" i="4"/>
  <c r="AAJ59" i="4"/>
  <c r="ZX54" i="4"/>
  <c r="AAJ54" i="4"/>
  <c r="ZY54" i="4"/>
  <c r="AAB54" i="4" s="1"/>
  <c r="ZY45" i="4"/>
  <c r="AAB45" i="4" s="1"/>
  <c r="ZX45" i="4"/>
  <c r="AAJ45" i="4"/>
  <c r="ZY49" i="4"/>
  <c r="AAB49" i="4" s="1"/>
  <c r="ZX49" i="4"/>
  <c r="AAJ49" i="4"/>
  <c r="AAJ58" i="4"/>
  <c r="AAJ57" i="4"/>
  <c r="ZY43" i="4"/>
  <c r="AAB43" i="4" s="1"/>
  <c r="AAJ43" i="4"/>
  <c r="ZX43" i="4"/>
  <c r="AAJ47" i="4"/>
  <c r="ZX47" i="4"/>
  <c r="ZY47" i="4"/>
  <c r="AAB47" i="4" s="1"/>
  <c r="ZY41" i="4"/>
  <c r="AAB41" i="4" s="1"/>
  <c r="AAJ41" i="4"/>
  <c r="ZX41" i="4"/>
  <c r="AAJ56" i="4"/>
  <c r="ZY39" i="4"/>
  <c r="AAB39" i="4" s="1"/>
  <c r="AAJ39" i="4"/>
  <c r="ZX39" i="4"/>
  <c r="YZ28" i="4"/>
  <c r="YM47" i="4"/>
  <c r="YP47" i="4" s="1"/>
  <c r="YX47" i="4"/>
  <c r="YL47" i="4"/>
  <c r="YX39" i="4"/>
  <c r="YL30" i="4"/>
  <c r="YM30" i="4"/>
  <c r="YP30" i="4" s="1"/>
  <c r="YX30" i="4"/>
  <c r="YL33" i="4"/>
  <c r="YX33" i="4"/>
  <c r="YM33" i="4"/>
  <c r="YP33" i="4" s="1"/>
  <c r="YX41" i="4"/>
  <c r="YM43" i="4"/>
  <c r="YP43" i="4" s="1"/>
  <c r="YX43" i="4"/>
  <c r="YL43" i="4"/>
  <c r="YL36" i="4"/>
  <c r="YM36" i="4"/>
  <c r="YP36" i="4" s="1"/>
  <c r="YX36" i="4"/>
  <c r="YM24" i="4"/>
  <c r="YP24" i="4" s="1"/>
  <c r="YL24" i="4"/>
  <c r="YX24" i="4"/>
  <c r="YM45" i="4"/>
  <c r="YP45" i="4" s="1"/>
  <c r="YX45" i="4"/>
  <c r="YL45" i="4"/>
  <c r="XA39" i="4"/>
  <c r="XD39" i="4" s="1"/>
  <c r="XL39" i="4"/>
  <c r="WZ39" i="4"/>
  <c r="XA47" i="4"/>
  <c r="XD47" i="4" s="1"/>
  <c r="XL47" i="4"/>
  <c r="WZ47" i="4"/>
  <c r="XA45" i="4"/>
  <c r="XD45" i="4" s="1"/>
  <c r="XL45" i="4"/>
  <c r="WZ45" i="4"/>
  <c r="XA51" i="4"/>
  <c r="XD51" i="4" s="1"/>
  <c r="WZ51" i="4"/>
  <c r="XL51" i="4"/>
  <c r="XA58" i="4"/>
  <c r="XD58" i="4" s="1"/>
  <c r="WZ58" i="4"/>
  <c r="XL58" i="4"/>
  <c r="WZ59" i="4"/>
  <c r="XL59" i="4"/>
  <c r="XA59" i="4"/>
  <c r="XD59" i="4" s="1"/>
  <c r="WZ28" i="4"/>
  <c r="XA28" i="4"/>
  <c r="XD28" i="4" s="1"/>
  <c r="XL56" i="4"/>
  <c r="XA56" i="4"/>
  <c r="XD56" i="4" s="1"/>
  <c r="WZ56" i="4"/>
  <c r="XA49" i="4"/>
  <c r="XD49" i="4" s="1"/>
  <c r="WZ49" i="4"/>
  <c r="XL49" i="4"/>
  <c r="XA24" i="4"/>
  <c r="XD24" i="4" s="1"/>
  <c r="WZ24" i="4"/>
  <c r="XA54" i="4"/>
  <c r="XD54" i="4" s="1"/>
  <c r="WZ54" i="4"/>
  <c r="XL54" i="4"/>
  <c r="XA50" i="4"/>
  <c r="XD50" i="4" s="1"/>
  <c r="WZ50" i="4"/>
  <c r="XL50" i="4"/>
  <c r="XA57" i="4"/>
  <c r="XD57" i="4" s="1"/>
  <c r="WZ57" i="4"/>
  <c r="XL57" i="4"/>
  <c r="VO47" i="4"/>
  <c r="VR47" i="4" s="1"/>
  <c r="VN24" i="4"/>
  <c r="VO24" i="4"/>
  <c r="VR24" i="4" s="1"/>
  <c r="VZ24" i="4"/>
  <c r="VO56" i="4"/>
  <c r="VR56" i="4" s="1"/>
  <c r="VN56" i="4"/>
  <c r="VZ56" i="4"/>
  <c r="VO50" i="4"/>
  <c r="VR50" i="4" s="1"/>
  <c r="VN50" i="4"/>
  <c r="VZ50" i="4"/>
  <c r="VO58" i="4"/>
  <c r="VR58" i="4" s="1"/>
  <c r="VN58" i="4"/>
  <c r="VZ58" i="4"/>
  <c r="VO39" i="4"/>
  <c r="VR39" i="4" s="1"/>
  <c r="VZ39" i="4"/>
  <c r="VN39" i="4"/>
  <c r="VN49" i="4"/>
  <c r="VZ49" i="4"/>
  <c r="VO49" i="4"/>
  <c r="VR49" i="4" s="1"/>
  <c r="VO59" i="4"/>
  <c r="VR59" i="4" s="1"/>
  <c r="VN59" i="4"/>
  <c r="VZ59" i="4"/>
  <c r="VZ20" i="4"/>
  <c r="VO20" i="4"/>
  <c r="VR20" i="4" s="1"/>
  <c r="VN20" i="4"/>
  <c r="VZ51" i="4"/>
  <c r="VO51" i="4"/>
  <c r="VR51" i="4" s="1"/>
  <c r="VN51" i="4"/>
  <c r="VO28" i="4"/>
  <c r="VR28" i="4" s="1"/>
  <c r="VN28" i="4"/>
  <c r="VZ57" i="4"/>
  <c r="VO57" i="4"/>
  <c r="VR57" i="4" s="1"/>
  <c r="VN57" i="4"/>
  <c r="VN27" i="4"/>
  <c r="VO33" i="4"/>
  <c r="VR33" i="4" s="1"/>
  <c r="VN33" i="4"/>
  <c r="VO54" i="4"/>
  <c r="VR54" i="4" s="1"/>
  <c r="VN54" i="4"/>
  <c r="VZ54" i="4"/>
  <c r="UC57" i="4"/>
  <c r="UF57" i="4" s="1"/>
  <c r="UB57" i="4"/>
  <c r="UN57" i="4"/>
  <c r="UB54" i="4"/>
  <c r="UN54" i="4"/>
  <c r="UC54" i="4"/>
  <c r="UF54" i="4" s="1"/>
  <c r="UB39" i="4"/>
  <c r="UC39" i="4"/>
  <c r="UF39" i="4" s="1"/>
  <c r="UN41" i="4"/>
  <c r="UB41" i="4"/>
  <c r="UC41" i="4"/>
  <c r="UF41" i="4" s="1"/>
  <c r="UC45" i="4"/>
  <c r="UF45" i="4" s="1"/>
  <c r="UB45" i="4"/>
  <c r="UN45" i="4"/>
  <c r="UC15" i="4"/>
  <c r="UF15" i="4" s="1"/>
  <c r="UB15" i="4"/>
  <c r="UN15" i="4"/>
  <c r="UC50" i="4"/>
  <c r="UF50" i="4" s="1"/>
  <c r="UN50" i="4"/>
  <c r="UB50" i="4"/>
  <c r="UN47" i="4"/>
  <c r="UC47" i="4"/>
  <c r="UF47" i="4" s="1"/>
  <c r="UB47" i="4"/>
  <c r="UN13" i="4"/>
  <c r="UC13" i="4"/>
  <c r="UF13" i="4" s="1"/>
  <c r="UB13" i="4"/>
  <c r="UC17" i="4"/>
  <c r="UF17" i="4" s="1"/>
  <c r="UB17" i="4"/>
  <c r="UC18" i="4"/>
  <c r="UF18" i="4" s="1"/>
  <c r="UB18" i="4"/>
  <c r="UC56" i="4"/>
  <c r="UF56" i="4" s="1"/>
  <c r="UB56" i="4"/>
  <c r="UN56" i="4"/>
  <c r="UC49" i="4"/>
  <c r="UF49" i="4" s="1"/>
  <c r="UB49" i="4"/>
  <c r="UN49" i="4"/>
  <c r="UN10" i="4"/>
  <c r="UC10" i="4"/>
  <c r="UF10" i="4" s="1"/>
  <c r="UB10" i="4"/>
  <c r="UC51" i="4"/>
  <c r="UF51" i="4" s="1"/>
  <c r="UN51" i="4"/>
  <c r="UB51" i="4"/>
  <c r="SP41" i="4"/>
  <c r="SQ41" i="4"/>
  <c r="ST41" i="4" s="1"/>
  <c r="TB41" i="4"/>
  <c r="SQ59" i="4"/>
  <c r="ST59" i="4" s="1"/>
  <c r="SP59" i="4"/>
  <c r="SQ56" i="4"/>
  <c r="ST56" i="4" s="1"/>
  <c r="SP56" i="4"/>
  <c r="TB56" i="4"/>
  <c r="SQ49" i="4"/>
  <c r="ST49" i="4" s="1"/>
  <c r="SP49" i="4"/>
  <c r="TB49" i="4"/>
  <c r="TB28" i="4"/>
  <c r="SQ28" i="4"/>
  <c r="ST28" i="4" s="1"/>
  <c r="SP28" i="4"/>
  <c r="SQ57" i="4"/>
  <c r="ST57" i="4" s="1"/>
  <c r="SP57" i="4"/>
  <c r="TB57" i="4"/>
  <c r="TB58" i="4"/>
  <c r="TB54" i="4"/>
  <c r="SQ54" i="4"/>
  <c r="ST54" i="4" s="1"/>
  <c r="SP54" i="4"/>
  <c r="SQ51" i="4"/>
  <c r="ST51" i="4" s="1"/>
  <c r="TB51" i="4"/>
  <c r="SP51" i="4"/>
  <c r="TB27" i="4"/>
  <c r="SQ27" i="4"/>
  <c r="ST27" i="4" s="1"/>
  <c r="SP27" i="4"/>
  <c r="SQ39" i="4"/>
  <c r="ST39" i="4" s="1"/>
  <c r="TB39" i="4"/>
  <c r="SP39" i="4"/>
  <c r="RP59" i="4"/>
  <c r="RE50" i="4"/>
  <c r="RH50" i="4" s="1"/>
  <c r="RP50" i="4"/>
  <c r="RD50" i="4"/>
  <c r="RD51" i="4"/>
  <c r="RP51" i="4"/>
  <c r="RE51" i="4"/>
  <c r="RH51" i="4" s="1"/>
  <c r="RE54" i="4"/>
  <c r="RH54" i="4" s="1"/>
  <c r="RD54" i="4"/>
  <c r="RP54" i="4"/>
  <c r="RE33" i="4"/>
  <c r="RH33" i="4" s="1"/>
  <c r="RP33" i="4"/>
  <c r="RD33" i="4"/>
  <c r="RD36" i="4"/>
  <c r="RP36" i="4"/>
  <c r="RE36" i="4"/>
  <c r="RH36" i="4" s="1"/>
  <c r="RE56" i="4"/>
  <c r="RH56" i="4" s="1"/>
  <c r="RD56" i="4"/>
  <c r="RP56" i="4"/>
  <c r="RP17" i="4"/>
  <c r="RE17" i="4"/>
  <c r="RH17" i="4" s="1"/>
  <c r="RD17" i="4"/>
  <c r="RE27" i="4"/>
  <c r="RH27" i="4" s="1"/>
  <c r="RP27" i="4"/>
  <c r="RD27" i="4"/>
  <c r="RP19" i="4"/>
  <c r="RE19" i="4"/>
  <c r="RH19" i="4" s="1"/>
  <c r="RD19" i="4"/>
  <c r="RE57" i="4"/>
  <c r="RH57" i="4" s="1"/>
  <c r="RD57" i="4"/>
  <c r="RP57" i="4"/>
  <c r="RE20" i="4"/>
  <c r="RH20" i="4" s="1"/>
  <c r="RD20" i="4"/>
  <c r="RP20" i="4"/>
  <c r="RP28" i="4"/>
  <c r="RP18" i="4"/>
  <c r="RE18" i="4"/>
  <c r="RH18" i="4" s="1"/>
  <c r="RD18" i="4"/>
  <c r="RP58" i="4"/>
  <c r="RE49" i="4"/>
  <c r="RH49" i="4" s="1"/>
  <c r="RP49" i="4"/>
  <c r="RD49" i="4"/>
  <c r="RP13" i="4"/>
  <c r="RE13" i="4"/>
  <c r="RH13" i="4" s="1"/>
  <c r="RD13" i="4"/>
  <c r="PR20" i="4"/>
  <c r="QD20" i="4"/>
  <c r="PS20" i="4"/>
  <c r="PV20" i="4" s="1"/>
  <c r="QD15" i="4"/>
  <c r="PS15" i="4"/>
  <c r="PV15" i="4" s="1"/>
  <c r="PR15" i="4"/>
  <c r="QD27" i="4"/>
  <c r="PS27" i="4"/>
  <c r="PV27" i="4" s="1"/>
  <c r="PR27" i="4"/>
  <c r="PS59" i="4"/>
  <c r="PV59" i="4" s="1"/>
  <c r="PR59" i="4"/>
  <c r="QD59" i="4"/>
  <c r="PR54" i="4"/>
  <c r="QD54" i="4"/>
  <c r="PS54" i="4"/>
  <c r="PV54" i="4" s="1"/>
  <c r="QD28" i="4"/>
  <c r="PS28" i="4"/>
  <c r="PV28" i="4" s="1"/>
  <c r="PR28" i="4"/>
  <c r="PS57" i="4"/>
  <c r="PV57" i="4" s="1"/>
  <c r="PR57" i="4"/>
  <c r="QD57" i="4"/>
  <c r="QD41" i="4"/>
  <c r="PR41" i="4"/>
  <c r="PS41" i="4"/>
  <c r="PV41" i="4" s="1"/>
  <c r="PR33" i="4"/>
  <c r="QD33" i="4"/>
  <c r="PS33" i="4"/>
  <c r="PV33" i="4" s="1"/>
  <c r="QD30" i="4"/>
  <c r="PS30" i="4"/>
  <c r="PV30" i="4" s="1"/>
  <c r="PR30" i="4"/>
  <c r="PS13" i="4"/>
  <c r="PV13" i="4" s="1"/>
  <c r="PR13" i="4"/>
  <c r="QD13" i="4"/>
  <c r="PS58" i="4"/>
  <c r="PV58" i="4" s="1"/>
  <c r="PR58" i="4"/>
  <c r="QD58" i="4"/>
  <c r="PS43" i="4"/>
  <c r="PV43" i="4" s="1"/>
  <c r="QD43" i="4"/>
  <c r="PR43" i="4"/>
  <c r="PS47" i="4"/>
  <c r="PV47" i="4" s="1"/>
  <c r="PR47" i="4"/>
  <c r="QD47" i="4"/>
  <c r="QD24" i="4"/>
  <c r="PS24" i="4"/>
  <c r="PV24" i="4" s="1"/>
  <c r="PR24" i="4"/>
  <c r="OR19" i="4"/>
  <c r="OF19" i="4"/>
  <c r="OG19" i="4"/>
  <c r="OJ19" i="4" s="1"/>
  <c r="OF20" i="4"/>
  <c r="OG20" i="4"/>
  <c r="OJ20" i="4" s="1"/>
  <c r="OR20" i="4"/>
  <c r="OF54" i="4"/>
  <c r="OR54" i="4"/>
  <c r="OG54" i="4"/>
  <c r="OJ54" i="4" s="1"/>
  <c r="OG58" i="4"/>
  <c r="OJ58" i="4" s="1"/>
  <c r="OF58" i="4"/>
  <c r="OR58" i="4"/>
  <c r="OG30" i="4"/>
  <c r="OJ30" i="4" s="1"/>
  <c r="OF30" i="4"/>
  <c r="OR30" i="4"/>
  <c r="OG50" i="4"/>
  <c r="OJ50" i="4" s="1"/>
  <c r="OF50" i="4"/>
  <c r="OR59" i="4"/>
  <c r="OR50" i="4"/>
  <c r="OG33" i="4"/>
  <c r="OJ33" i="4" s="1"/>
  <c r="OF33" i="4"/>
  <c r="OR33" i="4"/>
  <c r="OG45" i="4"/>
  <c r="OJ45" i="4" s="1"/>
  <c r="OF45" i="4"/>
  <c r="OR45" i="4"/>
  <c r="OG28" i="4"/>
  <c r="OJ28" i="4" s="1"/>
  <c r="OF28" i="4"/>
  <c r="OR28" i="4"/>
  <c r="OF18" i="4"/>
  <c r="OG18" i="4"/>
  <c r="OJ18" i="4" s="1"/>
  <c r="OR18" i="4"/>
  <c r="OG27" i="4"/>
  <c r="OJ27" i="4" s="1"/>
  <c r="OF27" i="4"/>
  <c r="OR27" i="4"/>
  <c r="OG51" i="4"/>
  <c r="OJ51" i="4" s="1"/>
  <c r="OR51" i="4"/>
  <c r="OF51" i="4"/>
  <c r="OF39" i="4"/>
  <c r="OG39" i="4"/>
  <c r="OJ39" i="4" s="1"/>
  <c r="OR39" i="4"/>
  <c r="OG47" i="4"/>
  <c r="OJ47" i="4" s="1"/>
  <c r="OF47" i="4"/>
  <c r="OR47" i="4"/>
  <c r="OG41" i="4"/>
  <c r="OJ41" i="4" s="1"/>
  <c r="OR41" i="4"/>
  <c r="OF41" i="4"/>
  <c r="OF43" i="4"/>
  <c r="OG43" i="4"/>
  <c r="OJ43" i="4" s="1"/>
  <c r="OR43" i="4"/>
  <c r="OF36" i="4"/>
  <c r="OG36" i="4"/>
  <c r="OJ36" i="4" s="1"/>
  <c r="OR36" i="4"/>
  <c r="MU45" i="4"/>
  <c r="MX45" i="4" s="1"/>
  <c r="MT45" i="4"/>
  <c r="MU30" i="4"/>
  <c r="MX30" i="4" s="1"/>
  <c r="MT30" i="4"/>
  <c r="NF30" i="4"/>
  <c r="MU43" i="4"/>
  <c r="MX43" i="4" s="1"/>
  <c r="MT43" i="4"/>
  <c r="NF59" i="4"/>
  <c r="MU59" i="4"/>
  <c r="MX59" i="4" s="1"/>
  <c r="MT59" i="4"/>
  <c r="MU58" i="4"/>
  <c r="MX58" i="4" s="1"/>
  <c r="MT58" i="4"/>
  <c r="NF58" i="4"/>
  <c r="NF28" i="4"/>
  <c r="MU28" i="4"/>
  <c r="MX28" i="4" s="1"/>
  <c r="MT28" i="4"/>
  <c r="MT27" i="4"/>
  <c r="MU27" i="4"/>
  <c r="MX27" i="4" s="1"/>
  <c r="NF27" i="4"/>
  <c r="NF36" i="4"/>
  <c r="NF33" i="4"/>
  <c r="MU50" i="4"/>
  <c r="MX50" i="4" s="1"/>
  <c r="MT50" i="4"/>
  <c r="NF50" i="4"/>
  <c r="MT18" i="4"/>
  <c r="NF18" i="4"/>
  <c r="MU18" i="4"/>
  <c r="MX18" i="4" s="1"/>
  <c r="MU17" i="4"/>
  <c r="MX17" i="4" s="1"/>
  <c r="MT17" i="4"/>
  <c r="NF17" i="4"/>
  <c r="LI47" i="4"/>
  <c r="LL47" i="4" s="1"/>
  <c r="LH47" i="4"/>
  <c r="LI19" i="4"/>
  <c r="LL19" i="4" s="1"/>
  <c r="LT19" i="4"/>
  <c r="LH19" i="4"/>
  <c r="LI15" i="4"/>
  <c r="LL15" i="4" s="1"/>
  <c r="LH15" i="4"/>
  <c r="LT15" i="4"/>
  <c r="LT39" i="4"/>
  <c r="LI39" i="4"/>
  <c r="LL39" i="4" s="1"/>
  <c r="LH39" i="4"/>
  <c r="LT24" i="4"/>
  <c r="LI24" i="4"/>
  <c r="LL24" i="4" s="1"/>
  <c r="LH24" i="4"/>
  <c r="LI45" i="4"/>
  <c r="LL45" i="4" s="1"/>
  <c r="LH45" i="4"/>
  <c r="LT56" i="4"/>
  <c r="LT41" i="4"/>
  <c r="LH41" i="4"/>
  <c r="LI41" i="4"/>
  <c r="LL41" i="4" s="1"/>
  <c r="KJ56" i="4"/>
  <c r="KJ21" i="4"/>
  <c r="JW39" i="4"/>
  <c r="JZ39" i="4" s="1"/>
  <c r="KH39" i="4"/>
  <c r="JV39" i="4"/>
  <c r="KH27" i="4"/>
  <c r="JW27" i="4"/>
  <c r="JZ27" i="4" s="1"/>
  <c r="JV27" i="4"/>
  <c r="JV47" i="4"/>
  <c r="KH47" i="4"/>
  <c r="JW47" i="4"/>
  <c r="JZ47" i="4" s="1"/>
  <c r="KA56" i="4"/>
  <c r="JW51" i="4"/>
  <c r="JZ51" i="4" s="1"/>
  <c r="JV51" i="4"/>
  <c r="KH51" i="4"/>
  <c r="JW28" i="4"/>
  <c r="JZ28" i="4" s="1"/>
  <c r="JV28" i="4"/>
  <c r="KH28" i="4"/>
  <c r="JW49" i="4"/>
  <c r="JZ49" i="4" s="1"/>
  <c r="KH57" i="4"/>
  <c r="KH49" i="4"/>
  <c r="KH58" i="4"/>
  <c r="JV49" i="4"/>
  <c r="KH30" i="4"/>
  <c r="JW30" i="4"/>
  <c r="JZ30" i="4" s="1"/>
  <c r="JV30" i="4"/>
  <c r="KH59" i="4"/>
  <c r="JW50" i="4"/>
  <c r="JZ50" i="4" s="1"/>
  <c r="KH50" i="4"/>
  <c r="JV50" i="4"/>
  <c r="KA21" i="4"/>
  <c r="JW54" i="4"/>
  <c r="JZ54" i="4" s="1"/>
  <c r="JV54" i="4"/>
  <c r="KH54" i="4"/>
  <c r="JV33" i="4"/>
  <c r="KH33" i="4"/>
  <c r="JW33" i="4"/>
  <c r="JZ33" i="4" s="1"/>
  <c r="IV45" i="4"/>
  <c r="IJ45" i="4"/>
  <c r="IK45" i="4"/>
  <c r="IN45" i="4" s="1"/>
  <c r="IJ47" i="4"/>
  <c r="IK47" i="4"/>
  <c r="IN47" i="4" s="1"/>
  <c r="IV47" i="4"/>
  <c r="IJ56" i="4"/>
  <c r="IK56" i="4"/>
  <c r="IN56" i="4" s="1"/>
  <c r="IV56" i="4"/>
  <c r="IJ59" i="4"/>
  <c r="IV59" i="4"/>
  <c r="IK59" i="4"/>
  <c r="IN59" i="4" s="1"/>
  <c r="IK54" i="4"/>
  <c r="IN54" i="4" s="1"/>
  <c r="IJ54" i="4"/>
  <c r="IV54" i="4"/>
  <c r="IK41" i="4"/>
  <c r="IN41" i="4" s="1"/>
  <c r="IV41" i="4"/>
  <c r="IJ41" i="4"/>
  <c r="IK36" i="4"/>
  <c r="IN36" i="4" s="1"/>
  <c r="IJ36" i="4"/>
  <c r="IV36" i="4"/>
  <c r="IK43" i="4"/>
  <c r="IN43" i="4" s="1"/>
  <c r="IV43" i="4"/>
  <c r="IJ43" i="4"/>
  <c r="IJ28" i="4"/>
  <c r="IK28" i="4"/>
  <c r="IN28" i="4" s="1"/>
  <c r="IV28" i="4"/>
  <c r="IK58" i="4"/>
  <c r="IN58" i="4" s="1"/>
  <c r="IJ58" i="4"/>
  <c r="IV58" i="4"/>
  <c r="IJ30" i="4"/>
  <c r="IK30" i="4"/>
  <c r="IN30" i="4" s="1"/>
  <c r="IV30" i="4"/>
  <c r="IK57" i="4"/>
  <c r="IN57" i="4" s="1"/>
  <c r="IJ57" i="4"/>
  <c r="IV57" i="4"/>
  <c r="GX33" i="4"/>
  <c r="GY33" i="4"/>
  <c r="HB33" i="4" s="1"/>
  <c r="GY43" i="4"/>
  <c r="HB43" i="4" s="1"/>
  <c r="HJ43" i="4"/>
  <c r="GX43" i="4"/>
  <c r="GY19" i="4"/>
  <c r="HB19" i="4" s="1"/>
  <c r="HJ19" i="4"/>
  <c r="GX19" i="4"/>
  <c r="GY18" i="4"/>
  <c r="HB18" i="4" s="1"/>
  <c r="HJ27" i="4"/>
  <c r="HJ18" i="4"/>
  <c r="GX18" i="4"/>
  <c r="GY15" i="4"/>
  <c r="HB15" i="4" s="1"/>
  <c r="GX15" i="4"/>
  <c r="HJ15" i="4"/>
  <c r="GY58" i="4"/>
  <c r="HB58" i="4" s="1"/>
  <c r="GX58" i="4"/>
  <c r="HJ58" i="4"/>
  <c r="GY54" i="4"/>
  <c r="HB54" i="4" s="1"/>
  <c r="GX54" i="4"/>
  <c r="HJ54" i="4"/>
  <c r="HJ50" i="4"/>
  <c r="GY50" i="4"/>
  <c r="HB50" i="4" s="1"/>
  <c r="GX50" i="4"/>
  <c r="GX13" i="4"/>
  <c r="HJ21" i="4"/>
  <c r="HJ13" i="4"/>
  <c r="GY13" i="4"/>
  <c r="HB13" i="4" s="1"/>
  <c r="GY17" i="4"/>
  <c r="HB17" i="4" s="1"/>
  <c r="HJ17" i="4"/>
  <c r="GX17" i="4"/>
  <c r="GY41" i="4"/>
  <c r="HB41" i="4" s="1"/>
  <c r="HJ41" i="4"/>
  <c r="GX41" i="4"/>
  <c r="FM58" i="4"/>
  <c r="FP58" i="4" s="1"/>
  <c r="FL58" i="4"/>
  <c r="FM49" i="4"/>
  <c r="FP49" i="4" s="1"/>
  <c r="FX49" i="4"/>
  <c r="FL49" i="4"/>
  <c r="FM27" i="4"/>
  <c r="FP27" i="4" s="1"/>
  <c r="FL27" i="4"/>
  <c r="FX27" i="4"/>
  <c r="FM54" i="4"/>
  <c r="FP54" i="4" s="1"/>
  <c r="FL54" i="4"/>
  <c r="FM41" i="4"/>
  <c r="FP41" i="4" s="1"/>
  <c r="FX41" i="4"/>
  <c r="FL41" i="4"/>
  <c r="FX39" i="4"/>
  <c r="FL39" i="4"/>
  <c r="FM39" i="4"/>
  <c r="FP39" i="4" s="1"/>
  <c r="FM50" i="4"/>
  <c r="FP50" i="4" s="1"/>
  <c r="FX50" i="4"/>
  <c r="FL50" i="4"/>
  <c r="FL28" i="4"/>
  <c r="FX28" i="4"/>
  <c r="FM28" i="4"/>
  <c r="FP28" i="4" s="1"/>
  <c r="FL30" i="4"/>
  <c r="FX30" i="4"/>
  <c r="FM30" i="4"/>
  <c r="FP30" i="4" s="1"/>
  <c r="FX36" i="4"/>
  <c r="FM24" i="4"/>
  <c r="FP24" i="4" s="1"/>
  <c r="FL24" i="4"/>
  <c r="FX24" i="4"/>
  <c r="FM59" i="4"/>
  <c r="FP59" i="4" s="1"/>
  <c r="FL59" i="4"/>
  <c r="FX59" i="4"/>
  <c r="FQ36" i="4"/>
  <c r="FM33" i="4"/>
  <c r="FP33" i="4" s="1"/>
  <c r="FL33" i="4"/>
  <c r="FX33" i="4"/>
  <c r="FM51" i="4"/>
  <c r="FP51" i="4" s="1"/>
  <c r="FX51" i="4"/>
  <c r="FL51" i="4"/>
  <c r="FL57" i="4"/>
  <c r="FM57" i="4"/>
  <c r="FP57" i="4" s="1"/>
  <c r="EN57" i="4"/>
  <c r="EA59" i="4"/>
  <c r="ED59" i="4" s="1"/>
  <c r="DZ59" i="4"/>
  <c r="EL59" i="4"/>
  <c r="EE10" i="4"/>
  <c r="EE15" i="4"/>
  <c r="DZ54" i="4"/>
  <c r="EL54" i="4"/>
  <c r="EA54" i="4"/>
  <c r="ED54" i="4" s="1"/>
  <c r="EA43" i="4"/>
  <c r="ED43" i="4" s="1"/>
  <c r="EL43" i="4"/>
  <c r="DZ43" i="4"/>
  <c r="EE18" i="4"/>
  <c r="EN15" i="4"/>
  <c r="EM15" i="4"/>
  <c r="DZ56" i="4"/>
  <c r="EA56" i="4"/>
  <c r="ED56" i="4" s="1"/>
  <c r="EL56" i="4"/>
  <c r="EM36" i="4"/>
  <c r="EN36" i="4"/>
  <c r="EN13" i="4"/>
  <c r="EM13" i="4"/>
  <c r="EL58" i="4"/>
  <c r="DZ58" i="4"/>
  <c r="EA58" i="4"/>
  <c r="ED58" i="4" s="1"/>
  <c r="DZ47" i="4"/>
  <c r="EL47" i="4"/>
  <c r="EA47" i="4"/>
  <c r="ED47" i="4" s="1"/>
  <c r="EE36" i="4"/>
  <c r="EE13" i="4"/>
  <c r="EA45" i="4"/>
  <c r="ED45" i="4" s="1"/>
  <c r="EL45" i="4"/>
  <c r="DZ45" i="4"/>
  <c r="EA41" i="4"/>
  <c r="ED41" i="4" s="1"/>
  <c r="EL41" i="4"/>
  <c r="DZ41" i="4"/>
  <c r="EL50" i="4"/>
  <c r="EN10" i="4"/>
  <c r="EI10" i="4" s="1"/>
  <c r="EM10" i="4"/>
  <c r="DZ39" i="4"/>
  <c r="EA39" i="4"/>
  <c r="ED39" i="4" s="1"/>
  <c r="EL39" i="4"/>
  <c r="EN18" i="4"/>
  <c r="EM18" i="4"/>
  <c r="CS30" i="4"/>
  <c r="CZ59" i="4"/>
  <c r="CO59" i="4"/>
  <c r="CR59" i="4" s="1"/>
  <c r="CN59" i="4"/>
  <c r="CN56" i="4"/>
  <c r="CZ56" i="4"/>
  <c r="CO56" i="4"/>
  <c r="CR56" i="4" s="1"/>
  <c r="CZ28" i="4"/>
  <c r="CO28" i="4"/>
  <c r="CR28" i="4" s="1"/>
  <c r="CN28" i="4"/>
  <c r="CO54" i="4"/>
  <c r="CR54" i="4" s="1"/>
  <c r="CN54" i="4"/>
  <c r="CZ54" i="4"/>
  <c r="CO51" i="4"/>
  <c r="CR51" i="4" s="1"/>
  <c r="CN51" i="4"/>
  <c r="CZ51" i="4"/>
  <c r="CO24" i="4"/>
  <c r="CR24" i="4" s="1"/>
  <c r="CN24" i="4"/>
  <c r="CZ24" i="4"/>
  <c r="CZ39" i="4"/>
  <c r="CO39" i="4"/>
  <c r="CR39" i="4" s="1"/>
  <c r="CN39" i="4"/>
  <c r="CO58" i="4"/>
  <c r="CR58" i="4" s="1"/>
  <c r="CN58" i="4"/>
  <c r="CZ58" i="4"/>
  <c r="CO57" i="4"/>
  <c r="CR57" i="4" s="1"/>
  <c r="CN57" i="4"/>
  <c r="CZ57" i="4"/>
  <c r="CO45" i="4"/>
  <c r="CR45" i="4" s="1"/>
  <c r="CZ45" i="4"/>
  <c r="CN45" i="4"/>
  <c r="CN21" i="4"/>
  <c r="CZ21" i="4"/>
  <c r="CO21" i="4"/>
  <c r="CR21" i="4" s="1"/>
  <c r="CN27" i="4"/>
  <c r="CO27" i="4"/>
  <c r="CR27" i="4" s="1"/>
  <c r="CZ27" i="4"/>
  <c r="BN59" i="4"/>
  <c r="BB59" i="4"/>
  <c r="BC59" i="4"/>
  <c r="BF59" i="4" s="1"/>
  <c r="BN49" i="4"/>
  <c r="BC49" i="4"/>
  <c r="BF49" i="4" s="1"/>
  <c r="BB49" i="4"/>
  <c r="BB43" i="4"/>
  <c r="BN43" i="4"/>
  <c r="BC43" i="4"/>
  <c r="BF43" i="4" s="1"/>
  <c r="BC20" i="4"/>
  <c r="BF20" i="4" s="1"/>
  <c r="BN20" i="4"/>
  <c r="BB20" i="4"/>
  <c r="BN19" i="4"/>
  <c r="BC19" i="4"/>
  <c r="BF19" i="4" s="1"/>
  <c r="BB19" i="4"/>
  <c r="BN41" i="4"/>
  <c r="BC41" i="4"/>
  <c r="BF41" i="4" s="1"/>
  <c r="BB41" i="4"/>
  <c r="BN17" i="4"/>
  <c r="BC17" i="4"/>
  <c r="BF17" i="4" s="1"/>
  <c r="BB17" i="4"/>
  <c r="BN45" i="4"/>
  <c r="BC45" i="4"/>
  <c r="BF45" i="4" s="1"/>
  <c r="BB45" i="4"/>
  <c r="BB15" i="4"/>
  <c r="BN15" i="4"/>
  <c r="BC15" i="4"/>
  <c r="BF15" i="4" s="1"/>
  <c r="BN50" i="4"/>
  <c r="BC58" i="4"/>
  <c r="BF58" i="4" s="1"/>
  <c r="BB58" i="4"/>
  <c r="BN58" i="4"/>
  <c r="BB57" i="4"/>
  <c r="BN57" i="4"/>
  <c r="BC57" i="4"/>
  <c r="BF57" i="4" s="1"/>
  <c r="BN51" i="4"/>
  <c r="BB51" i="4"/>
  <c r="BC51" i="4"/>
  <c r="BF51" i="4" s="1"/>
  <c r="BN54" i="4"/>
  <c r="BB54" i="4"/>
  <c r="BC54" i="4"/>
  <c r="BF54" i="4" s="1"/>
  <c r="BB13" i="4"/>
  <c r="BN21" i="4"/>
  <c r="BN13" i="4"/>
  <c r="BC13" i="4"/>
  <c r="BF13" i="4" s="1"/>
  <c r="BB56" i="4"/>
  <c r="BC56" i="4"/>
  <c r="BF56" i="4" s="1"/>
  <c r="BN56" i="4"/>
  <c r="BN18" i="4"/>
  <c r="ABO41" i="4"/>
  <c r="ABO25" i="4"/>
  <c r="ABO53" i="4"/>
  <c r="ABW52" i="4"/>
  <c r="ABO37" i="4"/>
  <c r="ABX21" i="4"/>
  <c r="ABW21" i="4"/>
  <c r="ABO38" i="4"/>
  <c r="ABO50" i="4"/>
  <c r="ABO52" i="4"/>
  <c r="ABW51" i="4"/>
  <c r="ABO49" i="4"/>
  <c r="ABX46" i="4"/>
  <c r="ABX48" i="4"/>
  <c r="ABW48" i="4"/>
  <c r="ABO20" i="4"/>
  <c r="ABX22" i="4"/>
  <c r="ABW22" i="4"/>
  <c r="ABO48" i="4"/>
  <c r="ABW20" i="4"/>
  <c r="ABX20" i="4"/>
  <c r="ABX26" i="4"/>
  <c r="ABW26" i="4"/>
  <c r="ABO51" i="4"/>
  <c r="ABO46" i="4"/>
  <c r="ABO47" i="4"/>
  <c r="ABO26" i="4"/>
  <c r="ABO22" i="4"/>
  <c r="ABX41" i="4"/>
  <c r="ABW41" i="4"/>
  <c r="ABX53" i="4"/>
  <c r="ABW53" i="4"/>
  <c r="ABX37" i="4"/>
  <c r="ABW37" i="4"/>
  <c r="ABS9" i="4"/>
  <c r="ABX25" i="4"/>
  <c r="AAK46" i="4"/>
  <c r="AAL46" i="4"/>
  <c r="ZZ31" i="4"/>
  <c r="AAA30" i="4"/>
  <c r="AAC30" i="4" s="1"/>
  <c r="AAL38" i="4"/>
  <c r="AAK38" i="4"/>
  <c r="AAG9" i="4"/>
  <c r="YZ23" i="4"/>
  <c r="YY23" i="4"/>
  <c r="YY22" i="4"/>
  <c r="YZ22" i="4"/>
  <c r="YQ59" i="4"/>
  <c r="YQ57" i="4"/>
  <c r="YQ27" i="4"/>
  <c r="YQ58" i="4"/>
  <c r="YQ53" i="4"/>
  <c r="YZ21" i="4"/>
  <c r="YY21" i="4"/>
  <c r="YQ56" i="4"/>
  <c r="YQ52" i="4"/>
  <c r="YZ49" i="4"/>
  <c r="YQ20" i="4"/>
  <c r="YU9" i="4"/>
  <c r="YQ26" i="4"/>
  <c r="YQ49" i="4"/>
  <c r="YZ20" i="4"/>
  <c r="YZ26" i="4"/>
  <c r="YQ55" i="4"/>
  <c r="YZ42" i="4"/>
  <c r="YY42" i="4"/>
  <c r="YQ54" i="4"/>
  <c r="YQ42" i="4"/>
  <c r="YQ23" i="4"/>
  <c r="YQ22" i="4"/>
  <c r="YQ51" i="4"/>
  <c r="XE41" i="4"/>
  <c r="XE30" i="4"/>
  <c r="XE21" i="4"/>
  <c r="XM33" i="4"/>
  <c r="XE31" i="4"/>
  <c r="XN35" i="4"/>
  <c r="XM35" i="4"/>
  <c r="XE27" i="4"/>
  <c r="XE17" i="4"/>
  <c r="XE32" i="4"/>
  <c r="XB54" i="4"/>
  <c r="XC53" i="4"/>
  <c r="XE53" i="4" s="1"/>
  <c r="XM30" i="4"/>
  <c r="XN31" i="4"/>
  <c r="XM31" i="4"/>
  <c r="XE34" i="4"/>
  <c r="XM43" i="4"/>
  <c r="XN43" i="4"/>
  <c r="XN53" i="4"/>
  <c r="XM53" i="4"/>
  <c r="XM44" i="4"/>
  <c r="XN44" i="4"/>
  <c r="XN32" i="4"/>
  <c r="XM32" i="4"/>
  <c r="XE22" i="4"/>
  <c r="XE25" i="4"/>
  <c r="XE37" i="4"/>
  <c r="XM42" i="4"/>
  <c r="XN42" i="4"/>
  <c r="XE19" i="4"/>
  <c r="XN34" i="4"/>
  <c r="XM34" i="4"/>
  <c r="XE29" i="4"/>
  <c r="XE18" i="4"/>
  <c r="XN38" i="4"/>
  <c r="XM38" i="4"/>
  <c r="XE43" i="4"/>
  <c r="XE42" i="4"/>
  <c r="XE44" i="4"/>
  <c r="XE36" i="4"/>
  <c r="XM37" i="4"/>
  <c r="XE33" i="4"/>
  <c r="XN29" i="4"/>
  <c r="XM29" i="4"/>
  <c r="XE35" i="4"/>
  <c r="XE38" i="4"/>
  <c r="XN41" i="4"/>
  <c r="XM41" i="4"/>
  <c r="VS9" i="4"/>
  <c r="VS41" i="4"/>
  <c r="WB22" i="4"/>
  <c r="WA22" i="4"/>
  <c r="WA11" i="4"/>
  <c r="WB11" i="4"/>
  <c r="WB42" i="4"/>
  <c r="WA42" i="4"/>
  <c r="WA9" i="4"/>
  <c r="WB9" i="4"/>
  <c r="VS38" i="4"/>
  <c r="VS21" i="4"/>
  <c r="VS14" i="4"/>
  <c r="WA15" i="4"/>
  <c r="WB15" i="4"/>
  <c r="VS48" i="4"/>
  <c r="WA21" i="4"/>
  <c r="WB21" i="4"/>
  <c r="WB14" i="4"/>
  <c r="WA14" i="4"/>
  <c r="VS42" i="4"/>
  <c r="WA40" i="4"/>
  <c r="WB40" i="4"/>
  <c r="VS16" i="4"/>
  <c r="VS36" i="4"/>
  <c r="VS17" i="4"/>
  <c r="WB16" i="4"/>
  <c r="WA16" i="4"/>
  <c r="VS13" i="4"/>
  <c r="VS40" i="4"/>
  <c r="WA17" i="4"/>
  <c r="WB17" i="4"/>
  <c r="VS53" i="4"/>
  <c r="VS35" i="4"/>
  <c r="VP56" i="4"/>
  <c r="VQ55" i="4"/>
  <c r="VS55" i="4" s="1"/>
  <c r="VS10" i="4"/>
  <c r="WA13" i="4"/>
  <c r="WB13" i="4"/>
  <c r="WB10" i="4"/>
  <c r="WA10" i="4"/>
  <c r="VS18" i="4"/>
  <c r="VS12" i="4"/>
  <c r="WA38" i="4"/>
  <c r="WB38" i="4"/>
  <c r="WB41" i="4"/>
  <c r="WA41" i="4"/>
  <c r="VS22" i="4"/>
  <c r="WB18" i="4"/>
  <c r="WA18" i="4"/>
  <c r="VS11" i="4"/>
  <c r="WA37" i="4"/>
  <c r="WB12" i="4"/>
  <c r="WA12" i="4"/>
  <c r="VS32" i="4"/>
  <c r="UP9" i="4"/>
  <c r="UO9" i="4"/>
  <c r="UD43" i="4"/>
  <c r="UE42" i="4"/>
  <c r="UG42" i="4" s="1"/>
  <c r="UG34" i="4"/>
  <c r="UP44" i="4"/>
  <c r="UO44" i="4"/>
  <c r="UG28" i="4"/>
  <c r="UP43" i="4"/>
  <c r="UO43" i="4"/>
  <c r="UG9" i="4"/>
  <c r="UG36" i="4"/>
  <c r="UG35" i="4"/>
  <c r="UP48" i="4"/>
  <c r="UO48" i="4"/>
  <c r="UG37" i="4"/>
  <c r="UG29" i="4"/>
  <c r="UG33" i="4"/>
  <c r="TD23" i="4"/>
  <c r="TC23" i="4"/>
  <c r="TD32" i="4"/>
  <c r="TC32" i="4"/>
  <c r="TC17" i="4"/>
  <c r="TD17" i="4"/>
  <c r="TD37" i="4"/>
  <c r="TC37" i="4"/>
  <c r="TC38" i="4"/>
  <c r="TD38" i="4"/>
  <c r="TD48" i="4"/>
  <c r="TC48" i="4"/>
  <c r="TC20" i="4"/>
  <c r="TD20" i="4"/>
  <c r="SU30" i="4"/>
  <c r="TD47" i="4"/>
  <c r="TC47" i="4"/>
  <c r="SU22" i="4"/>
  <c r="SU23" i="4"/>
  <c r="SU34" i="4"/>
  <c r="SU21" i="4"/>
  <c r="SU48" i="4"/>
  <c r="TD30" i="4"/>
  <c r="TC30" i="4"/>
  <c r="TC22" i="4"/>
  <c r="TD22" i="4"/>
  <c r="SY9" i="4"/>
  <c r="TD34" i="4"/>
  <c r="TC34" i="4"/>
  <c r="TC21" i="4"/>
  <c r="TD21" i="4"/>
  <c r="SU31" i="4"/>
  <c r="SU38" i="4"/>
  <c r="SU19" i="4"/>
  <c r="TD42" i="4"/>
  <c r="TC42" i="4"/>
  <c r="SU47" i="4"/>
  <c r="SU15" i="4"/>
  <c r="TD46" i="4"/>
  <c r="TC46" i="4"/>
  <c r="TD31" i="4"/>
  <c r="TC31" i="4"/>
  <c r="TC19" i="4"/>
  <c r="TD19" i="4"/>
  <c r="SU42" i="4"/>
  <c r="TC15" i="4"/>
  <c r="TD15" i="4"/>
  <c r="SU13" i="4"/>
  <c r="SU36" i="4"/>
  <c r="SU33" i="4"/>
  <c r="TD13" i="4"/>
  <c r="TC13" i="4"/>
  <c r="SU46" i="4"/>
  <c r="TD36" i="4"/>
  <c r="TC36" i="4"/>
  <c r="SU14" i="4"/>
  <c r="TD33" i="4"/>
  <c r="TC33" i="4"/>
  <c r="TD45" i="4"/>
  <c r="TC45" i="4"/>
  <c r="SU35" i="4"/>
  <c r="SU16" i="4"/>
  <c r="TD43" i="4"/>
  <c r="TC43" i="4"/>
  <c r="SU24" i="4"/>
  <c r="SU18" i="4"/>
  <c r="TC14" i="4"/>
  <c r="TD14" i="4"/>
  <c r="SU45" i="4"/>
  <c r="TD35" i="4"/>
  <c r="SY35" i="4" s="1"/>
  <c r="TC35" i="4"/>
  <c r="TC16" i="4"/>
  <c r="TD16" i="4"/>
  <c r="SU43" i="4"/>
  <c r="SU32" i="4"/>
  <c r="SU25" i="4"/>
  <c r="TC24" i="4"/>
  <c r="TD24" i="4"/>
  <c r="TC18" i="4"/>
  <c r="TD18" i="4"/>
  <c r="SU17" i="4"/>
  <c r="SU37" i="4"/>
  <c r="SU20" i="4"/>
  <c r="RI21" i="4"/>
  <c r="RI15" i="4"/>
  <c r="RI47" i="4"/>
  <c r="RR45" i="4"/>
  <c r="RQ45" i="4"/>
  <c r="RQ29" i="4"/>
  <c r="RR29" i="4"/>
  <c r="RR21" i="4"/>
  <c r="RQ21" i="4"/>
  <c r="RQ41" i="4"/>
  <c r="RR41" i="4"/>
  <c r="RI16" i="4"/>
  <c r="RR15" i="4"/>
  <c r="RQ15" i="4"/>
  <c r="RR31" i="4"/>
  <c r="RQ31" i="4"/>
  <c r="RI12" i="4"/>
  <c r="RI29" i="4"/>
  <c r="RI41" i="4"/>
  <c r="RR16" i="4"/>
  <c r="RQ16" i="4"/>
  <c r="RI11" i="4"/>
  <c r="RR42" i="4"/>
  <c r="RQ42" i="4"/>
  <c r="RI31" i="4"/>
  <c r="RR12" i="4"/>
  <c r="RQ12" i="4"/>
  <c r="RI45" i="4"/>
  <c r="RI22" i="4"/>
  <c r="RR11" i="4"/>
  <c r="RQ11" i="4"/>
  <c r="RI42" i="4"/>
  <c r="RR46" i="4"/>
  <c r="RQ46" i="4"/>
  <c r="RR48" i="4"/>
  <c r="RQ48" i="4"/>
  <c r="RQ39" i="4"/>
  <c r="RR39" i="4"/>
  <c r="RR22" i="4"/>
  <c r="RQ22" i="4"/>
  <c r="RI39" i="4"/>
  <c r="RI23" i="4"/>
  <c r="RR43" i="4"/>
  <c r="RQ43" i="4"/>
  <c r="RR24" i="4"/>
  <c r="RQ24" i="4"/>
  <c r="RI46" i="4"/>
  <c r="RI48" i="4"/>
  <c r="RI10" i="4"/>
  <c r="RR23" i="4"/>
  <c r="RQ23" i="4"/>
  <c r="RR40" i="4"/>
  <c r="RQ40" i="4"/>
  <c r="RI24" i="4"/>
  <c r="RQ30" i="4"/>
  <c r="RR30" i="4"/>
  <c r="RR10" i="4"/>
  <c r="RM10" i="4" s="1"/>
  <c r="RQ10" i="4"/>
  <c r="RI43" i="4"/>
  <c r="RI40" i="4"/>
  <c r="RR47" i="4"/>
  <c r="RQ47" i="4"/>
  <c r="RI30" i="4"/>
  <c r="RM9" i="4"/>
  <c r="QF10" i="4"/>
  <c r="QE10" i="4"/>
  <c r="PT51" i="4"/>
  <c r="PU50" i="4"/>
  <c r="PW50" i="4" s="1"/>
  <c r="QF39" i="4"/>
  <c r="QE39" i="4"/>
  <c r="PW34" i="4"/>
  <c r="PW17" i="4"/>
  <c r="QF45" i="4"/>
  <c r="QE45" i="4"/>
  <c r="PW39" i="4"/>
  <c r="PW14" i="4"/>
  <c r="QF34" i="4"/>
  <c r="QE34" i="4"/>
  <c r="PW29" i="4"/>
  <c r="PW16" i="4"/>
  <c r="QF17" i="4"/>
  <c r="QE17" i="4"/>
  <c r="PW22" i="4"/>
  <c r="PW45" i="4"/>
  <c r="PW18" i="4"/>
  <c r="PW11" i="4"/>
  <c r="QF14" i="4"/>
  <c r="QE14" i="4"/>
  <c r="QF29" i="4"/>
  <c r="QE29" i="4"/>
  <c r="PW9" i="4"/>
  <c r="QF16" i="4"/>
  <c r="QE16" i="4"/>
  <c r="QF22" i="4"/>
  <c r="QE22" i="4"/>
  <c r="PW36" i="4"/>
  <c r="QF18" i="4"/>
  <c r="QE18" i="4"/>
  <c r="QF11" i="4"/>
  <c r="QE11" i="4"/>
  <c r="QF49" i="4"/>
  <c r="QE49" i="4"/>
  <c r="QF9" i="4"/>
  <c r="QE9" i="4"/>
  <c r="QF36" i="4"/>
  <c r="QE36" i="4"/>
  <c r="PW49" i="4"/>
  <c r="PW19" i="4"/>
  <c r="QF12" i="4"/>
  <c r="QE12" i="4"/>
  <c r="QF50" i="4"/>
  <c r="QE50" i="4"/>
  <c r="QF51" i="4"/>
  <c r="QE51" i="4"/>
  <c r="QF40" i="4"/>
  <c r="QE40" i="4"/>
  <c r="PW37" i="4"/>
  <c r="QF19" i="4"/>
  <c r="QE19" i="4"/>
  <c r="PW40" i="4"/>
  <c r="QF37" i="4"/>
  <c r="QE37" i="4"/>
  <c r="PW10" i="4"/>
  <c r="OO9" i="4"/>
  <c r="OK16" i="4"/>
  <c r="OT40" i="4"/>
  <c r="OS40" i="4"/>
  <c r="OK40" i="4"/>
  <c r="OK35" i="4"/>
  <c r="OK24" i="4"/>
  <c r="OK21" i="4"/>
  <c r="OT24" i="4"/>
  <c r="OS24" i="4"/>
  <c r="OT49" i="4"/>
  <c r="OS49" i="4"/>
  <c r="OK29" i="4"/>
  <c r="OK17" i="4"/>
  <c r="OS21" i="4"/>
  <c r="OT21" i="4"/>
  <c r="OK49" i="4"/>
  <c r="OK34" i="4"/>
  <c r="OT17" i="4"/>
  <c r="OS17" i="4"/>
  <c r="OT22" i="4"/>
  <c r="OS22" i="4"/>
  <c r="OK25" i="4"/>
  <c r="OK22" i="4"/>
  <c r="OH54" i="4"/>
  <c r="OI53" i="4"/>
  <c r="OS25" i="4"/>
  <c r="OT16" i="4"/>
  <c r="OS16" i="4"/>
  <c r="NG16" i="4"/>
  <c r="NH16" i="4"/>
  <c r="MY19" i="4"/>
  <c r="NH54" i="4"/>
  <c r="NG54" i="4"/>
  <c r="MY21" i="4"/>
  <c r="NG21" i="4"/>
  <c r="NH21" i="4"/>
  <c r="MV33" i="4"/>
  <c r="MW32" i="4"/>
  <c r="MY32" i="4" s="1"/>
  <c r="NH51" i="4"/>
  <c r="NG51" i="4"/>
  <c r="NH15" i="4"/>
  <c r="NC15" i="4" s="1"/>
  <c r="NG15" i="4"/>
  <c r="NC9" i="4"/>
  <c r="MY20" i="4"/>
  <c r="NH49" i="4"/>
  <c r="NG49" i="4"/>
  <c r="MY15" i="4"/>
  <c r="NH57" i="4"/>
  <c r="NG20" i="4"/>
  <c r="NH20" i="4"/>
  <c r="MY16" i="4"/>
  <c r="LV37" i="4"/>
  <c r="LU37" i="4"/>
  <c r="LV27" i="4"/>
  <c r="LU27" i="4"/>
  <c r="LM59" i="4"/>
  <c r="LV34" i="4"/>
  <c r="LU34" i="4"/>
  <c r="LM30" i="4"/>
  <c r="LM20" i="4"/>
  <c r="LM32" i="4"/>
  <c r="LM38" i="4"/>
  <c r="LM33" i="4"/>
  <c r="LM28" i="4"/>
  <c r="LU20" i="4"/>
  <c r="LM36" i="4"/>
  <c r="LV57" i="4"/>
  <c r="LU57" i="4"/>
  <c r="LV32" i="4"/>
  <c r="LU32" i="4"/>
  <c r="LV38" i="4"/>
  <c r="LU38" i="4"/>
  <c r="LV33" i="4"/>
  <c r="LU33" i="4"/>
  <c r="LM35" i="4"/>
  <c r="LM13" i="4"/>
  <c r="LM17" i="4"/>
  <c r="LV30" i="4"/>
  <c r="LU30" i="4"/>
  <c r="LV36" i="4"/>
  <c r="LU36" i="4"/>
  <c r="LM49" i="4"/>
  <c r="LV28" i="4"/>
  <c r="LU28" i="4"/>
  <c r="LV35" i="4"/>
  <c r="LU35" i="4"/>
  <c r="LM31" i="4"/>
  <c r="LM51" i="4"/>
  <c r="LV13" i="4"/>
  <c r="LU13" i="4"/>
  <c r="LV17" i="4"/>
  <c r="LU17" i="4"/>
  <c r="LM57" i="4"/>
  <c r="LM29" i="4"/>
  <c r="LM21" i="4"/>
  <c r="LV31" i="4"/>
  <c r="LU31" i="4"/>
  <c r="LM18" i="4"/>
  <c r="LM54" i="4"/>
  <c r="LV29" i="4"/>
  <c r="LU29" i="4"/>
  <c r="LV21" i="4"/>
  <c r="LU21" i="4"/>
  <c r="LM48" i="4"/>
  <c r="LM26" i="4"/>
  <c r="LV18" i="4"/>
  <c r="LU18" i="4"/>
  <c r="LV59" i="4"/>
  <c r="LU59" i="4"/>
  <c r="LV26" i="4"/>
  <c r="LU26" i="4"/>
  <c r="LM16" i="4"/>
  <c r="LM58" i="4"/>
  <c r="LM37" i="4"/>
  <c r="LM44" i="4"/>
  <c r="LM27" i="4"/>
  <c r="LM34" i="4"/>
  <c r="LQ9" i="4"/>
  <c r="LV16" i="4"/>
  <c r="LU16" i="4"/>
  <c r="KI11" i="4"/>
  <c r="KA20" i="4"/>
  <c r="KA35" i="4"/>
  <c r="KJ40" i="4"/>
  <c r="KI40" i="4"/>
  <c r="KA43" i="4"/>
  <c r="KA15" i="4"/>
  <c r="KI20" i="4"/>
  <c r="KJ20" i="4"/>
  <c r="KA36" i="4"/>
  <c r="KJ18" i="4"/>
  <c r="KI18" i="4"/>
  <c r="KJ9" i="4"/>
  <c r="KI9" i="4"/>
  <c r="KA31" i="4"/>
  <c r="KJ32" i="4"/>
  <c r="KI32" i="4"/>
  <c r="KA44" i="4"/>
  <c r="KA11" i="4"/>
  <c r="KJ17" i="4"/>
  <c r="KI17" i="4"/>
  <c r="KJ14" i="4"/>
  <c r="KI14" i="4"/>
  <c r="KJ10" i="4"/>
  <c r="KI10" i="4"/>
  <c r="KJ16" i="4"/>
  <c r="KA40" i="4"/>
  <c r="KA23" i="4"/>
  <c r="KA18" i="4"/>
  <c r="KA9" i="4"/>
  <c r="KJ41" i="4"/>
  <c r="KJ42" i="4"/>
  <c r="KI42" i="4"/>
  <c r="KA32" i="4"/>
  <c r="KJ12" i="4"/>
  <c r="KI12" i="4"/>
  <c r="KA17" i="4"/>
  <c r="KA14" i="4"/>
  <c r="KJ23" i="4"/>
  <c r="KI23" i="4"/>
  <c r="KJ13" i="4"/>
  <c r="KI13" i="4"/>
  <c r="KA10" i="4"/>
  <c r="KA42" i="4"/>
  <c r="KA16" i="4"/>
  <c r="KI45" i="4"/>
  <c r="KA24" i="4"/>
  <c r="KA41" i="4"/>
  <c r="KJ19" i="4"/>
  <c r="KI19" i="4"/>
  <c r="KA45" i="4"/>
  <c r="KA12" i="4"/>
  <c r="KA25" i="4"/>
  <c r="KJ24" i="4"/>
  <c r="KI24" i="4"/>
  <c r="KA13" i="4"/>
  <c r="KJ35" i="4"/>
  <c r="KI35" i="4"/>
  <c r="KA26" i="4"/>
  <c r="KJ15" i="4"/>
  <c r="KI15" i="4"/>
  <c r="KI25" i="4"/>
  <c r="KJ25" i="4"/>
  <c r="KJ36" i="4"/>
  <c r="KI36" i="4"/>
  <c r="KA19" i="4"/>
  <c r="KJ31" i="4"/>
  <c r="KI31" i="4"/>
  <c r="KJ44" i="4"/>
  <c r="KI44" i="4"/>
  <c r="KJ26" i="4"/>
  <c r="KI26" i="4"/>
  <c r="KI43" i="4"/>
  <c r="KJ43" i="4"/>
  <c r="IW44" i="4"/>
  <c r="IX44" i="4"/>
  <c r="IX27" i="4"/>
  <c r="IW27" i="4"/>
  <c r="IO44" i="4"/>
  <c r="IS9" i="4"/>
  <c r="IW25" i="4"/>
  <c r="IX25" i="4"/>
  <c r="IO51" i="4"/>
  <c r="IO25" i="4"/>
  <c r="IX39" i="4"/>
  <c r="IW39" i="4"/>
  <c r="IX26" i="4"/>
  <c r="IW26" i="4"/>
  <c r="IO52" i="4"/>
  <c r="IO39" i="4"/>
  <c r="IO26" i="4"/>
  <c r="IO27" i="4"/>
  <c r="HK40" i="4"/>
  <c r="HL40" i="4"/>
  <c r="HL53" i="4"/>
  <c r="HK53" i="4"/>
  <c r="HL46" i="4"/>
  <c r="HK46" i="4"/>
  <c r="HC9" i="4"/>
  <c r="HC10" i="4"/>
  <c r="HL49" i="4"/>
  <c r="HK49" i="4"/>
  <c r="HL9" i="4"/>
  <c r="HK9" i="4"/>
  <c r="HL56" i="4"/>
  <c r="HK56" i="4"/>
  <c r="GZ22" i="4"/>
  <c r="HA21" i="4"/>
  <c r="HL47" i="4"/>
  <c r="HK47" i="4"/>
  <c r="HL45" i="4"/>
  <c r="HK45" i="4"/>
  <c r="HL10" i="4"/>
  <c r="HK10" i="4"/>
  <c r="HL59" i="4"/>
  <c r="HK59" i="4"/>
  <c r="HL55" i="4"/>
  <c r="HK55" i="4"/>
  <c r="HL44" i="4"/>
  <c r="HK44" i="4"/>
  <c r="HL57" i="4"/>
  <c r="HK57" i="4"/>
  <c r="HL42" i="4"/>
  <c r="HK42" i="4"/>
  <c r="HL48" i="4"/>
  <c r="HK48" i="4"/>
  <c r="HL51" i="4"/>
  <c r="HK51" i="4"/>
  <c r="FZ18" i="4"/>
  <c r="FQ44" i="4"/>
  <c r="FQ38" i="4"/>
  <c r="FZ38" i="4"/>
  <c r="FY38" i="4"/>
  <c r="FY25" i="4"/>
  <c r="FZ25" i="4"/>
  <c r="FN53" i="4"/>
  <c r="FO52" i="4"/>
  <c r="FQ52" i="4" s="1"/>
  <c r="FZ42" i="4"/>
  <c r="FY42" i="4"/>
  <c r="FQ25" i="4"/>
  <c r="FY37" i="4"/>
  <c r="FZ37" i="4"/>
  <c r="FQ19" i="4"/>
  <c r="FQ42" i="4"/>
  <c r="FQ21" i="4"/>
  <c r="FY45" i="4"/>
  <c r="FZ45" i="4"/>
  <c r="FY19" i="4"/>
  <c r="FZ19" i="4"/>
  <c r="FQ22" i="4"/>
  <c r="FY21" i="4"/>
  <c r="FZ21" i="4"/>
  <c r="FQ45" i="4"/>
  <c r="FQ37" i="4"/>
  <c r="FU9" i="4"/>
  <c r="FY43" i="4"/>
  <c r="FZ43" i="4"/>
  <c r="FZ22" i="4"/>
  <c r="FY22" i="4"/>
  <c r="FZ26" i="4"/>
  <c r="FY26" i="4"/>
  <c r="FQ18" i="4"/>
  <c r="FZ20" i="4"/>
  <c r="FY20" i="4"/>
  <c r="FY44" i="4"/>
  <c r="FZ44" i="4"/>
  <c r="FQ43" i="4"/>
  <c r="EN49" i="4"/>
  <c r="EM49" i="4"/>
  <c r="EM38" i="4"/>
  <c r="EN38" i="4"/>
  <c r="EE48" i="4"/>
  <c r="EE49" i="4"/>
  <c r="EI9" i="4"/>
  <c r="EE38" i="4"/>
  <c r="EN51" i="4"/>
  <c r="EM51" i="4"/>
  <c r="EN42" i="4"/>
  <c r="EM42" i="4"/>
  <c r="EE51" i="4"/>
  <c r="EN48" i="4"/>
  <c r="EM48" i="4"/>
  <c r="EE42" i="4"/>
  <c r="CS44" i="4"/>
  <c r="CS20" i="4"/>
  <c r="DB36" i="4"/>
  <c r="DA36" i="4"/>
  <c r="CS43" i="4"/>
  <c r="CS40" i="4"/>
  <c r="DB20" i="4"/>
  <c r="DA20" i="4"/>
  <c r="DA33" i="4"/>
  <c r="DB33" i="4"/>
  <c r="CW9" i="4"/>
  <c r="DA40" i="4"/>
  <c r="DB40" i="4"/>
  <c r="CS19" i="4"/>
  <c r="DB41" i="4"/>
  <c r="DA41" i="4"/>
  <c r="CS42" i="4"/>
  <c r="CS36" i="4"/>
  <c r="CS48" i="4"/>
  <c r="DB49" i="4"/>
  <c r="DA49" i="4"/>
  <c r="DB19" i="4"/>
  <c r="DA19" i="4"/>
  <c r="DA42" i="4"/>
  <c r="DB42" i="4"/>
  <c r="CS33" i="4"/>
  <c r="DB35" i="4"/>
  <c r="DA35" i="4"/>
  <c r="DB34" i="4"/>
  <c r="DA34" i="4"/>
  <c r="CS47" i="4"/>
  <c r="DB32" i="4"/>
  <c r="DA32" i="4"/>
  <c r="CS49" i="4"/>
  <c r="DB50" i="4"/>
  <c r="DA50" i="4"/>
  <c r="CP56" i="4"/>
  <c r="CQ55" i="4"/>
  <c r="CS55" i="4" s="1"/>
  <c r="CS35" i="4"/>
  <c r="CS32" i="4"/>
  <c r="CS34" i="4"/>
  <c r="DB43" i="4"/>
  <c r="DA43" i="4"/>
  <c r="CS50" i="4"/>
  <c r="DB44" i="4"/>
  <c r="DA44" i="4"/>
  <c r="J23" i="6"/>
  <c r="I23" i="6"/>
  <c r="H23" i="6"/>
  <c r="G24" i="6"/>
  <c r="F20" i="6"/>
  <c r="E20" i="6"/>
  <c r="D20" i="6"/>
  <c r="C21" i="6"/>
  <c r="BP10" i="4"/>
  <c r="BK10" i="4" s="1"/>
  <c r="BN11" i="4"/>
  <c r="BP11" i="4" s="1"/>
  <c r="BB10" i="4"/>
  <c r="BC10" i="4"/>
  <c r="BF10" i="4" s="1"/>
  <c r="BC11" i="4"/>
  <c r="BF11" i="4" s="1"/>
  <c r="BB11" i="4"/>
  <c r="BG36" i="4"/>
  <c r="BG34" i="4"/>
  <c r="BP55" i="4"/>
  <c r="BO55" i="4"/>
  <c r="BG28" i="4"/>
  <c r="BP33" i="4"/>
  <c r="BO33" i="4"/>
  <c r="BP36" i="4"/>
  <c r="BO36" i="4"/>
  <c r="BP34" i="4"/>
  <c r="BO34" i="4"/>
  <c r="BK9" i="4"/>
  <c r="BP28" i="4"/>
  <c r="BO28" i="4"/>
  <c r="BD45" i="4"/>
  <c r="BE44" i="4"/>
  <c r="BG44" i="4" s="1"/>
  <c r="BG37" i="4"/>
  <c r="BG24" i="4"/>
  <c r="BG27" i="4"/>
  <c r="BP24" i="4"/>
  <c r="BO24" i="4"/>
  <c r="BG31" i="4"/>
  <c r="BP31" i="4"/>
  <c r="BO31" i="4"/>
  <c r="BG38" i="4"/>
  <c r="BG39" i="4"/>
  <c r="BO38" i="4"/>
  <c r="BP38" i="4"/>
  <c r="BG30" i="4"/>
  <c r="BP27" i="4"/>
  <c r="BP30" i="4"/>
  <c r="BO30" i="4"/>
  <c r="BG26" i="4"/>
  <c r="BP52" i="4"/>
  <c r="BO52" i="4"/>
  <c r="BG35" i="4"/>
  <c r="BP35" i="4"/>
  <c r="BO35" i="4"/>
  <c r="BO47" i="4"/>
  <c r="BP47" i="4"/>
  <c r="BP26" i="4"/>
  <c r="BO26" i="4"/>
  <c r="BO39" i="4"/>
  <c r="BP39" i="4"/>
  <c r="BG33" i="4"/>
  <c r="AF14" i="7"/>
  <c r="AF13" i="7"/>
  <c r="P4" i="4"/>
  <c r="H4" i="4"/>
  <c r="X4" i="3"/>
  <c r="B4" i="4"/>
  <c r="H7" i="2"/>
  <c r="U3" i="3"/>
  <c r="Q3" i="3"/>
  <c r="N3" i="3"/>
  <c r="K3" i="3"/>
  <c r="F3" i="3"/>
  <c r="B3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I7" i="2"/>
  <c r="I6" i="2"/>
  <c r="H24" i="2"/>
  <c r="AAZ4" i="4" s="1"/>
  <c r="H23" i="2"/>
  <c r="ZN4" i="4" s="1"/>
  <c r="H22" i="2"/>
  <c r="YB4" i="4" s="1"/>
  <c r="H21" i="2"/>
  <c r="WP4" i="4" s="1"/>
  <c r="H20" i="2"/>
  <c r="VD4" i="4" s="1"/>
  <c r="H19" i="2"/>
  <c r="TR4" i="4" s="1"/>
  <c r="H18" i="2"/>
  <c r="SF4" i="4" s="1"/>
  <c r="H17" i="2"/>
  <c r="QT4" i="4" s="1"/>
  <c r="H16" i="2"/>
  <c r="PH4" i="4" s="1"/>
  <c r="H15" i="2"/>
  <c r="NV4" i="4" s="1"/>
  <c r="H14" i="2"/>
  <c r="MJ4" i="4" s="1"/>
  <c r="H13" i="2"/>
  <c r="KX4" i="4" s="1"/>
  <c r="H12" i="2"/>
  <c r="JL4" i="4" s="1"/>
  <c r="H11" i="2"/>
  <c r="HZ4" i="4" s="1"/>
  <c r="H10" i="2"/>
  <c r="GN4" i="4" s="1"/>
  <c r="H9" i="2"/>
  <c r="FB4" i="4" s="1"/>
  <c r="H8" i="2"/>
  <c r="DP4" i="4" s="1"/>
  <c r="H6" i="2"/>
  <c r="AR4" i="4" s="1"/>
  <c r="H5" i="2"/>
  <c r="FR52" i="4"/>
  <c r="FR38" i="4"/>
  <c r="FR22" i="4"/>
  <c r="FR44" i="4"/>
  <c r="FR42" i="4"/>
  <c r="SV42" i="4"/>
  <c r="SV34" i="4"/>
  <c r="SV38" i="4"/>
  <c r="SV35" i="4"/>
  <c r="SV48" i="4"/>
  <c r="SV46" i="4"/>
  <c r="RJ29" i="4"/>
  <c r="RJ31" i="4"/>
  <c r="RJ42" i="4"/>
  <c r="RJ40" i="4"/>
  <c r="RJ46" i="4"/>
  <c r="RJ48" i="4"/>
  <c r="FR36" i="4"/>
  <c r="RJ39" i="4"/>
  <c r="FR26" i="4"/>
  <c r="SV33" i="4"/>
  <c r="SV58" i="4"/>
  <c r="FR45" i="4"/>
  <c r="RJ59" i="4"/>
  <c r="RJ43" i="4"/>
  <c r="RJ47" i="4"/>
  <c r="AAD30" i="4"/>
  <c r="SV37" i="4"/>
  <c r="SV36" i="4"/>
  <c r="FR43" i="4"/>
  <c r="RJ45" i="4"/>
  <c r="FR21" i="4"/>
  <c r="SV45" i="4"/>
  <c r="FR37" i="4"/>
  <c r="RJ30" i="4"/>
  <c r="SV43" i="4"/>
  <c r="FR25" i="4"/>
  <c r="RJ41" i="4"/>
  <c r="SV47" i="4"/>
  <c r="ABP48" i="4"/>
  <c r="ABP46" i="4"/>
  <c r="ABP38" i="4"/>
  <c r="ABP22" i="4"/>
  <c r="ABP52" i="4"/>
  <c r="YR55" i="4"/>
  <c r="YR52" i="4"/>
  <c r="YR42" i="4"/>
  <c r="YR23" i="4"/>
  <c r="YR22" i="4"/>
  <c r="XF38" i="4"/>
  <c r="XF42" i="4"/>
  <c r="XF32" i="4"/>
  <c r="XF34" i="4"/>
  <c r="XF29" i="4"/>
  <c r="XF22" i="4"/>
  <c r="XF44" i="4"/>
  <c r="XF35" i="4"/>
  <c r="XF31" i="4"/>
  <c r="VT42" i="4"/>
  <c r="VT35" i="4"/>
  <c r="VT14" i="4"/>
  <c r="VT38" i="4"/>
  <c r="VT55" i="4"/>
  <c r="VT32" i="4"/>
  <c r="VT22" i="4"/>
  <c r="VT40" i="4"/>
  <c r="VT9" i="4"/>
  <c r="VT48" i="4"/>
  <c r="UH14" i="4"/>
  <c r="UH9" i="4"/>
  <c r="UH42" i="4"/>
  <c r="UH29" i="4"/>
  <c r="UH34" i="4"/>
  <c r="UH35" i="4"/>
  <c r="SV31" i="4"/>
  <c r="SV14" i="4"/>
  <c r="SV22" i="4"/>
  <c r="SV23" i="4"/>
  <c r="PX14" i="4"/>
  <c r="PX9" i="4"/>
  <c r="PX22" i="4"/>
  <c r="PX34" i="4"/>
  <c r="PX29" i="4"/>
  <c r="PX40" i="4"/>
  <c r="OL29" i="4"/>
  <c r="OL34" i="4"/>
  <c r="OL40" i="4"/>
  <c r="OL35" i="4"/>
  <c r="OL22" i="4"/>
  <c r="MZ32" i="4"/>
  <c r="LN48" i="4"/>
  <c r="LN35" i="4"/>
  <c r="LN44" i="4"/>
  <c r="LN29" i="4"/>
  <c r="LN31" i="4"/>
  <c r="LN34" i="4"/>
  <c r="LN32" i="4"/>
  <c r="LN38" i="4"/>
  <c r="KB32" i="4"/>
  <c r="KB44" i="4"/>
  <c r="KB9" i="4"/>
  <c r="KB40" i="4"/>
  <c r="KB14" i="4"/>
  <c r="KB35" i="4"/>
  <c r="KB23" i="4"/>
  <c r="KB42" i="4"/>
  <c r="KB31" i="4"/>
  <c r="IP52" i="4"/>
  <c r="IP44" i="4"/>
  <c r="HD9" i="4"/>
  <c r="FR19" i="4"/>
  <c r="EF38" i="4"/>
  <c r="EF48" i="4"/>
  <c r="EF42" i="4"/>
  <c r="CT44" i="4"/>
  <c r="CT42" i="4"/>
  <c r="CT55" i="4"/>
  <c r="CT40" i="4"/>
  <c r="CT35" i="4"/>
  <c r="CT32" i="4"/>
  <c r="CT34" i="4"/>
  <c r="CT48" i="4"/>
  <c r="BH35" i="4"/>
  <c r="BH44" i="4"/>
  <c r="BH31" i="4"/>
  <c r="BH34" i="4"/>
  <c r="BH9" i="4"/>
  <c r="BH38" i="4"/>
  <c r="OL24" i="4"/>
  <c r="YR57" i="4"/>
  <c r="KB15" i="4"/>
  <c r="KB25" i="4"/>
  <c r="VT11" i="4"/>
  <c r="YR54" i="4"/>
  <c r="XF18" i="4"/>
  <c r="EF51" i="4"/>
  <c r="KB24" i="4"/>
  <c r="KB16" i="4"/>
  <c r="FR18" i="4"/>
  <c r="YR26" i="4"/>
  <c r="XF21" i="4"/>
  <c r="PX45" i="4"/>
  <c r="LN49" i="4"/>
  <c r="IP25" i="4"/>
  <c r="VT30" i="4"/>
  <c r="ABP51" i="4"/>
  <c r="VT15" i="4"/>
  <c r="YR56" i="4"/>
  <c r="LN26" i="4"/>
  <c r="BH27" i="4"/>
  <c r="BH33" i="4"/>
  <c r="SV16" i="4"/>
  <c r="VT41" i="4"/>
  <c r="UH33" i="4"/>
  <c r="YR21" i="4"/>
  <c r="SV19" i="4"/>
  <c r="IP51" i="4"/>
  <c r="LN13" i="4"/>
  <c r="ABP21" i="4"/>
  <c r="PX12" i="4"/>
  <c r="ABP50" i="4"/>
  <c r="SV20" i="4"/>
  <c r="KB41" i="4"/>
  <c r="YR58" i="4"/>
  <c r="IP26" i="4"/>
  <c r="EF13" i="4"/>
  <c r="CT30" i="4"/>
  <c r="RJ11" i="4"/>
  <c r="KB26" i="4"/>
  <c r="YR25" i="4"/>
  <c r="PX36" i="4"/>
  <c r="KB10" i="4"/>
  <c r="MZ20" i="4"/>
  <c r="ABP41" i="4"/>
  <c r="ABP20" i="4"/>
  <c r="XF36" i="4"/>
  <c r="XF53" i="4"/>
  <c r="RJ15" i="4"/>
  <c r="RJ10" i="4"/>
  <c r="SV24" i="4"/>
  <c r="VT12" i="4"/>
  <c r="IP27" i="4"/>
  <c r="XF37" i="4"/>
  <c r="PX18" i="4"/>
  <c r="KB56" i="4"/>
  <c r="XF27" i="4"/>
  <c r="BH28" i="4"/>
  <c r="KB21" i="4"/>
  <c r="ABP25" i="4"/>
  <c r="LN37" i="4"/>
  <c r="MZ19" i="4"/>
  <c r="PX10" i="4"/>
  <c r="BH26" i="4"/>
  <c r="UH37" i="4"/>
  <c r="ABP26" i="4"/>
  <c r="YR53" i="4"/>
  <c r="XF43" i="4"/>
  <c r="VT18" i="4"/>
  <c r="YR59" i="4"/>
  <c r="CT36" i="4"/>
  <c r="XF41" i="4"/>
  <c r="LN18" i="4"/>
  <c r="CT50" i="4"/>
  <c r="VT53" i="4"/>
  <c r="YR20" i="4"/>
  <c r="LN51" i="4"/>
  <c r="BH37" i="4"/>
  <c r="SV13" i="4"/>
  <c r="CT43" i="4"/>
  <c r="LN16" i="4"/>
  <c r="UH28" i="4"/>
  <c r="CT49" i="4"/>
  <c r="EF36" i="4"/>
  <c r="RJ23" i="4"/>
  <c r="PX39" i="4"/>
  <c r="VT21" i="4"/>
  <c r="OL49" i="4"/>
  <c r="YR49" i="4"/>
  <c r="KB12" i="4"/>
  <c r="OL25" i="4"/>
  <c r="XF30" i="4"/>
  <c r="CT47" i="4"/>
  <c r="LN59" i="4"/>
  <c r="LN28" i="4"/>
  <c r="RJ22" i="4"/>
  <c r="CT33" i="4"/>
  <c r="EF10" i="4"/>
  <c r="VT10" i="4"/>
  <c r="SV15" i="4"/>
  <c r="VT37" i="4"/>
  <c r="LN58" i="4"/>
  <c r="SV32" i="4"/>
  <c r="KB11" i="4"/>
  <c r="XF19" i="4"/>
  <c r="LN54" i="4"/>
  <c r="CT20" i="4"/>
  <c r="RJ16" i="4"/>
  <c r="KB18" i="4"/>
  <c r="CT41" i="4"/>
  <c r="SV30" i="4"/>
  <c r="KB36" i="4"/>
  <c r="PX37" i="4"/>
  <c r="VT36" i="4"/>
  <c r="EF15" i="4"/>
  <c r="CT19" i="4"/>
  <c r="LN27" i="4"/>
  <c r="ABP49" i="4"/>
  <c r="KB45" i="4"/>
  <c r="LN36" i="4"/>
  <c r="PX11" i="4"/>
  <c r="KB20" i="4"/>
  <c r="EF37" i="4"/>
  <c r="SV18" i="4"/>
  <c r="VT13" i="4"/>
  <c r="ABP47" i="4"/>
  <c r="VT16" i="4"/>
  <c r="BH24" i="4"/>
  <c r="HD10" i="4"/>
  <c r="LN20" i="4"/>
  <c r="OL21" i="4"/>
  <c r="KB13" i="4"/>
  <c r="PX49" i="4"/>
  <c r="EF18" i="4"/>
  <c r="SV21" i="4"/>
  <c r="LN21" i="4"/>
  <c r="PX19" i="4"/>
  <c r="VT19" i="4"/>
  <c r="UH36" i="4"/>
  <c r="MZ21" i="4"/>
  <c r="ABP37" i="4"/>
  <c r="LN57" i="4"/>
  <c r="YR51" i="4"/>
  <c r="YR37" i="4"/>
  <c r="MZ15" i="4"/>
  <c r="PX16" i="4"/>
  <c r="ABP53" i="4"/>
  <c r="KB19" i="4"/>
  <c r="XF25" i="4"/>
  <c r="PX50" i="4"/>
  <c r="SV25" i="4"/>
  <c r="BH39" i="4"/>
  <c r="RJ21" i="4"/>
  <c r="LN33" i="4"/>
  <c r="MZ16" i="4"/>
  <c r="EF49" i="4"/>
  <c r="LN30" i="4"/>
  <c r="KB43" i="4"/>
  <c r="IP39" i="4"/>
  <c r="XF33" i="4"/>
  <c r="YR27" i="4"/>
  <c r="BH30" i="4"/>
  <c r="RJ12" i="4"/>
  <c r="FR20" i="4"/>
  <c r="EF11" i="4"/>
  <c r="OL16" i="4"/>
  <c r="MZ24" i="4"/>
  <c r="RJ24" i="4"/>
  <c r="BH36" i="4"/>
  <c r="AE4" i="4" l="1"/>
  <c r="EM16" i="4"/>
  <c r="EJ9" i="4"/>
  <c r="AF60" i="4"/>
  <c r="ABW50" i="4"/>
  <c r="ABW47" i="4"/>
  <c r="ABW49" i="4"/>
  <c r="ABW19" i="4"/>
  <c r="ABW31" i="4"/>
  <c r="ABR52" i="4"/>
  <c r="ABT52" i="4" s="1"/>
  <c r="ABR22" i="4"/>
  <c r="ABT22" i="4" s="1"/>
  <c r="ABR38" i="4"/>
  <c r="ABT38" i="4" s="1"/>
  <c r="ABR46" i="4"/>
  <c r="ABT46" i="4" s="1"/>
  <c r="ABR48" i="4"/>
  <c r="ABT48" i="4" s="1"/>
  <c r="ABW29" i="4"/>
  <c r="ABX29" i="4"/>
  <c r="ABW44" i="4"/>
  <c r="ABX44" i="4"/>
  <c r="ABW35" i="4"/>
  <c r="ABX35" i="4"/>
  <c r="ABX23" i="4"/>
  <c r="ABW23" i="4"/>
  <c r="ABX45" i="4"/>
  <c r="ABX55" i="4"/>
  <c r="ABW55" i="4"/>
  <c r="ABX32" i="4"/>
  <c r="ABW32" i="4"/>
  <c r="ABW40" i="4"/>
  <c r="ABX40" i="4"/>
  <c r="ABX34" i="4"/>
  <c r="ABW34" i="4"/>
  <c r="ABX42" i="4"/>
  <c r="ABW42" i="4"/>
  <c r="ABX38" i="4"/>
  <c r="ABX18" i="4"/>
  <c r="ABW18" i="4"/>
  <c r="YZ19" i="4"/>
  <c r="YY27" i="4"/>
  <c r="YY25" i="4"/>
  <c r="YY37" i="4"/>
  <c r="YY38" i="4"/>
  <c r="YT22" i="4"/>
  <c r="YV22" i="4" s="1"/>
  <c r="YT23" i="4"/>
  <c r="YV23" i="4" s="1"/>
  <c r="YT42" i="4"/>
  <c r="YV42" i="4" s="1"/>
  <c r="YT52" i="4"/>
  <c r="YV52" i="4" s="1"/>
  <c r="YT55" i="4"/>
  <c r="YV55" i="4" s="1"/>
  <c r="YY52" i="4"/>
  <c r="YZ52" i="4"/>
  <c r="YZ40" i="4"/>
  <c r="YY40" i="4"/>
  <c r="YY34" i="4"/>
  <c r="YZ34" i="4"/>
  <c r="YX55" i="4"/>
  <c r="YZ46" i="4"/>
  <c r="YY46" i="4"/>
  <c r="YY35" i="4"/>
  <c r="YZ35" i="4"/>
  <c r="YY14" i="4"/>
  <c r="YZ14" i="4"/>
  <c r="YZ31" i="4"/>
  <c r="YY31" i="4"/>
  <c r="YY29" i="4"/>
  <c r="YZ29" i="4"/>
  <c r="YY32" i="4"/>
  <c r="YZ32" i="4"/>
  <c r="YZ48" i="4"/>
  <c r="YY48" i="4"/>
  <c r="YY11" i="4"/>
  <c r="YZ11" i="4"/>
  <c r="YU11" i="4" s="1"/>
  <c r="YQ11" i="4"/>
  <c r="XN21" i="4"/>
  <c r="XN16" i="4"/>
  <c r="XM16" i="4"/>
  <c r="XL12" i="4"/>
  <c r="XN12" i="4" s="1"/>
  <c r="XI12" i="4" s="1"/>
  <c r="XA12" i="4"/>
  <c r="XD12" i="4" s="1"/>
  <c r="XE12" i="4" s="1"/>
  <c r="XM40" i="4"/>
  <c r="XL28" i="4"/>
  <c r="XM28" i="4" s="1"/>
  <c r="XL13" i="4"/>
  <c r="XL25" i="4"/>
  <c r="WZ12" i="4"/>
  <c r="XL24" i="4"/>
  <c r="XN24" i="4" s="1"/>
  <c r="XL26" i="4"/>
  <c r="XN26" i="4" s="1"/>
  <c r="XL20" i="4"/>
  <c r="XH31" i="4"/>
  <c r="XJ31" i="4" s="1"/>
  <c r="XH35" i="4"/>
  <c r="XJ35" i="4" s="1"/>
  <c r="XH44" i="4"/>
  <c r="XJ44" i="4" s="1"/>
  <c r="XH22" i="4"/>
  <c r="XJ22" i="4" s="1"/>
  <c r="XH29" i="4"/>
  <c r="XJ29" i="4" s="1"/>
  <c r="XH34" i="4"/>
  <c r="XJ34" i="4" s="1"/>
  <c r="XH32" i="4"/>
  <c r="XJ32" i="4" s="1"/>
  <c r="XH42" i="4"/>
  <c r="XJ42" i="4" s="1"/>
  <c r="XH38" i="4"/>
  <c r="XJ38" i="4" s="1"/>
  <c r="XI38" i="4"/>
  <c r="XL19" i="4"/>
  <c r="XN14" i="4"/>
  <c r="XM14" i="4"/>
  <c r="XN48" i="4"/>
  <c r="XM48" i="4"/>
  <c r="XN55" i="4"/>
  <c r="XM55" i="4"/>
  <c r="XM46" i="4"/>
  <c r="XN46" i="4"/>
  <c r="XL15" i="4"/>
  <c r="XM15" i="4" s="1"/>
  <c r="XL23" i="4"/>
  <c r="XL22" i="4"/>
  <c r="XN52" i="4"/>
  <c r="XM52" i="4"/>
  <c r="XA20" i="4"/>
  <c r="XD20" i="4" s="1"/>
  <c r="WZ20" i="4"/>
  <c r="XL27" i="4"/>
  <c r="XM17" i="4"/>
  <c r="XA16" i="4"/>
  <c r="XD16" i="4" s="1"/>
  <c r="WZ16" i="4"/>
  <c r="XM36" i="4"/>
  <c r="VZ47" i="4"/>
  <c r="WB47" i="4" s="1"/>
  <c r="WA19" i="4"/>
  <c r="VZ31" i="4"/>
  <c r="WB31" i="4" s="1"/>
  <c r="WB23" i="4"/>
  <c r="WA23" i="4"/>
  <c r="VV48" i="4"/>
  <c r="VX48" i="4" s="1"/>
  <c r="VV9" i="4"/>
  <c r="VX9" i="4" s="1"/>
  <c r="VV40" i="4"/>
  <c r="VX40" i="4" s="1"/>
  <c r="VV22" i="4"/>
  <c r="VX22" i="4" s="1"/>
  <c r="VV32" i="4"/>
  <c r="VX32" i="4" s="1"/>
  <c r="VV55" i="4"/>
  <c r="VX55" i="4" s="1"/>
  <c r="VV38" i="4"/>
  <c r="VX38" i="4" s="1"/>
  <c r="VV14" i="4"/>
  <c r="VX14" i="4" s="1"/>
  <c r="VV35" i="4"/>
  <c r="VX35" i="4" s="1"/>
  <c r="VV42" i="4"/>
  <c r="VX42" i="4" s="1"/>
  <c r="VZ52" i="4"/>
  <c r="VZ48" i="4"/>
  <c r="VZ44" i="4"/>
  <c r="VZ53" i="4"/>
  <c r="WA53" i="4" s="1"/>
  <c r="VZ55" i="4"/>
  <c r="VW14" i="4"/>
  <c r="VZ34" i="4"/>
  <c r="VZ32" i="4"/>
  <c r="VZ46" i="4"/>
  <c r="VZ35" i="4"/>
  <c r="VZ29" i="4"/>
  <c r="VW12" i="4"/>
  <c r="VW10" i="4"/>
  <c r="UN39" i="4"/>
  <c r="UO14" i="4"/>
  <c r="UN59" i="4"/>
  <c r="UO59" i="4" s="1"/>
  <c r="UN19" i="4"/>
  <c r="UN31" i="4"/>
  <c r="UO31" i="4" s="1"/>
  <c r="UO55" i="4"/>
  <c r="UP55" i="4"/>
  <c r="UJ35" i="4"/>
  <c r="UL35" i="4" s="1"/>
  <c r="UJ34" i="4"/>
  <c r="UL34" i="4" s="1"/>
  <c r="UJ29" i="4"/>
  <c r="UL29" i="4" s="1"/>
  <c r="UJ42" i="4"/>
  <c r="UL42" i="4" s="1"/>
  <c r="UJ9" i="4"/>
  <c r="UL9" i="4" s="1"/>
  <c r="UJ14" i="4"/>
  <c r="UL14" i="4" s="1"/>
  <c r="UN29" i="4"/>
  <c r="UN32" i="4"/>
  <c r="UN20" i="4"/>
  <c r="UO20" i="4" s="1"/>
  <c r="UN35" i="4"/>
  <c r="UP42" i="4"/>
  <c r="UO42" i="4"/>
  <c r="UN34" i="4"/>
  <c r="UP46" i="4"/>
  <c r="UO46" i="4"/>
  <c r="UN24" i="4"/>
  <c r="UN23" i="4"/>
  <c r="UO40" i="4"/>
  <c r="UP40" i="4"/>
  <c r="UO38" i="4"/>
  <c r="UP38" i="4"/>
  <c r="UO52" i="4"/>
  <c r="UP52" i="4"/>
  <c r="UN22" i="4"/>
  <c r="UP58" i="4"/>
  <c r="UN17" i="4"/>
  <c r="UN18" i="4"/>
  <c r="UP18" i="4" s="1"/>
  <c r="SX23" i="4"/>
  <c r="SZ23" i="4" s="1"/>
  <c r="SX22" i="4"/>
  <c r="SZ22" i="4" s="1"/>
  <c r="SX14" i="4"/>
  <c r="SZ14" i="4" s="1"/>
  <c r="SX31" i="4"/>
  <c r="SZ31" i="4" s="1"/>
  <c r="TD29" i="4"/>
  <c r="TC29" i="4"/>
  <c r="SY22" i="4"/>
  <c r="TC25" i="4"/>
  <c r="SY23" i="4"/>
  <c r="RR14" i="4"/>
  <c r="RQ14" i="4"/>
  <c r="QF23" i="4"/>
  <c r="QE56" i="4"/>
  <c r="QF32" i="4"/>
  <c r="PZ40" i="4"/>
  <c r="QB40" i="4" s="1"/>
  <c r="PZ29" i="4"/>
  <c r="QB29" i="4" s="1"/>
  <c r="PZ34" i="4"/>
  <c r="QB34" i="4" s="1"/>
  <c r="PZ22" i="4"/>
  <c r="QB22" i="4" s="1"/>
  <c r="PZ9" i="4"/>
  <c r="QB9" i="4" s="1"/>
  <c r="PZ14" i="4"/>
  <c r="QB14" i="4" s="1"/>
  <c r="QF52" i="4"/>
  <c r="QE52" i="4"/>
  <c r="QF31" i="4"/>
  <c r="QE31" i="4"/>
  <c r="QE38" i="4"/>
  <c r="QF38" i="4"/>
  <c r="QF55" i="4"/>
  <c r="QE55" i="4"/>
  <c r="QE21" i="4"/>
  <c r="QF44" i="4"/>
  <c r="QE44" i="4"/>
  <c r="QE35" i="4"/>
  <c r="QF35" i="4"/>
  <c r="PW26" i="4"/>
  <c r="QE46" i="4"/>
  <c r="QF46" i="4"/>
  <c r="QF48" i="4"/>
  <c r="QE48" i="4"/>
  <c r="QF26" i="4"/>
  <c r="QA10" i="4"/>
  <c r="OF56" i="4"/>
  <c r="OG56" i="4"/>
  <c r="OJ56" i="4" s="1"/>
  <c r="OS29" i="4"/>
  <c r="OT29" i="4"/>
  <c r="OR31" i="4"/>
  <c r="OS31" i="4" s="1"/>
  <c r="OR32" i="4"/>
  <c r="OT32" i="4" s="1"/>
  <c r="OT44" i="4"/>
  <c r="ON22" i="4"/>
  <c r="OP22" i="4" s="1"/>
  <c r="ON35" i="4"/>
  <c r="OP35" i="4" s="1"/>
  <c r="ON40" i="4"/>
  <c r="OP40" i="4" s="1"/>
  <c r="ON34" i="4"/>
  <c r="OP34" i="4" s="1"/>
  <c r="ON29" i="4"/>
  <c r="OP29" i="4" s="1"/>
  <c r="OR26" i="4"/>
  <c r="OS26" i="4" s="1"/>
  <c r="OR34" i="4"/>
  <c r="OR35" i="4"/>
  <c r="OT55" i="4"/>
  <c r="OS55" i="4"/>
  <c r="OT14" i="4"/>
  <c r="OS14" i="4"/>
  <c r="OT48" i="4"/>
  <c r="OS48" i="4"/>
  <c r="OS52" i="4"/>
  <c r="OT52" i="4"/>
  <c r="OS46" i="4"/>
  <c r="OT46" i="4"/>
  <c r="OS57" i="4"/>
  <c r="OG26" i="4"/>
  <c r="OJ26" i="4" s="1"/>
  <c r="OF26" i="4"/>
  <c r="NG55" i="4"/>
  <c r="NG56" i="4"/>
  <c r="NH19" i="4"/>
  <c r="NG22" i="4"/>
  <c r="NG24" i="4"/>
  <c r="NF45" i="4"/>
  <c r="NB32" i="4"/>
  <c r="ND32" i="4" s="1"/>
  <c r="NH34" i="4"/>
  <c r="NG34" i="4"/>
  <c r="NF37" i="4"/>
  <c r="NG37" i="4" s="1"/>
  <c r="NG23" i="4"/>
  <c r="NH23" i="4"/>
  <c r="NH29" i="4"/>
  <c r="NG29" i="4"/>
  <c r="NF40" i="4"/>
  <c r="NF42" i="4"/>
  <c r="NF38" i="4"/>
  <c r="NF39" i="4"/>
  <c r="NH39" i="4" s="1"/>
  <c r="NF48" i="4"/>
  <c r="NH31" i="4"/>
  <c r="NG31" i="4"/>
  <c r="NF44" i="4"/>
  <c r="NH52" i="4"/>
  <c r="NG52" i="4"/>
  <c r="NH32" i="4"/>
  <c r="NG32" i="4"/>
  <c r="NF43" i="4"/>
  <c r="NF46" i="4"/>
  <c r="NF35" i="4"/>
  <c r="NH53" i="4"/>
  <c r="NC16" i="4"/>
  <c r="NG25" i="4"/>
  <c r="LV58" i="4"/>
  <c r="LT45" i="4"/>
  <c r="LV42" i="4"/>
  <c r="LU42" i="4"/>
  <c r="LT54" i="4"/>
  <c r="LT51" i="4"/>
  <c r="LV51" i="4" s="1"/>
  <c r="LP38" i="4"/>
  <c r="LR38" i="4" s="1"/>
  <c r="LP32" i="4"/>
  <c r="LR32" i="4" s="1"/>
  <c r="LP34" i="4"/>
  <c r="LR34" i="4" s="1"/>
  <c r="LP31" i="4"/>
  <c r="LR31" i="4" s="1"/>
  <c r="LP29" i="4"/>
  <c r="LR29" i="4" s="1"/>
  <c r="LP44" i="4"/>
  <c r="LR44" i="4" s="1"/>
  <c r="LP35" i="4"/>
  <c r="LR35" i="4" s="1"/>
  <c r="LP48" i="4"/>
  <c r="LR48" i="4" s="1"/>
  <c r="LV55" i="4"/>
  <c r="LU55" i="4"/>
  <c r="LQ35" i="4"/>
  <c r="LU22" i="4"/>
  <c r="LV22" i="4"/>
  <c r="LV23" i="4"/>
  <c r="LU23" i="4"/>
  <c r="LQ38" i="4"/>
  <c r="LT52" i="4"/>
  <c r="LT48" i="4"/>
  <c r="LT44" i="4"/>
  <c r="LT46" i="4"/>
  <c r="LU40" i="4"/>
  <c r="LV40" i="4"/>
  <c r="LH43" i="4"/>
  <c r="LT49" i="4"/>
  <c r="LI43" i="4"/>
  <c r="LL43" i="4" s="1"/>
  <c r="LT43" i="4"/>
  <c r="LI50" i="4"/>
  <c r="LL50" i="4" s="1"/>
  <c r="LH50" i="4"/>
  <c r="LT50" i="4"/>
  <c r="KA53" i="4"/>
  <c r="KI38" i="4"/>
  <c r="KJ38" i="4"/>
  <c r="KD31" i="4"/>
  <c r="KF31" i="4" s="1"/>
  <c r="KD42" i="4"/>
  <c r="KF42" i="4" s="1"/>
  <c r="KD23" i="4"/>
  <c r="KF23" i="4" s="1"/>
  <c r="KD35" i="4"/>
  <c r="KF35" i="4" s="1"/>
  <c r="KD14" i="4"/>
  <c r="KF14" i="4" s="1"/>
  <c r="KD40" i="4"/>
  <c r="KF40" i="4" s="1"/>
  <c r="KD9" i="4"/>
  <c r="KF9" i="4" s="1"/>
  <c r="KD44" i="4"/>
  <c r="KF44" i="4" s="1"/>
  <c r="KD32" i="4"/>
  <c r="KF32" i="4" s="1"/>
  <c r="KJ55" i="4"/>
  <c r="KI55" i="4"/>
  <c r="KI34" i="4"/>
  <c r="KJ34" i="4"/>
  <c r="KI48" i="4"/>
  <c r="KJ48" i="4"/>
  <c r="KJ46" i="4"/>
  <c r="KI46" i="4"/>
  <c r="KJ52" i="4"/>
  <c r="KI52" i="4"/>
  <c r="KJ29" i="4"/>
  <c r="KI29" i="4"/>
  <c r="KE14" i="4"/>
  <c r="KJ22" i="4"/>
  <c r="KE22" i="4" s="1"/>
  <c r="KI22" i="4"/>
  <c r="IW33" i="4"/>
  <c r="IX49" i="4"/>
  <c r="IV50" i="4"/>
  <c r="IX50" i="4" s="1"/>
  <c r="IR44" i="4"/>
  <c r="IT44" i="4" s="1"/>
  <c r="IR52" i="4"/>
  <c r="IT52" i="4" s="1"/>
  <c r="IX23" i="4"/>
  <c r="IW23" i="4"/>
  <c r="IX31" i="4"/>
  <c r="IW31" i="4"/>
  <c r="IW22" i="4"/>
  <c r="IX22" i="4"/>
  <c r="IX35" i="4"/>
  <c r="IW35" i="4"/>
  <c r="IW48" i="4"/>
  <c r="IX48" i="4"/>
  <c r="IV51" i="4"/>
  <c r="IW51" i="4" s="1"/>
  <c r="IX38" i="4"/>
  <c r="IW38" i="4"/>
  <c r="IV55" i="4"/>
  <c r="IX42" i="4"/>
  <c r="IW42" i="4"/>
  <c r="IX46" i="4"/>
  <c r="IW46" i="4"/>
  <c r="IX40" i="4"/>
  <c r="IW40" i="4"/>
  <c r="IX34" i="4"/>
  <c r="IW34" i="4"/>
  <c r="IX29" i="4"/>
  <c r="IW29" i="4"/>
  <c r="IX32" i="4"/>
  <c r="IW32" i="4"/>
  <c r="IV52" i="4"/>
  <c r="IJ49" i="4"/>
  <c r="IV53" i="4"/>
  <c r="IX53" i="4" s="1"/>
  <c r="IK49" i="4"/>
  <c r="IN49" i="4" s="1"/>
  <c r="IK50" i="4"/>
  <c r="IN50" i="4" s="1"/>
  <c r="IJ50" i="4"/>
  <c r="GX25" i="4"/>
  <c r="HJ33" i="4"/>
  <c r="HJ29" i="4"/>
  <c r="HL29" i="4" s="1"/>
  <c r="HF9" i="4"/>
  <c r="HH9" i="4" s="1"/>
  <c r="HJ36" i="4"/>
  <c r="HK36" i="4" s="1"/>
  <c r="HJ38" i="4"/>
  <c r="HJ35" i="4"/>
  <c r="GY25" i="4"/>
  <c r="HB25" i="4" s="1"/>
  <c r="HL52" i="4"/>
  <c r="HK52" i="4"/>
  <c r="HJ22" i="4"/>
  <c r="HK34" i="4"/>
  <c r="HL34" i="4"/>
  <c r="HL14" i="4"/>
  <c r="HK14" i="4"/>
  <c r="HJ24" i="4"/>
  <c r="HL24" i="4" s="1"/>
  <c r="HJ28" i="4"/>
  <c r="HJ31" i="4"/>
  <c r="HJ32" i="4"/>
  <c r="HJ23" i="4"/>
  <c r="EM17" i="4"/>
  <c r="EM35" i="4"/>
  <c r="EN35" i="4"/>
  <c r="EM55" i="4"/>
  <c r="EN55" i="4"/>
  <c r="EH42" i="4"/>
  <c r="EJ42" i="4" s="1"/>
  <c r="EH48" i="4"/>
  <c r="EJ48" i="4" s="1"/>
  <c r="EH38" i="4"/>
  <c r="EJ38" i="4" s="1"/>
  <c r="EN52" i="4"/>
  <c r="EM52" i="4"/>
  <c r="EN34" i="4"/>
  <c r="EM34" i="4"/>
  <c r="EM46" i="4"/>
  <c r="EN46" i="4"/>
  <c r="EN40" i="4"/>
  <c r="EM40" i="4"/>
  <c r="EN44" i="4"/>
  <c r="EM44" i="4"/>
  <c r="EN32" i="4"/>
  <c r="EM32" i="4"/>
  <c r="EN31" i="4"/>
  <c r="EM31" i="4"/>
  <c r="EN23" i="4"/>
  <c r="EM23" i="4"/>
  <c r="EN29" i="4"/>
  <c r="EM29" i="4"/>
  <c r="EN22" i="4"/>
  <c r="EM22" i="4"/>
  <c r="EI14" i="4"/>
  <c r="EE16" i="4"/>
  <c r="EE28" i="4"/>
  <c r="EE24" i="4"/>
  <c r="DB30" i="4"/>
  <c r="DA48" i="4"/>
  <c r="DB47" i="4"/>
  <c r="DA47" i="4"/>
  <c r="CV48" i="4"/>
  <c r="CX48" i="4" s="1"/>
  <c r="CV34" i="4"/>
  <c r="CX34" i="4" s="1"/>
  <c r="CV32" i="4"/>
  <c r="CX32" i="4" s="1"/>
  <c r="CV35" i="4"/>
  <c r="CX35" i="4" s="1"/>
  <c r="CV40" i="4"/>
  <c r="CX40" i="4" s="1"/>
  <c r="CV55" i="4"/>
  <c r="CX55" i="4" s="1"/>
  <c r="CV42" i="4"/>
  <c r="CX42" i="4" s="1"/>
  <c r="CV44" i="4"/>
  <c r="CX44" i="4" s="1"/>
  <c r="DB46" i="4"/>
  <c r="DA46" i="4"/>
  <c r="DB23" i="4"/>
  <c r="DA23" i="4"/>
  <c r="DA29" i="4"/>
  <c r="DB29" i="4"/>
  <c r="DB22" i="4"/>
  <c r="DA22" i="4"/>
  <c r="CS13" i="4"/>
  <c r="DA38" i="4"/>
  <c r="DB38" i="4"/>
  <c r="DA31" i="4"/>
  <c r="DB31" i="4"/>
  <c r="DB55" i="4"/>
  <c r="DA55" i="4"/>
  <c r="DB52" i="4"/>
  <c r="DA52" i="4"/>
  <c r="BN16" i="4"/>
  <c r="BO32" i="4"/>
  <c r="BC12" i="4"/>
  <c r="BF12" i="4" s="1"/>
  <c r="BB16" i="4"/>
  <c r="BC16" i="4"/>
  <c r="BF16" i="4" s="1"/>
  <c r="BG16" i="4" s="1"/>
  <c r="BB12" i="4"/>
  <c r="BP46" i="4"/>
  <c r="BO46" i="4"/>
  <c r="BO37" i="4"/>
  <c r="BJ38" i="4"/>
  <c r="BL38" i="4" s="1"/>
  <c r="BJ34" i="4"/>
  <c r="BL34" i="4" s="1"/>
  <c r="BJ31" i="4"/>
  <c r="BL31" i="4" s="1"/>
  <c r="BJ44" i="4"/>
  <c r="BL44" i="4" s="1"/>
  <c r="BJ35" i="4"/>
  <c r="BL35" i="4" s="1"/>
  <c r="BN14" i="4"/>
  <c r="BN22" i="4"/>
  <c r="BP40" i="4"/>
  <c r="BK40" i="4" s="1"/>
  <c r="BO40" i="4"/>
  <c r="BO42" i="4"/>
  <c r="BP42" i="4"/>
  <c r="BP29" i="4"/>
  <c r="BK35" i="4" s="1"/>
  <c r="BO29" i="4"/>
  <c r="BN23" i="4"/>
  <c r="BK36" i="4"/>
  <c r="BO44" i="4"/>
  <c r="BP44" i="4"/>
  <c r="BO48" i="4"/>
  <c r="BP48" i="4"/>
  <c r="WB53" i="4"/>
  <c r="EI15" i="4"/>
  <c r="MU36" i="4"/>
  <c r="MX36" i="4" s="1"/>
  <c r="MT36" i="4"/>
  <c r="ABO12" i="4"/>
  <c r="ABO16" i="4"/>
  <c r="IO37" i="4"/>
  <c r="F3" i="4"/>
  <c r="AAZ3" i="4"/>
  <c r="ZN3" i="4"/>
  <c r="TR3" i="4"/>
  <c r="YB3" i="4"/>
  <c r="WP3" i="4"/>
  <c r="VD3" i="4"/>
  <c r="NV3" i="4"/>
  <c r="PH3" i="4"/>
  <c r="KX3" i="4"/>
  <c r="JL3" i="4"/>
  <c r="QT3" i="4"/>
  <c r="HZ3" i="4"/>
  <c r="DP3" i="4"/>
  <c r="CD3" i="4"/>
  <c r="AR3" i="4"/>
  <c r="FB3" i="4"/>
  <c r="SF3" i="4"/>
  <c r="GN3" i="4"/>
  <c r="MJ3" i="4"/>
  <c r="EI13" i="4"/>
  <c r="ND10" i="4"/>
  <c r="SU11" i="4"/>
  <c r="MU37" i="4"/>
  <c r="MX37" i="4" s="1"/>
  <c r="MT37" i="4"/>
  <c r="ABX12" i="4"/>
  <c r="ABW12" i="4"/>
  <c r="ABX16" i="4"/>
  <c r="ABW16" i="4"/>
  <c r="B3" i="4"/>
  <c r="SB3" i="4"/>
  <c r="ZJ3" i="4"/>
  <c r="TN3" i="4"/>
  <c r="XX3" i="4"/>
  <c r="WL3" i="4"/>
  <c r="UZ3" i="4"/>
  <c r="NR3" i="4"/>
  <c r="PD3" i="4"/>
  <c r="KT3" i="4"/>
  <c r="AAV3" i="4"/>
  <c r="MF3" i="4"/>
  <c r="JH3" i="4"/>
  <c r="HV3" i="4"/>
  <c r="DL3" i="4"/>
  <c r="BZ3" i="4"/>
  <c r="QP3" i="4"/>
  <c r="AN3" i="4"/>
  <c r="EX3" i="4"/>
  <c r="GJ3" i="4"/>
  <c r="G3" i="4"/>
  <c r="YC3" i="4"/>
  <c r="WQ3" i="4"/>
  <c r="VE3" i="4"/>
  <c r="ABA3" i="4"/>
  <c r="IA3" i="4"/>
  <c r="ZO3" i="4"/>
  <c r="PI3" i="4"/>
  <c r="KY3" i="4"/>
  <c r="SG3" i="4"/>
  <c r="MK3" i="4"/>
  <c r="DQ3" i="4"/>
  <c r="CE3" i="4"/>
  <c r="AS3" i="4"/>
  <c r="QU3" i="4"/>
  <c r="FC3" i="4"/>
  <c r="TS3" i="4"/>
  <c r="GO3" i="4"/>
  <c r="NW3" i="4"/>
  <c r="JM3" i="4"/>
  <c r="HG10" i="4"/>
  <c r="KE15" i="4"/>
  <c r="QA12" i="4"/>
  <c r="SY24" i="4"/>
  <c r="TC11" i="4"/>
  <c r="TD11" i="4"/>
  <c r="SY11" i="4" s="1"/>
  <c r="ABX17" i="4"/>
  <c r="ABW17" i="4"/>
  <c r="EE26" i="4"/>
  <c r="ABX15" i="4"/>
  <c r="ABW15" i="4"/>
  <c r="XA15" i="4"/>
  <c r="XD15" i="4" s="1"/>
  <c r="XL18" i="4"/>
  <c r="WZ15" i="4"/>
  <c r="EI18" i="4"/>
  <c r="VZ33" i="4"/>
  <c r="ZX14" i="4"/>
  <c r="ZY14" i="4"/>
  <c r="AAB14" i="4" s="1"/>
  <c r="AAJ14" i="4"/>
  <c r="ABX13" i="4"/>
  <c r="ABW13" i="4"/>
  <c r="BG18" i="4"/>
  <c r="HJ37" i="4"/>
  <c r="H3" i="4"/>
  <c r="ZP3" i="4"/>
  <c r="TT3" i="4"/>
  <c r="YD3" i="4"/>
  <c r="WR3" i="4"/>
  <c r="VF3" i="4"/>
  <c r="ABB3" i="4"/>
  <c r="SH3" i="4"/>
  <c r="PJ3" i="4"/>
  <c r="KZ3" i="4"/>
  <c r="ML3" i="4"/>
  <c r="QV3" i="4"/>
  <c r="NX3" i="4"/>
  <c r="DR3" i="4"/>
  <c r="CF3" i="4"/>
  <c r="AT3" i="4"/>
  <c r="FD3" i="4"/>
  <c r="GP3" i="4"/>
  <c r="JN3" i="4"/>
  <c r="IB3" i="4"/>
  <c r="P3" i="4"/>
  <c r="YL3" i="4"/>
  <c r="WZ3" i="4"/>
  <c r="VN3" i="4"/>
  <c r="ABJ3" i="4"/>
  <c r="SP3" i="4"/>
  <c r="ZX3" i="4"/>
  <c r="UB3" i="4"/>
  <c r="LH3" i="4"/>
  <c r="JV3" i="4"/>
  <c r="MT3" i="4"/>
  <c r="RD3" i="4"/>
  <c r="BB3" i="4"/>
  <c r="FL3" i="4"/>
  <c r="GX3" i="4"/>
  <c r="PR3" i="4"/>
  <c r="OF3" i="4"/>
  <c r="IJ3" i="4"/>
  <c r="DZ3" i="4"/>
  <c r="CN3" i="4"/>
  <c r="VW17" i="4"/>
  <c r="MY25" i="4"/>
  <c r="F4" i="4"/>
  <c r="CD4" i="4"/>
  <c r="HJ25" i="4"/>
  <c r="HL25" i="4" s="1"/>
  <c r="UN21" i="4"/>
  <c r="UP21" i="4" s="1"/>
  <c r="MT33" i="4"/>
  <c r="MU33" i="4"/>
  <c r="MX33" i="4" s="1"/>
  <c r="NF41" i="4"/>
  <c r="OG57" i="4"/>
  <c r="OJ57" i="4" s="1"/>
  <c r="OF57" i="4"/>
  <c r="EE20" i="4"/>
  <c r="EE25" i="4"/>
  <c r="KE10" i="4"/>
  <c r="SZ10" i="4"/>
  <c r="YV10" i="4"/>
  <c r="MU39" i="4"/>
  <c r="MX39" i="4" s="1"/>
  <c r="MT39" i="4"/>
  <c r="NF47" i="4"/>
  <c r="HJ39" i="4"/>
  <c r="GY30" i="4"/>
  <c r="HB30" i="4" s="1"/>
  <c r="GX30" i="4"/>
  <c r="FQ14" i="4"/>
  <c r="FY14" i="4"/>
  <c r="FZ14" i="4"/>
  <c r="FV9" i="4"/>
  <c r="FY32" i="4"/>
  <c r="FX47" i="4"/>
  <c r="FM47" i="4"/>
  <c r="FP47" i="4" s="1"/>
  <c r="FX57" i="4"/>
  <c r="FT42" i="4"/>
  <c r="FV42" i="4" s="1"/>
  <c r="FT44" i="4"/>
  <c r="FV44" i="4" s="1"/>
  <c r="FT22" i="4"/>
  <c r="FV22" i="4" s="1"/>
  <c r="FT38" i="4"/>
  <c r="FV38" i="4" s="1"/>
  <c r="FT52" i="4"/>
  <c r="FV52" i="4" s="1"/>
  <c r="FY31" i="4"/>
  <c r="FZ31" i="4"/>
  <c r="FY34" i="4"/>
  <c r="FZ34" i="4"/>
  <c r="FX55" i="4"/>
  <c r="FY29" i="4"/>
  <c r="FZ29" i="4"/>
  <c r="FY46" i="4"/>
  <c r="FZ46" i="4"/>
  <c r="FZ23" i="4"/>
  <c r="FU23" i="4" s="1"/>
  <c r="FY23" i="4"/>
  <c r="FX48" i="4"/>
  <c r="FX52" i="4"/>
  <c r="FY35" i="4"/>
  <c r="FZ35" i="4"/>
  <c r="FU22" i="4"/>
  <c r="FX54" i="4"/>
  <c r="FX56" i="4"/>
  <c r="AAJ23" i="4"/>
  <c r="AAL23" i="4" s="1"/>
  <c r="AAK55" i="4"/>
  <c r="AAJ25" i="4"/>
  <c r="AAL25" i="4" s="1"/>
  <c r="AAJ22" i="4"/>
  <c r="AAL52" i="4"/>
  <c r="AAK52" i="4"/>
  <c r="AAJ32" i="4"/>
  <c r="AAJ31" i="4"/>
  <c r="AAJ35" i="4"/>
  <c r="AAK42" i="4"/>
  <c r="AAL42" i="4"/>
  <c r="AAK44" i="4"/>
  <c r="AAL44" i="4"/>
  <c r="AAJ29" i="4"/>
  <c r="AAL48" i="4"/>
  <c r="AAK48" i="4"/>
  <c r="AAJ34" i="4"/>
  <c r="TC44" i="4"/>
  <c r="TD40" i="4"/>
  <c r="TB59" i="4"/>
  <c r="SY34" i="4"/>
  <c r="SX46" i="4"/>
  <c r="SZ46" i="4" s="1"/>
  <c r="SX48" i="4"/>
  <c r="SZ48" i="4" s="1"/>
  <c r="SX35" i="4"/>
  <c r="SZ35" i="4" s="1"/>
  <c r="SX38" i="4"/>
  <c r="SZ38" i="4" s="1"/>
  <c r="SX34" i="4"/>
  <c r="SZ34" i="4" s="1"/>
  <c r="SX42" i="4"/>
  <c r="SZ42" i="4" s="1"/>
  <c r="SY38" i="4"/>
  <c r="TB52" i="4"/>
  <c r="TB55" i="4"/>
  <c r="SQ50" i="4"/>
  <c r="ST50" i="4" s="1"/>
  <c r="TB50" i="4"/>
  <c r="SP50" i="4"/>
  <c r="RL31" i="4"/>
  <c r="RN31" i="4" s="1"/>
  <c r="RL29" i="4"/>
  <c r="RN29" i="4" s="1"/>
  <c r="RR34" i="4"/>
  <c r="RQ34" i="4"/>
  <c r="RI28" i="4"/>
  <c r="RR35" i="4"/>
  <c r="RQ35" i="4"/>
  <c r="RI35" i="4"/>
  <c r="RQ55" i="4"/>
  <c r="RL48" i="4"/>
  <c r="RN48" i="4" s="1"/>
  <c r="RL46" i="4"/>
  <c r="RN46" i="4" s="1"/>
  <c r="RL40" i="4"/>
  <c r="RN40" i="4" s="1"/>
  <c r="RL42" i="4"/>
  <c r="RN42" i="4" s="1"/>
  <c r="RR52" i="4"/>
  <c r="RQ52" i="4"/>
  <c r="RR44" i="4"/>
  <c r="RM48" i="4" s="1"/>
  <c r="RQ44" i="4"/>
  <c r="RR38" i="4"/>
  <c r="RQ38" i="4"/>
  <c r="IT16" i="4"/>
  <c r="YX57" i="4"/>
  <c r="YX51" i="4"/>
  <c r="YX54" i="4"/>
  <c r="YX53" i="4"/>
  <c r="YM50" i="4"/>
  <c r="YP50" i="4" s="1"/>
  <c r="YX58" i="4"/>
  <c r="YL50" i="4"/>
  <c r="YX59" i="4"/>
  <c r="YX50" i="4"/>
  <c r="YX56" i="4"/>
  <c r="YQ41" i="4"/>
  <c r="YZ15" i="4"/>
  <c r="YY15" i="4"/>
  <c r="YQ16" i="4"/>
  <c r="YZ17" i="4"/>
  <c r="YY17" i="4"/>
  <c r="YQ39" i="4"/>
  <c r="YY16" i="4"/>
  <c r="YZ16" i="4"/>
  <c r="YY18" i="4"/>
  <c r="YZ18" i="4"/>
  <c r="YQ12" i="4"/>
  <c r="YQ13" i="4"/>
  <c r="YY12" i="4"/>
  <c r="YZ12" i="4"/>
  <c r="YU12" i="4" s="1"/>
  <c r="YY13" i="4"/>
  <c r="YZ13" i="4"/>
  <c r="RL12" i="4"/>
  <c r="RN12" i="4" s="1"/>
  <c r="RL11" i="4"/>
  <c r="RL47" i="4"/>
  <c r="RN47" i="4" s="1"/>
  <c r="RL10" i="4"/>
  <c r="RN10" i="4" s="1"/>
  <c r="RM12" i="4"/>
  <c r="RI53" i="4"/>
  <c r="RR25" i="4"/>
  <c r="RQ25" i="4"/>
  <c r="RM11" i="4"/>
  <c r="RI25" i="4"/>
  <c r="RR26" i="4"/>
  <c r="RQ26" i="4"/>
  <c r="RI26" i="4"/>
  <c r="RR53" i="4"/>
  <c r="RQ53" i="4"/>
  <c r="ABR53" i="4"/>
  <c r="ABT10" i="4"/>
  <c r="AAL11" i="4"/>
  <c r="AAK11" i="4"/>
  <c r="AAC10" i="4"/>
  <c r="ZX20" i="4"/>
  <c r="AAJ20" i="4"/>
  <c r="ZY20" i="4"/>
  <c r="AAB20" i="4" s="1"/>
  <c r="AAJ13" i="4"/>
  <c r="ZY13" i="4"/>
  <c r="AAB13" i="4" s="1"/>
  <c r="ZX13" i="4"/>
  <c r="AAL53" i="4"/>
  <c r="AAK53" i="4"/>
  <c r="AAJ12" i="4"/>
  <c r="ZY12" i="4"/>
  <c r="AAB12" i="4" s="1"/>
  <c r="ZX12" i="4"/>
  <c r="ZY16" i="4"/>
  <c r="AAB16" i="4" s="1"/>
  <c r="ZX16" i="4"/>
  <c r="AAJ16" i="4"/>
  <c r="AAC25" i="4"/>
  <c r="ZX24" i="4"/>
  <c r="ZY24" i="4"/>
  <c r="AAB24" i="4" s="1"/>
  <c r="AAJ24" i="4"/>
  <c r="AAJ33" i="4"/>
  <c r="AAJ19" i="4"/>
  <c r="ZY19" i="4"/>
  <c r="AAB19" i="4" s="1"/>
  <c r="ZX19" i="4"/>
  <c r="AAJ28" i="4"/>
  <c r="AAJ17" i="4"/>
  <c r="ZY17" i="4"/>
  <c r="AAB17" i="4" s="1"/>
  <c r="ZX17" i="4"/>
  <c r="ZX26" i="4"/>
  <c r="AAJ26" i="4"/>
  <c r="ZY26" i="4"/>
  <c r="AAB26" i="4" s="1"/>
  <c r="ZX18" i="4"/>
  <c r="ZY18" i="4"/>
  <c r="AAB18" i="4" s="1"/>
  <c r="AAJ18" i="4"/>
  <c r="AAC15" i="4"/>
  <c r="AAK10" i="4"/>
  <c r="AAL10" i="4"/>
  <c r="AAG10" i="4" s="1"/>
  <c r="ZY27" i="4"/>
  <c r="AAB27" i="4" s="1"/>
  <c r="AAJ27" i="4"/>
  <c r="AAJ36" i="4"/>
  <c r="ZX27" i="4"/>
  <c r="AAJ15" i="4"/>
  <c r="AAC11" i="4"/>
  <c r="AAJ21" i="4"/>
  <c r="ZY21" i="4"/>
  <c r="AAB21" i="4" s="1"/>
  <c r="ZX21" i="4"/>
  <c r="AAJ30" i="4"/>
  <c r="XM26" i="4"/>
  <c r="XN13" i="4"/>
  <c r="XM13" i="4"/>
  <c r="XE13" i="4"/>
  <c r="XM12" i="4"/>
  <c r="XE26" i="4"/>
  <c r="XJ11" i="4"/>
  <c r="VV12" i="4"/>
  <c r="VX12" i="4" s="1"/>
  <c r="VV10" i="4"/>
  <c r="VX10" i="4" s="1"/>
  <c r="VV15" i="4"/>
  <c r="VV13" i="4"/>
  <c r="VV11" i="4"/>
  <c r="VV16" i="4"/>
  <c r="VZ26" i="4"/>
  <c r="VN26" i="4"/>
  <c r="VO26" i="4"/>
  <c r="VR26" i="4" s="1"/>
  <c r="VZ25" i="4"/>
  <c r="VO25" i="4"/>
  <c r="VR25" i="4" s="1"/>
  <c r="VN25" i="4"/>
  <c r="VO43" i="4"/>
  <c r="VR43" i="4" s="1"/>
  <c r="VZ43" i="4"/>
  <c r="VN43" i="4"/>
  <c r="VS45" i="4"/>
  <c r="VW15" i="4"/>
  <c r="VW11" i="4"/>
  <c r="VZ27" i="4"/>
  <c r="WA27" i="4" s="1"/>
  <c r="VW19" i="4"/>
  <c r="VW18" i="4"/>
  <c r="VW16" i="4"/>
  <c r="VZ45" i="4"/>
  <c r="VZ36" i="4"/>
  <c r="VZ30" i="4"/>
  <c r="VW13" i="4"/>
  <c r="VZ28" i="4"/>
  <c r="WA28" i="4" s="1"/>
  <c r="UP11" i="4"/>
  <c r="UO11" i="4"/>
  <c r="UN27" i="4"/>
  <c r="UC27" i="4"/>
  <c r="UF27" i="4" s="1"/>
  <c r="UN36" i="4"/>
  <c r="UB27" i="4"/>
  <c r="UP53" i="4"/>
  <c r="UO53" i="4"/>
  <c r="UC19" i="4"/>
  <c r="UF19" i="4" s="1"/>
  <c r="UB19" i="4"/>
  <c r="UN28" i="4"/>
  <c r="UC30" i="4"/>
  <c r="UF30" i="4" s="1"/>
  <c r="UB30" i="4"/>
  <c r="UN37" i="4"/>
  <c r="UN30" i="4"/>
  <c r="UC20" i="4"/>
  <c r="UF20" i="4" s="1"/>
  <c r="UB20" i="4"/>
  <c r="UC59" i="4"/>
  <c r="UF59" i="4" s="1"/>
  <c r="UB59" i="4"/>
  <c r="UB16" i="4"/>
  <c r="UN16" i="4"/>
  <c r="UC16" i="4"/>
  <c r="UF16" i="4" s="1"/>
  <c r="UG12" i="4"/>
  <c r="UB58" i="4"/>
  <c r="UC58" i="4"/>
  <c r="UF58" i="4" s="1"/>
  <c r="UG24" i="4"/>
  <c r="UP12" i="4"/>
  <c r="UO12" i="4"/>
  <c r="UN26" i="4"/>
  <c r="UC26" i="4"/>
  <c r="UF26" i="4" s="1"/>
  <c r="UB26" i="4"/>
  <c r="UN25" i="4"/>
  <c r="UC25" i="4"/>
  <c r="UF25" i="4" s="1"/>
  <c r="UB25" i="4"/>
  <c r="UN33" i="4"/>
  <c r="UG11" i="4"/>
  <c r="UB21" i="4"/>
  <c r="UC21" i="4"/>
  <c r="UF21" i="4" s="1"/>
  <c r="TC53" i="4"/>
  <c r="TD53" i="4"/>
  <c r="SU26" i="4"/>
  <c r="TC26" i="4"/>
  <c r="TD26" i="4"/>
  <c r="SY26" i="4" s="1"/>
  <c r="SU53" i="4"/>
  <c r="TD12" i="4"/>
  <c r="SY12" i="4" s="1"/>
  <c r="TC12" i="4"/>
  <c r="SY25" i="4"/>
  <c r="SU12" i="4"/>
  <c r="PZ11" i="4"/>
  <c r="PZ12" i="4"/>
  <c r="QB12" i="4" s="1"/>
  <c r="PZ10" i="4"/>
  <c r="QB10" i="4" s="1"/>
  <c r="QF25" i="4"/>
  <c r="QE25" i="4"/>
  <c r="QF53" i="4"/>
  <c r="QE53" i="4"/>
  <c r="QA11" i="4"/>
  <c r="PW25" i="4"/>
  <c r="OK53" i="4"/>
  <c r="OK11" i="4"/>
  <c r="OK12" i="4"/>
  <c r="OT11" i="4"/>
  <c r="OO11" i="4" s="1"/>
  <c r="OS11" i="4"/>
  <c r="OT12" i="4"/>
  <c r="OO12" i="4" s="1"/>
  <c r="OS12" i="4"/>
  <c r="OT15" i="4"/>
  <c r="OS15" i="4"/>
  <c r="OT13" i="4"/>
  <c r="OS13" i="4"/>
  <c r="OK37" i="4"/>
  <c r="OT53" i="4"/>
  <c r="OS53" i="4"/>
  <c r="OT37" i="4"/>
  <c r="OS37" i="4"/>
  <c r="NB16" i="4"/>
  <c r="ND16" i="4" s="1"/>
  <c r="NB15" i="4"/>
  <c r="ND15" i="4" s="1"/>
  <c r="MY26" i="4"/>
  <c r="NH26" i="4"/>
  <c r="NG26" i="4"/>
  <c r="NH37" i="4"/>
  <c r="ND13" i="4"/>
  <c r="ND11" i="4"/>
  <c r="ND12" i="4"/>
  <c r="LP36" i="4"/>
  <c r="LP37" i="4"/>
  <c r="LV53" i="4"/>
  <c r="LU53" i="4"/>
  <c r="LM53" i="4"/>
  <c r="LM12" i="4"/>
  <c r="LV25" i="4"/>
  <c r="LQ34" i="4" s="1"/>
  <c r="LU25" i="4"/>
  <c r="LU12" i="4"/>
  <c r="LV12" i="4"/>
  <c r="LM25" i="4"/>
  <c r="LR10" i="4"/>
  <c r="LR11" i="4"/>
  <c r="LQ36" i="4"/>
  <c r="LQ37" i="4"/>
  <c r="KD12" i="4"/>
  <c r="KD15" i="4"/>
  <c r="KF15" i="4" s="1"/>
  <c r="KD11" i="4"/>
  <c r="KD10" i="4"/>
  <c r="KF10" i="4" s="1"/>
  <c r="KD13" i="4"/>
  <c r="KD16" i="4"/>
  <c r="KE13" i="4"/>
  <c r="KE12" i="4"/>
  <c r="KE16" i="4"/>
  <c r="KI53" i="4"/>
  <c r="KJ53" i="4"/>
  <c r="KE19" i="4"/>
  <c r="KE18" i="4"/>
  <c r="KE11" i="4"/>
  <c r="KA59" i="4"/>
  <c r="KE20" i="4"/>
  <c r="KE21" i="4"/>
  <c r="KI37" i="4"/>
  <c r="KJ37" i="4"/>
  <c r="KE17" i="4"/>
  <c r="KA37" i="4"/>
  <c r="IW24" i="4"/>
  <c r="IX24" i="4"/>
  <c r="IT13" i="4"/>
  <c r="IX21" i="4"/>
  <c r="IW21" i="4"/>
  <c r="IW53" i="4"/>
  <c r="IO18" i="4"/>
  <c r="IW18" i="4"/>
  <c r="IX18" i="4"/>
  <c r="IS18" i="4" s="1"/>
  <c r="IT15" i="4"/>
  <c r="IX37" i="4"/>
  <c r="IW37" i="4"/>
  <c r="IT11" i="4"/>
  <c r="IX20" i="4"/>
  <c r="IW20" i="4"/>
  <c r="IO53" i="4"/>
  <c r="IT12" i="4"/>
  <c r="HF10" i="4"/>
  <c r="HH10" i="4" s="1"/>
  <c r="HC21" i="4"/>
  <c r="HC11" i="4"/>
  <c r="GX24" i="4"/>
  <c r="GY24" i="4"/>
  <c r="HB24" i="4" s="1"/>
  <c r="HJ30" i="4"/>
  <c r="HK11" i="4"/>
  <c r="HL11" i="4"/>
  <c r="HG11" i="4" s="1"/>
  <c r="GY20" i="4"/>
  <c r="HB20" i="4" s="1"/>
  <c r="GX20" i="4"/>
  <c r="HL16" i="4"/>
  <c r="HK16" i="4"/>
  <c r="HC12" i="4"/>
  <c r="HJ26" i="4"/>
  <c r="HC16" i="4"/>
  <c r="HL12" i="4"/>
  <c r="HK12" i="4"/>
  <c r="FQ16" i="4"/>
  <c r="FM53" i="4"/>
  <c r="FP53" i="4" s="1"/>
  <c r="FX53" i="4"/>
  <c r="FL53" i="4"/>
  <c r="FY16" i="4"/>
  <c r="FZ16" i="4"/>
  <c r="FY15" i="4"/>
  <c r="FZ15" i="4"/>
  <c r="FV11" i="4"/>
  <c r="FV10" i="4"/>
  <c r="FQ12" i="4"/>
  <c r="FZ17" i="4"/>
  <c r="FY17" i="4"/>
  <c r="FY12" i="4"/>
  <c r="FZ12" i="4"/>
  <c r="FU12" i="4" s="1"/>
  <c r="FY13" i="4"/>
  <c r="FZ13" i="4"/>
  <c r="EH11" i="4"/>
  <c r="EH13" i="4"/>
  <c r="EJ13" i="4" s="1"/>
  <c r="EH36" i="4"/>
  <c r="EH15" i="4"/>
  <c r="EJ15" i="4" s="1"/>
  <c r="EH10" i="4"/>
  <c r="EJ10" i="4" s="1"/>
  <c r="EH12" i="4"/>
  <c r="EN30" i="4"/>
  <c r="EI38" i="4" s="1"/>
  <c r="EM30" i="4"/>
  <c r="EM21" i="4"/>
  <c r="EN21" i="4"/>
  <c r="EN20" i="4"/>
  <c r="EM20" i="4"/>
  <c r="EM19" i="4"/>
  <c r="EN19" i="4"/>
  <c r="EI19" i="4" s="1"/>
  <c r="EE21" i="4"/>
  <c r="EN28" i="4"/>
  <c r="EM28" i="4"/>
  <c r="EI12" i="4"/>
  <c r="EM24" i="4"/>
  <c r="EN24" i="4"/>
  <c r="EI17" i="4"/>
  <c r="EN26" i="4"/>
  <c r="EM26" i="4"/>
  <c r="EI11" i="4"/>
  <c r="EN25" i="4"/>
  <c r="EM25" i="4"/>
  <c r="EI16" i="4"/>
  <c r="EE53" i="4"/>
  <c r="EN53" i="4"/>
  <c r="EM53" i="4"/>
  <c r="EE19" i="4"/>
  <c r="EM27" i="4"/>
  <c r="EN27" i="4"/>
  <c r="CS26" i="4"/>
  <c r="DB25" i="4"/>
  <c r="DA25" i="4"/>
  <c r="DB53" i="4"/>
  <c r="DA53" i="4"/>
  <c r="DA16" i="4"/>
  <c r="DB16" i="4"/>
  <c r="DB26" i="4"/>
  <c r="DA26" i="4"/>
  <c r="CS16" i="4"/>
  <c r="CS25" i="4"/>
  <c r="DB11" i="4"/>
  <c r="CW11" i="4" s="1"/>
  <c r="DA11" i="4"/>
  <c r="DB13" i="4"/>
  <c r="DA13" i="4"/>
  <c r="CS11" i="4"/>
  <c r="CS12" i="4"/>
  <c r="DB15" i="4"/>
  <c r="DA15" i="4"/>
  <c r="DB12" i="4"/>
  <c r="DA12" i="4"/>
  <c r="DB18" i="4"/>
  <c r="DA18" i="4"/>
  <c r="CS37" i="4"/>
  <c r="DA37" i="4"/>
  <c r="DB37" i="4"/>
  <c r="CS53" i="4"/>
  <c r="BJ36" i="4"/>
  <c r="BL36" i="4" s="1"/>
  <c r="BJ39" i="4"/>
  <c r="BJ37" i="4"/>
  <c r="BK39" i="4"/>
  <c r="BP53" i="4"/>
  <c r="BO53" i="4"/>
  <c r="BP16" i="4"/>
  <c r="BO16" i="4"/>
  <c r="BG25" i="4"/>
  <c r="BG12" i="4"/>
  <c r="BP25" i="4"/>
  <c r="BK33" i="4" s="1"/>
  <c r="BO25" i="4"/>
  <c r="BP12" i="4"/>
  <c r="BK12" i="4" s="1"/>
  <c r="BO12" i="4"/>
  <c r="ABO58" i="4"/>
  <c r="ABX36" i="4"/>
  <c r="ABW36" i="4"/>
  <c r="ABW43" i="4"/>
  <c r="ABX43" i="4"/>
  <c r="ABS52" i="4" s="1"/>
  <c r="ABW39" i="4"/>
  <c r="ABX39" i="4"/>
  <c r="ABS46" i="4" s="1"/>
  <c r="ABX54" i="4"/>
  <c r="ABS54" i="4" s="1"/>
  <c r="ABW54" i="4"/>
  <c r="ABX58" i="4"/>
  <c r="ABW58" i="4"/>
  <c r="ABO43" i="4"/>
  <c r="ABO39" i="4"/>
  <c r="ABX59" i="4"/>
  <c r="ABW59" i="4"/>
  <c r="ABX27" i="4"/>
  <c r="ABW27" i="4"/>
  <c r="ABW28" i="4"/>
  <c r="ABX28" i="4"/>
  <c r="ABO54" i="4"/>
  <c r="ABO27" i="4"/>
  <c r="ABW33" i="4"/>
  <c r="ABX33" i="4"/>
  <c r="ABO59" i="4"/>
  <c r="ABX57" i="4"/>
  <c r="ABW57" i="4"/>
  <c r="ABO28" i="4"/>
  <c r="ABX24" i="4"/>
  <c r="ABW24" i="4"/>
  <c r="ABX30" i="4"/>
  <c r="ABW30" i="4"/>
  <c r="ABX56" i="4"/>
  <c r="ABW56" i="4"/>
  <c r="ABO33" i="4"/>
  <c r="ABO24" i="4"/>
  <c r="ABO57" i="4"/>
  <c r="ABO30" i="4"/>
  <c r="ABO56" i="4"/>
  <c r="AAL56" i="4"/>
  <c r="AAK56" i="4"/>
  <c r="AAL47" i="4"/>
  <c r="AAK47" i="4"/>
  <c r="AAL57" i="4"/>
  <c r="AAK57" i="4"/>
  <c r="AAK58" i="4"/>
  <c r="AAL58" i="4"/>
  <c r="AAL54" i="4"/>
  <c r="AAK54" i="4"/>
  <c r="AAL51" i="4"/>
  <c r="AAK51" i="4"/>
  <c r="AAL41" i="4"/>
  <c r="AAK41" i="4"/>
  <c r="AAK49" i="4"/>
  <c r="AAL49" i="4"/>
  <c r="AAL43" i="4"/>
  <c r="AAK43" i="4"/>
  <c r="AAK45" i="4"/>
  <c r="AAL45" i="4"/>
  <c r="AAL59" i="4"/>
  <c r="AAK59" i="4"/>
  <c r="AAL39" i="4"/>
  <c r="AAK39" i="4"/>
  <c r="AAL50" i="4"/>
  <c r="AAK50" i="4"/>
  <c r="YZ45" i="4"/>
  <c r="YY45" i="4"/>
  <c r="YQ30" i="4"/>
  <c r="YQ45" i="4"/>
  <c r="YY43" i="4"/>
  <c r="YZ43" i="4"/>
  <c r="YZ24" i="4"/>
  <c r="YY24" i="4"/>
  <c r="YQ43" i="4"/>
  <c r="YZ39" i="4"/>
  <c r="YY39" i="4"/>
  <c r="YY41" i="4"/>
  <c r="YZ41" i="4"/>
  <c r="YQ24" i="4"/>
  <c r="YQ33" i="4"/>
  <c r="YZ47" i="4"/>
  <c r="YY47" i="4"/>
  <c r="YZ36" i="4"/>
  <c r="YY36" i="4"/>
  <c r="YZ33" i="4"/>
  <c r="YY33" i="4"/>
  <c r="YQ47" i="4"/>
  <c r="YQ36" i="4"/>
  <c r="YZ30" i="4"/>
  <c r="YY30" i="4"/>
  <c r="XM45" i="4"/>
  <c r="XN45" i="4"/>
  <c r="XN57" i="4"/>
  <c r="XM57" i="4"/>
  <c r="XN58" i="4"/>
  <c r="XM58" i="4"/>
  <c r="XE45" i="4"/>
  <c r="XN56" i="4"/>
  <c r="XM56" i="4"/>
  <c r="XE24" i="4"/>
  <c r="XE28" i="4"/>
  <c r="XN47" i="4"/>
  <c r="XM47" i="4"/>
  <c r="XN50" i="4"/>
  <c r="XM50" i="4"/>
  <c r="XM24" i="4"/>
  <c r="XN51" i="4"/>
  <c r="XM51" i="4"/>
  <c r="XE47" i="4"/>
  <c r="XN49" i="4"/>
  <c r="XM49" i="4"/>
  <c r="XN28" i="4"/>
  <c r="XE50" i="4"/>
  <c r="XE51" i="4"/>
  <c r="XN39" i="4"/>
  <c r="XI39" i="4" s="1"/>
  <c r="XM39" i="4"/>
  <c r="XN54" i="4"/>
  <c r="XM54" i="4"/>
  <c r="XE49" i="4"/>
  <c r="XN59" i="4"/>
  <c r="XM59" i="4"/>
  <c r="XE39" i="4"/>
  <c r="WB51" i="4"/>
  <c r="WA51" i="4"/>
  <c r="WA49" i="4"/>
  <c r="WB49" i="4"/>
  <c r="WB50" i="4"/>
  <c r="WA50" i="4"/>
  <c r="VS54" i="4"/>
  <c r="VS47" i="4"/>
  <c r="WB57" i="4"/>
  <c r="WA57" i="4"/>
  <c r="VS20" i="4"/>
  <c r="VS50" i="4"/>
  <c r="VS33" i="4"/>
  <c r="WB20" i="4"/>
  <c r="VW20" i="4" s="1"/>
  <c r="WA20" i="4"/>
  <c r="WB39" i="4"/>
  <c r="WA39" i="4"/>
  <c r="WB56" i="4"/>
  <c r="WA56" i="4"/>
  <c r="WB33" i="4"/>
  <c r="WA33" i="4"/>
  <c r="WA59" i="4"/>
  <c r="WB59" i="4"/>
  <c r="VS39" i="4"/>
  <c r="VS28" i="4"/>
  <c r="WB58" i="4"/>
  <c r="WA58" i="4"/>
  <c r="VS27" i="4"/>
  <c r="WB24" i="4"/>
  <c r="VW24" i="4" s="1"/>
  <c r="WA24" i="4"/>
  <c r="WB54" i="4"/>
  <c r="WA54" i="4"/>
  <c r="VS51" i="4"/>
  <c r="VS49" i="4"/>
  <c r="VS24" i="4"/>
  <c r="UP51" i="4"/>
  <c r="UO51" i="4"/>
  <c r="UP24" i="4"/>
  <c r="UO24" i="4"/>
  <c r="UG41" i="4"/>
  <c r="UP56" i="4"/>
  <c r="UO56" i="4"/>
  <c r="UP57" i="4"/>
  <c r="UO57" i="4"/>
  <c r="UP19" i="4"/>
  <c r="UO19" i="4"/>
  <c r="UG17" i="4"/>
  <c r="UP47" i="4"/>
  <c r="UO47" i="4"/>
  <c r="UG15" i="4"/>
  <c r="UO41" i="4"/>
  <c r="UP41" i="4"/>
  <c r="UP17" i="4"/>
  <c r="UO17" i="4"/>
  <c r="UP59" i="4"/>
  <c r="UG39" i="4"/>
  <c r="UG10" i="4"/>
  <c r="UO18" i="4"/>
  <c r="UP10" i="4"/>
  <c r="UK10" i="4" s="1"/>
  <c r="UO10" i="4"/>
  <c r="UG13" i="4"/>
  <c r="UP50" i="4"/>
  <c r="UO50" i="4"/>
  <c r="UP45" i="4"/>
  <c r="UO45" i="4"/>
  <c r="UO39" i="4"/>
  <c r="UP39" i="4"/>
  <c r="UP49" i="4"/>
  <c r="UO49" i="4"/>
  <c r="UG18" i="4"/>
  <c r="UP13" i="4"/>
  <c r="UO13" i="4"/>
  <c r="UP15" i="4"/>
  <c r="UO15" i="4"/>
  <c r="UP54" i="4"/>
  <c r="UO54" i="4"/>
  <c r="TD51" i="4"/>
  <c r="TC51" i="4"/>
  <c r="SU57" i="4"/>
  <c r="SU51" i="4"/>
  <c r="SU56" i="4"/>
  <c r="TD39" i="4"/>
  <c r="SY39" i="4" s="1"/>
  <c r="TC39" i="4"/>
  <c r="SU28" i="4"/>
  <c r="TD59" i="4"/>
  <c r="TC59" i="4"/>
  <c r="SU39" i="4"/>
  <c r="SU54" i="4"/>
  <c r="TD28" i="4"/>
  <c r="TC28" i="4"/>
  <c r="TC54" i="4"/>
  <c r="TD54" i="4"/>
  <c r="TD49" i="4"/>
  <c r="TC49" i="4"/>
  <c r="SU59" i="4"/>
  <c r="SU27" i="4"/>
  <c r="TC58" i="4"/>
  <c r="TD58" i="4"/>
  <c r="TD41" i="4"/>
  <c r="TC41" i="4"/>
  <c r="TD27" i="4"/>
  <c r="TC27" i="4"/>
  <c r="TD57" i="4"/>
  <c r="TC57" i="4"/>
  <c r="SU49" i="4"/>
  <c r="SU41" i="4"/>
  <c r="TD56" i="4"/>
  <c r="TC56" i="4"/>
  <c r="RI49" i="4"/>
  <c r="RI20" i="4"/>
  <c r="RR27" i="4"/>
  <c r="RQ27" i="4"/>
  <c r="RI36" i="4"/>
  <c r="RI54" i="4"/>
  <c r="RQ58" i="4"/>
  <c r="RR58" i="4"/>
  <c r="RR57" i="4"/>
  <c r="RQ57" i="4"/>
  <c r="RI27" i="4"/>
  <c r="RQ36" i="4"/>
  <c r="RR36" i="4"/>
  <c r="RM45" i="4" s="1"/>
  <c r="RI51" i="4"/>
  <c r="RR51" i="4"/>
  <c r="RQ51" i="4"/>
  <c r="RI18" i="4"/>
  <c r="RI57" i="4"/>
  <c r="RI17" i="4"/>
  <c r="RI13" i="4"/>
  <c r="RR18" i="4"/>
  <c r="RQ18" i="4"/>
  <c r="RQ17" i="4"/>
  <c r="RR17" i="4"/>
  <c r="RQ33" i="4"/>
  <c r="RR33" i="4"/>
  <c r="RR13" i="4"/>
  <c r="RM13" i="4" s="1"/>
  <c r="RQ13" i="4"/>
  <c r="RR28" i="4"/>
  <c r="RQ28" i="4"/>
  <c r="RI19" i="4"/>
  <c r="RR56" i="4"/>
  <c r="RQ56" i="4"/>
  <c r="RI33" i="4"/>
  <c r="RR50" i="4"/>
  <c r="RQ50" i="4"/>
  <c r="RR20" i="4"/>
  <c r="RQ20" i="4"/>
  <c r="RR19" i="4"/>
  <c r="RQ19" i="4"/>
  <c r="RR54" i="4"/>
  <c r="RQ54" i="4"/>
  <c r="RI50" i="4"/>
  <c r="RR49" i="4"/>
  <c r="RM49" i="4" s="1"/>
  <c r="RQ49" i="4"/>
  <c r="RI56" i="4"/>
  <c r="RR59" i="4"/>
  <c r="RQ59" i="4"/>
  <c r="PW24" i="4"/>
  <c r="QF58" i="4"/>
  <c r="QE58" i="4"/>
  <c r="QF30" i="4"/>
  <c r="QE30" i="4"/>
  <c r="QF59" i="4"/>
  <c r="QE59" i="4"/>
  <c r="QE15" i="4"/>
  <c r="QF15" i="4"/>
  <c r="QE24" i="4"/>
  <c r="QF24" i="4"/>
  <c r="QA32" i="4" s="1"/>
  <c r="PW33" i="4"/>
  <c r="PW20" i="4"/>
  <c r="QE47" i="4"/>
  <c r="QF47" i="4"/>
  <c r="QF33" i="4"/>
  <c r="QE33" i="4"/>
  <c r="QF20" i="4"/>
  <c r="QE20" i="4"/>
  <c r="QF13" i="4"/>
  <c r="QA13" i="4" s="1"/>
  <c r="QE13" i="4"/>
  <c r="PW28" i="4"/>
  <c r="PW47" i="4"/>
  <c r="PW41" i="4"/>
  <c r="QF28" i="4"/>
  <c r="QE28" i="4"/>
  <c r="PW27" i="4"/>
  <c r="PW13" i="4"/>
  <c r="QE27" i="4"/>
  <c r="QF27" i="4"/>
  <c r="QF43" i="4"/>
  <c r="QE43" i="4"/>
  <c r="QE41" i="4"/>
  <c r="QF41" i="4"/>
  <c r="QF54" i="4"/>
  <c r="QE54" i="4"/>
  <c r="PW43" i="4"/>
  <c r="PW30" i="4"/>
  <c r="QF57" i="4"/>
  <c r="QE57" i="4"/>
  <c r="PW15" i="4"/>
  <c r="OK36" i="4"/>
  <c r="OT47" i="4"/>
  <c r="OS47" i="4"/>
  <c r="OK51" i="4"/>
  <c r="OT50" i="4"/>
  <c r="OS50" i="4"/>
  <c r="OS20" i="4"/>
  <c r="OT20" i="4"/>
  <c r="OT27" i="4"/>
  <c r="OS27" i="4"/>
  <c r="OK28" i="4"/>
  <c r="OT59" i="4"/>
  <c r="OS59" i="4"/>
  <c r="OK20" i="4"/>
  <c r="OT43" i="4"/>
  <c r="OS43" i="4"/>
  <c r="OK47" i="4"/>
  <c r="OT45" i="4"/>
  <c r="OS45" i="4"/>
  <c r="OK43" i="4"/>
  <c r="OS39" i="4"/>
  <c r="OT39" i="4"/>
  <c r="OK27" i="4"/>
  <c r="OK50" i="4"/>
  <c r="OK19" i="4"/>
  <c r="OK39" i="4"/>
  <c r="OT18" i="4"/>
  <c r="OS18" i="4"/>
  <c r="OK45" i="4"/>
  <c r="OT30" i="4"/>
  <c r="OS30" i="4"/>
  <c r="OT56" i="4"/>
  <c r="OS56" i="4"/>
  <c r="OK18" i="4"/>
  <c r="OT33" i="4"/>
  <c r="OS33" i="4"/>
  <c r="OS19" i="4"/>
  <c r="OT19" i="4"/>
  <c r="OT41" i="4"/>
  <c r="OS41" i="4"/>
  <c r="OK30" i="4"/>
  <c r="OT54" i="4"/>
  <c r="OS54" i="4"/>
  <c r="OT36" i="4"/>
  <c r="OS36" i="4"/>
  <c r="OK41" i="4"/>
  <c r="OT51" i="4"/>
  <c r="OS51" i="4"/>
  <c r="OT28" i="4"/>
  <c r="OS28" i="4"/>
  <c r="OK33" i="4"/>
  <c r="OT58" i="4"/>
  <c r="OS58" i="4"/>
  <c r="MY18" i="4"/>
  <c r="NG27" i="4"/>
  <c r="NH27" i="4"/>
  <c r="NG18" i="4"/>
  <c r="NH18" i="4"/>
  <c r="MY27" i="4"/>
  <c r="MY30" i="4"/>
  <c r="NG39" i="4"/>
  <c r="NG50" i="4"/>
  <c r="NH50" i="4"/>
  <c r="NG59" i="4"/>
  <c r="NH59" i="4"/>
  <c r="MY28" i="4"/>
  <c r="NH45" i="4"/>
  <c r="NG45" i="4"/>
  <c r="NG17" i="4"/>
  <c r="NH17" i="4"/>
  <c r="NC17" i="4" s="1"/>
  <c r="NH28" i="4"/>
  <c r="NG28" i="4"/>
  <c r="NG43" i="4"/>
  <c r="NH43" i="4"/>
  <c r="NH33" i="4"/>
  <c r="NG33" i="4"/>
  <c r="NH58" i="4"/>
  <c r="NG58" i="4"/>
  <c r="MY17" i="4"/>
  <c r="NH36" i="4"/>
  <c r="NG36" i="4"/>
  <c r="NH30" i="4"/>
  <c r="NG30" i="4"/>
  <c r="LM45" i="4"/>
  <c r="LM15" i="4"/>
  <c r="LM41" i="4"/>
  <c r="LM24" i="4"/>
  <c r="LU24" i="4"/>
  <c r="LV24" i="4"/>
  <c r="LV19" i="4"/>
  <c r="LU19" i="4"/>
  <c r="LV41" i="4"/>
  <c r="LU41" i="4"/>
  <c r="LM19" i="4"/>
  <c r="LV56" i="4"/>
  <c r="LU56" i="4"/>
  <c r="LM39" i="4"/>
  <c r="LU39" i="4"/>
  <c r="LV39" i="4"/>
  <c r="LQ39" i="4" s="1"/>
  <c r="LU47" i="4"/>
  <c r="LV47" i="4"/>
  <c r="LV45" i="4"/>
  <c r="LU45" i="4"/>
  <c r="LV15" i="4"/>
  <c r="LQ15" i="4" s="1"/>
  <c r="LU15" i="4"/>
  <c r="LM47" i="4"/>
  <c r="KI33" i="4"/>
  <c r="KJ33" i="4"/>
  <c r="KJ50" i="4"/>
  <c r="KI50" i="4"/>
  <c r="KJ49" i="4"/>
  <c r="KI49" i="4"/>
  <c r="KA51" i="4"/>
  <c r="KI27" i="4"/>
  <c r="KJ27" i="4"/>
  <c r="KE27" i="4" s="1"/>
  <c r="KA50" i="4"/>
  <c r="KJ57" i="4"/>
  <c r="KI57" i="4"/>
  <c r="KJ54" i="4"/>
  <c r="KI54" i="4"/>
  <c r="KJ59" i="4"/>
  <c r="KI59" i="4"/>
  <c r="KA49" i="4"/>
  <c r="KJ39" i="4"/>
  <c r="KE39" i="4" s="1"/>
  <c r="KI39" i="4"/>
  <c r="KJ28" i="4"/>
  <c r="KI28" i="4"/>
  <c r="KA47" i="4"/>
  <c r="KA39" i="4"/>
  <c r="KA54" i="4"/>
  <c r="KA30" i="4"/>
  <c r="KJ47" i="4"/>
  <c r="KE47" i="4" s="1"/>
  <c r="KI47" i="4"/>
  <c r="KJ30" i="4"/>
  <c r="KI30" i="4"/>
  <c r="KA28" i="4"/>
  <c r="KI51" i="4"/>
  <c r="KJ51" i="4"/>
  <c r="KA33" i="4"/>
  <c r="KI58" i="4"/>
  <c r="KJ58" i="4"/>
  <c r="KA27" i="4"/>
  <c r="IX58" i="4"/>
  <c r="IW58" i="4"/>
  <c r="IO43" i="4"/>
  <c r="IW47" i="4"/>
  <c r="IX47" i="4"/>
  <c r="IW36" i="4"/>
  <c r="IX36" i="4"/>
  <c r="IO54" i="4"/>
  <c r="IO47" i="4"/>
  <c r="IX57" i="4"/>
  <c r="IW57" i="4"/>
  <c r="IO58" i="4"/>
  <c r="IO59" i="4"/>
  <c r="IX28" i="4"/>
  <c r="IW28" i="4"/>
  <c r="IO36" i="4"/>
  <c r="IX59" i="4"/>
  <c r="IW59" i="4"/>
  <c r="IO45" i="4"/>
  <c r="IO57" i="4"/>
  <c r="IO28" i="4"/>
  <c r="IX30" i="4"/>
  <c r="IW30" i="4"/>
  <c r="IW41" i="4"/>
  <c r="IX41" i="4"/>
  <c r="IW56" i="4"/>
  <c r="IX56" i="4"/>
  <c r="IW45" i="4"/>
  <c r="IX45" i="4"/>
  <c r="IO30" i="4"/>
  <c r="IO41" i="4"/>
  <c r="IO56" i="4"/>
  <c r="IX43" i="4"/>
  <c r="IW43" i="4"/>
  <c r="IX54" i="4"/>
  <c r="IW54" i="4"/>
  <c r="HC13" i="4"/>
  <c r="HL54" i="4"/>
  <c r="HK54" i="4"/>
  <c r="HC19" i="4"/>
  <c r="HL20" i="4"/>
  <c r="HK20" i="4"/>
  <c r="HC15" i="4"/>
  <c r="HL28" i="4"/>
  <c r="HK28" i="4"/>
  <c r="HL13" i="4"/>
  <c r="HK13" i="4"/>
  <c r="HK41" i="4"/>
  <c r="HL41" i="4"/>
  <c r="HL21" i="4"/>
  <c r="HK21" i="4"/>
  <c r="HL58" i="4"/>
  <c r="HK58" i="4"/>
  <c r="HL18" i="4"/>
  <c r="HK18" i="4"/>
  <c r="HK43" i="4"/>
  <c r="HL43" i="4"/>
  <c r="HL27" i="4"/>
  <c r="HK27" i="4"/>
  <c r="HC18" i="4"/>
  <c r="HL17" i="4"/>
  <c r="HK17" i="4"/>
  <c r="HK24" i="4"/>
  <c r="HC17" i="4"/>
  <c r="HK50" i="4"/>
  <c r="HL50" i="4"/>
  <c r="HG55" i="4" s="1"/>
  <c r="HL15" i="4"/>
  <c r="HK15" i="4"/>
  <c r="HL19" i="4"/>
  <c r="HK19" i="4"/>
  <c r="HL33" i="4"/>
  <c r="HK33" i="4"/>
  <c r="FQ33" i="4"/>
  <c r="FQ28" i="4"/>
  <c r="FZ39" i="4"/>
  <c r="FY39" i="4"/>
  <c r="FZ57" i="4"/>
  <c r="FY57" i="4"/>
  <c r="FY47" i="4"/>
  <c r="FZ47" i="4"/>
  <c r="FZ24" i="4"/>
  <c r="FU24" i="4" s="1"/>
  <c r="FY24" i="4"/>
  <c r="FY28" i="4"/>
  <c r="FZ28" i="4"/>
  <c r="FQ27" i="4"/>
  <c r="FQ47" i="4"/>
  <c r="FY41" i="4"/>
  <c r="FZ41" i="4"/>
  <c r="FQ24" i="4"/>
  <c r="FQ41" i="4"/>
  <c r="FZ49" i="4"/>
  <c r="FY49" i="4"/>
  <c r="FZ51" i="4"/>
  <c r="FY51" i="4"/>
  <c r="FY36" i="4"/>
  <c r="FZ36" i="4"/>
  <c r="FY50" i="4"/>
  <c r="FZ50" i="4"/>
  <c r="FZ54" i="4"/>
  <c r="FY54" i="4"/>
  <c r="FQ49" i="4"/>
  <c r="FQ51" i="4"/>
  <c r="FQ30" i="4"/>
  <c r="FQ50" i="4"/>
  <c r="FZ58" i="4"/>
  <c r="FY58" i="4"/>
  <c r="FY33" i="4"/>
  <c r="FZ33" i="4"/>
  <c r="FU42" i="4" s="1"/>
  <c r="FY59" i="4"/>
  <c r="FZ59" i="4"/>
  <c r="FY30" i="4"/>
  <c r="FZ30" i="4"/>
  <c r="FQ39" i="4"/>
  <c r="FY27" i="4"/>
  <c r="FZ27" i="4"/>
  <c r="FU27" i="4" s="1"/>
  <c r="EN39" i="4"/>
  <c r="EI39" i="4" s="1"/>
  <c r="EM39" i="4"/>
  <c r="EE41" i="4"/>
  <c r="EE47" i="4"/>
  <c r="EE39" i="4"/>
  <c r="EN47" i="4"/>
  <c r="EM47" i="4"/>
  <c r="EN45" i="4"/>
  <c r="EM45" i="4"/>
  <c r="EN56" i="4"/>
  <c r="EM56" i="4"/>
  <c r="EN43" i="4"/>
  <c r="EM43" i="4"/>
  <c r="EE45" i="4"/>
  <c r="EE58" i="4"/>
  <c r="EE56" i="4"/>
  <c r="EE43" i="4"/>
  <c r="EN59" i="4"/>
  <c r="EM59" i="4"/>
  <c r="EE54" i="4"/>
  <c r="EM50" i="4"/>
  <c r="EN50" i="4"/>
  <c r="EN58" i="4"/>
  <c r="EM58" i="4"/>
  <c r="EN54" i="4"/>
  <c r="EM54" i="4"/>
  <c r="EE59" i="4"/>
  <c r="EN41" i="4"/>
  <c r="EM41" i="4"/>
  <c r="DA27" i="4"/>
  <c r="DB27" i="4"/>
  <c r="CS45" i="4"/>
  <c r="CS39" i="4"/>
  <c r="DB54" i="4"/>
  <c r="DA54" i="4"/>
  <c r="CS27" i="4"/>
  <c r="DA57" i="4"/>
  <c r="DB57" i="4"/>
  <c r="DB39" i="4"/>
  <c r="DA39" i="4"/>
  <c r="DB24" i="4"/>
  <c r="DA24" i="4"/>
  <c r="CS54" i="4"/>
  <c r="CS21" i="4"/>
  <c r="DB59" i="4"/>
  <c r="DA59" i="4"/>
  <c r="DB21" i="4"/>
  <c r="CW21" i="4" s="1"/>
  <c r="DA21" i="4"/>
  <c r="DA58" i="4"/>
  <c r="DB58" i="4"/>
  <c r="CS24" i="4"/>
  <c r="CS28" i="4"/>
  <c r="DB51" i="4"/>
  <c r="DA51" i="4"/>
  <c r="DB28" i="4"/>
  <c r="DA28" i="4"/>
  <c r="DB45" i="4"/>
  <c r="CW49" i="4" s="1"/>
  <c r="DA45" i="4"/>
  <c r="CS51" i="4"/>
  <c r="DB56" i="4"/>
  <c r="DA56" i="4"/>
  <c r="BP18" i="4"/>
  <c r="BO18" i="4"/>
  <c r="BO41" i="4"/>
  <c r="BP41" i="4"/>
  <c r="BK41" i="4" s="1"/>
  <c r="BO43" i="4"/>
  <c r="BP43" i="4"/>
  <c r="BO56" i="4"/>
  <c r="BP56" i="4"/>
  <c r="BP58" i="4"/>
  <c r="BO58" i="4"/>
  <c r="BP54" i="4"/>
  <c r="BO54" i="4"/>
  <c r="BP45" i="4"/>
  <c r="BO45" i="4"/>
  <c r="BG19" i="4"/>
  <c r="BP19" i="4"/>
  <c r="BO19" i="4"/>
  <c r="BG13" i="4"/>
  <c r="BO50" i="4"/>
  <c r="BP50" i="4"/>
  <c r="BG17" i="4"/>
  <c r="BO49" i="4"/>
  <c r="BP49" i="4"/>
  <c r="BP13" i="4"/>
  <c r="BK13" i="4" s="1"/>
  <c r="BO13" i="4"/>
  <c r="BP51" i="4"/>
  <c r="BO51" i="4"/>
  <c r="BG15" i="4"/>
  <c r="BP17" i="4"/>
  <c r="BO17" i="4"/>
  <c r="BO20" i="4"/>
  <c r="BP20" i="4"/>
  <c r="BP21" i="4"/>
  <c r="BO21" i="4"/>
  <c r="BP15" i="4"/>
  <c r="BO15" i="4"/>
  <c r="BG20" i="4"/>
  <c r="BP57" i="4"/>
  <c r="BO57" i="4"/>
  <c r="BG41" i="4"/>
  <c r="BG43" i="4"/>
  <c r="BO59" i="4"/>
  <c r="BP59" i="4"/>
  <c r="ZZ32" i="4"/>
  <c r="AAA31" i="4"/>
  <c r="AAC31" i="4" s="1"/>
  <c r="XB55" i="4"/>
  <c r="XC54" i="4"/>
  <c r="XE54" i="4" s="1"/>
  <c r="VW9" i="4"/>
  <c r="VP57" i="4"/>
  <c r="VQ56" i="4"/>
  <c r="VS56" i="4" s="1"/>
  <c r="UD44" i="4"/>
  <c r="UE43" i="4"/>
  <c r="UG43" i="4" s="1"/>
  <c r="UK9" i="4"/>
  <c r="QA9" i="4"/>
  <c r="PT52" i="4"/>
  <c r="PU51" i="4"/>
  <c r="PW51" i="4" s="1"/>
  <c r="OH55" i="4"/>
  <c r="OI54" i="4"/>
  <c r="OK54" i="4" s="1"/>
  <c r="MV34" i="4"/>
  <c r="MW33" i="4"/>
  <c r="KE9" i="4"/>
  <c r="GZ23" i="4"/>
  <c r="HA22" i="4"/>
  <c r="HC22" i="4" s="1"/>
  <c r="HG9" i="4"/>
  <c r="FN54" i="4"/>
  <c r="FO53" i="4"/>
  <c r="CP57" i="4"/>
  <c r="CQ56" i="4"/>
  <c r="CS56" i="4" s="1"/>
  <c r="F21" i="6"/>
  <c r="E21" i="6"/>
  <c r="D21" i="6"/>
  <c r="C22" i="6"/>
  <c r="J24" i="6"/>
  <c r="I24" i="6"/>
  <c r="H24" i="6"/>
  <c r="G25" i="6"/>
  <c r="BK11" i="4"/>
  <c r="BO11" i="4"/>
  <c r="BJ9" i="4"/>
  <c r="BL9" i="4" s="1"/>
  <c r="BG10" i="4"/>
  <c r="BG11" i="4"/>
  <c r="BD46" i="4"/>
  <c r="BE45" i="4"/>
  <c r="BG45" i="4" s="1"/>
  <c r="G4" i="4"/>
  <c r="AAD31" i="4"/>
  <c r="RJ28" i="4"/>
  <c r="RJ35" i="4"/>
  <c r="FR30" i="4"/>
  <c r="RJ53" i="4"/>
  <c r="RJ56" i="4"/>
  <c r="RJ54" i="4"/>
  <c r="SV56" i="4"/>
  <c r="RJ25" i="4"/>
  <c r="RJ50" i="4"/>
  <c r="RJ36" i="4"/>
  <c r="RJ57" i="4"/>
  <c r="AAD25" i="4"/>
  <c r="SV39" i="4"/>
  <c r="FR49" i="4"/>
  <c r="RJ51" i="4"/>
  <c r="SV59" i="4"/>
  <c r="RJ49" i="4"/>
  <c r="SV41" i="4"/>
  <c r="SV51" i="4"/>
  <c r="RJ26" i="4"/>
  <c r="SV57" i="4"/>
  <c r="FR41" i="4"/>
  <c r="AAD15" i="4"/>
  <c r="FR50" i="4"/>
  <c r="FR33" i="4"/>
  <c r="FR27" i="4"/>
  <c r="RJ27" i="4"/>
  <c r="SV53" i="4"/>
  <c r="FR47" i="4"/>
  <c r="SV49" i="4"/>
  <c r="FR51" i="4"/>
  <c r="SV54" i="4"/>
  <c r="FR28" i="4"/>
  <c r="FR24" i="4"/>
  <c r="FR39" i="4"/>
  <c r="RJ33" i="4"/>
  <c r="YR11" i="4"/>
  <c r="PX26" i="4"/>
  <c r="KB53" i="4"/>
  <c r="HD22" i="4"/>
  <c r="EF24" i="4"/>
  <c r="EF16" i="4"/>
  <c r="EF28" i="4"/>
  <c r="CT13" i="4"/>
  <c r="OL43" i="4"/>
  <c r="ABP24" i="4"/>
  <c r="UH11" i="4"/>
  <c r="UH39" i="4"/>
  <c r="PX28" i="4"/>
  <c r="BH10" i="4"/>
  <c r="FR16" i="4"/>
  <c r="ABP39" i="4"/>
  <c r="RJ17" i="4"/>
  <c r="EF21" i="4"/>
  <c r="OL36" i="4"/>
  <c r="VT51" i="4"/>
  <c r="CT26" i="4"/>
  <c r="UH10" i="4"/>
  <c r="IP53" i="4"/>
  <c r="XF26" i="4"/>
  <c r="ABP57" i="4"/>
  <c r="OL11" i="4"/>
  <c r="XF54" i="4"/>
  <c r="YR47" i="4"/>
  <c r="XF49" i="4"/>
  <c r="XF28" i="4"/>
  <c r="OL20" i="4"/>
  <c r="KB33" i="4"/>
  <c r="KB51" i="4"/>
  <c r="LN25" i="4"/>
  <c r="CT21" i="4"/>
  <c r="ABP30" i="4"/>
  <c r="MZ30" i="4"/>
  <c r="RJ20" i="4"/>
  <c r="ABP54" i="4"/>
  <c r="YR39" i="4"/>
  <c r="IP58" i="4"/>
  <c r="ABP27" i="4"/>
  <c r="CT25" i="4"/>
  <c r="OL41" i="4"/>
  <c r="CT56" i="4"/>
  <c r="SV28" i="4"/>
  <c r="BH18" i="4"/>
  <c r="PX15" i="4"/>
  <c r="KB49" i="4"/>
  <c r="EF53" i="4"/>
  <c r="OL19" i="4"/>
  <c r="EF39" i="4"/>
  <c r="IP57" i="4"/>
  <c r="LN53" i="4"/>
  <c r="VT33" i="4"/>
  <c r="BH25" i="4"/>
  <c r="LN47" i="4"/>
  <c r="VT49" i="4"/>
  <c r="ABP12" i="4"/>
  <c r="XF13" i="4"/>
  <c r="IP59" i="4"/>
  <c r="YR33" i="4"/>
  <c r="VT27" i="4"/>
  <c r="PX25" i="4"/>
  <c r="XF24" i="4"/>
  <c r="ABP33" i="4"/>
  <c r="FR14" i="4"/>
  <c r="MZ28" i="4"/>
  <c r="LN12" i="4"/>
  <c r="IP47" i="4"/>
  <c r="LN41" i="4"/>
  <c r="VT39" i="4"/>
  <c r="ABP28" i="4"/>
  <c r="UH43" i="4"/>
  <c r="ABP59" i="4"/>
  <c r="HD19" i="4"/>
  <c r="YR30" i="4"/>
  <c r="CT24" i="4"/>
  <c r="AAD11" i="4"/>
  <c r="OL37" i="4"/>
  <c r="UH24" i="4"/>
  <c r="XF39" i="4"/>
  <c r="UH13" i="4"/>
  <c r="RJ13" i="4"/>
  <c r="XF12" i="4"/>
  <c r="ABP58" i="4"/>
  <c r="ABP56" i="4"/>
  <c r="XF51" i="4"/>
  <c r="OL12" i="4"/>
  <c r="BH45" i="4"/>
  <c r="IP41" i="4"/>
  <c r="IP28" i="4"/>
  <c r="PX47" i="4"/>
  <c r="PX41" i="4"/>
  <c r="HD18" i="4"/>
  <c r="EF41" i="4"/>
  <c r="LN15" i="4"/>
  <c r="UH12" i="4"/>
  <c r="YR36" i="4"/>
  <c r="YR13" i="4"/>
  <c r="UH41" i="4"/>
  <c r="XF50" i="4"/>
  <c r="VT54" i="4"/>
  <c r="CT16" i="4"/>
  <c r="BH15" i="4"/>
  <c r="MZ26" i="4"/>
  <c r="HD11" i="4"/>
  <c r="KB39" i="4"/>
  <c r="OL27" i="4"/>
  <c r="UH15" i="4"/>
  <c r="EF54" i="4"/>
  <c r="OL28" i="4"/>
  <c r="HD12" i="4"/>
  <c r="UH18" i="4"/>
  <c r="CT37" i="4"/>
  <c r="YR41" i="4"/>
  <c r="RJ18" i="4"/>
  <c r="SV27" i="4"/>
  <c r="IP37" i="4"/>
  <c r="HD13" i="4"/>
  <c r="KB54" i="4"/>
  <c r="PX20" i="4"/>
  <c r="MZ27" i="4"/>
  <c r="VT47" i="4"/>
  <c r="YR43" i="4"/>
  <c r="OL33" i="4"/>
  <c r="CT11" i="4"/>
  <c r="IP45" i="4"/>
  <c r="PX43" i="4"/>
  <c r="SV12" i="4"/>
  <c r="LN24" i="4"/>
  <c r="XF47" i="4"/>
  <c r="HD16" i="4"/>
  <c r="IP36" i="4"/>
  <c r="OL54" i="4"/>
  <c r="BH41" i="4"/>
  <c r="OL51" i="4"/>
  <c r="YR12" i="4"/>
  <c r="OL45" i="4"/>
  <c r="ABP43" i="4"/>
  <c r="IP43" i="4"/>
  <c r="EF19" i="4"/>
  <c r="CT53" i="4"/>
  <c r="VT45" i="4"/>
  <c r="VT20" i="4"/>
  <c r="PX13" i="4"/>
  <c r="KB47" i="4"/>
  <c r="EF20" i="4"/>
  <c r="EF26" i="4"/>
  <c r="EF43" i="4"/>
  <c r="EF59" i="4"/>
  <c r="KB27" i="4"/>
  <c r="IP30" i="4"/>
  <c r="HD15" i="4"/>
  <c r="KB30" i="4"/>
  <c r="EF25" i="4"/>
  <c r="CT51" i="4"/>
  <c r="LN19" i="4"/>
  <c r="VT56" i="4"/>
  <c r="BH12" i="4"/>
  <c r="OL53" i="4"/>
  <c r="VT24" i="4"/>
  <c r="CT27" i="4"/>
  <c r="LN45" i="4"/>
  <c r="EF58" i="4"/>
  <c r="SV11" i="4"/>
  <c r="PX27" i="4"/>
  <c r="KB28" i="4"/>
  <c r="KB59" i="4"/>
  <c r="EF47" i="4"/>
  <c r="OL50" i="4"/>
  <c r="PX51" i="4"/>
  <c r="YR45" i="4"/>
  <c r="OL39" i="4"/>
  <c r="IP56" i="4"/>
  <c r="CT28" i="4"/>
  <c r="EF45" i="4"/>
  <c r="BH13" i="4"/>
  <c r="CT39" i="4"/>
  <c r="XF45" i="4"/>
  <c r="IP18" i="4"/>
  <c r="ABP16" i="4"/>
  <c r="BH16" i="4"/>
  <c r="LN39" i="4"/>
  <c r="PX30" i="4"/>
  <c r="OL47" i="4"/>
  <c r="CT45" i="4"/>
  <c r="YR16" i="4"/>
  <c r="PX33" i="4"/>
  <c r="OL30" i="4"/>
  <c r="BH43" i="4"/>
  <c r="MZ18" i="4"/>
  <c r="SV26" i="4"/>
  <c r="KB37" i="4"/>
  <c r="YR24" i="4"/>
  <c r="PX24" i="4"/>
  <c r="VT50" i="4"/>
  <c r="HD21" i="4"/>
  <c r="VT28" i="4"/>
  <c r="KB50" i="4"/>
  <c r="BH19" i="4"/>
  <c r="FR12" i="4"/>
  <c r="IP54" i="4"/>
  <c r="BH11" i="4"/>
  <c r="EF56" i="4"/>
  <c r="CT54" i="4"/>
  <c r="MZ25" i="4"/>
  <c r="RJ19" i="4"/>
  <c r="CT12" i="4"/>
  <c r="AAD10" i="4"/>
  <c r="OL18" i="4"/>
  <c r="BH20" i="4"/>
  <c r="ABS53" i="4" l="1"/>
  <c r="ABS55" i="4"/>
  <c r="ABS24" i="4"/>
  <c r="ABS22" i="4"/>
  <c r="ABS34" i="4"/>
  <c r="ABS29" i="4"/>
  <c r="ABS38" i="4"/>
  <c r="ABS40" i="4"/>
  <c r="ABS56" i="4"/>
  <c r="ABS48" i="4"/>
  <c r="ABS23" i="4"/>
  <c r="ABS42" i="4"/>
  <c r="ABS35" i="4"/>
  <c r="ABS32" i="4"/>
  <c r="ABS21" i="4"/>
  <c r="ABS14" i="4"/>
  <c r="ABS31" i="4"/>
  <c r="ABS44" i="4"/>
  <c r="ABS43" i="4"/>
  <c r="ABR5" i="3"/>
  <c r="ABY5" i="4" s="1"/>
  <c r="ABS59" i="4"/>
  <c r="AAK25" i="4"/>
  <c r="YU42" i="4"/>
  <c r="YU24" i="4"/>
  <c r="YU22" i="4"/>
  <c r="YU23" i="4"/>
  <c r="YU35" i="4"/>
  <c r="YU44" i="4"/>
  <c r="YU40" i="4"/>
  <c r="YU31" i="4"/>
  <c r="YU46" i="4"/>
  <c r="YU48" i="4"/>
  <c r="YZ55" i="4"/>
  <c r="YY55" i="4"/>
  <c r="YU32" i="4"/>
  <c r="YU34" i="4"/>
  <c r="YU14" i="4"/>
  <c r="YU29" i="4"/>
  <c r="YU38" i="4"/>
  <c r="YT11" i="4"/>
  <c r="YV11" i="4" s="1"/>
  <c r="YU37" i="4"/>
  <c r="XN25" i="4"/>
  <c r="XM25" i="4"/>
  <c r="XN15" i="4"/>
  <c r="XI16" i="4" s="1"/>
  <c r="XN20" i="4"/>
  <c r="XM20" i="4"/>
  <c r="XI40" i="4"/>
  <c r="XI52" i="4"/>
  <c r="XI55" i="4"/>
  <c r="XI49" i="4"/>
  <c r="XN22" i="4"/>
  <c r="XM22" i="4"/>
  <c r="XN23" i="4"/>
  <c r="XM23" i="4"/>
  <c r="XI14" i="4"/>
  <c r="XI48" i="4"/>
  <c r="XN19" i="4"/>
  <c r="XM19" i="4"/>
  <c r="XI46" i="4"/>
  <c r="XI44" i="4"/>
  <c r="XI42" i="4"/>
  <c r="XE16" i="4"/>
  <c r="XN27" i="4"/>
  <c r="XI34" i="4" s="1"/>
  <c r="XM27" i="4"/>
  <c r="XE20" i="4"/>
  <c r="WA47" i="4"/>
  <c r="WB27" i="4"/>
  <c r="WA31" i="4"/>
  <c r="VW22" i="4"/>
  <c r="WB32" i="4"/>
  <c r="WA32" i="4"/>
  <c r="WB48" i="4"/>
  <c r="WA48" i="4"/>
  <c r="WB34" i="4"/>
  <c r="WA34" i="4"/>
  <c r="WB52" i="4"/>
  <c r="WA52" i="4"/>
  <c r="WB29" i="4"/>
  <c r="WA29" i="4"/>
  <c r="WA55" i="4"/>
  <c r="WB55" i="4"/>
  <c r="WB35" i="4"/>
  <c r="WA35" i="4"/>
  <c r="VW23" i="4"/>
  <c r="WB46" i="4"/>
  <c r="WA46" i="4"/>
  <c r="WB44" i="4"/>
  <c r="WA44" i="4"/>
  <c r="WB28" i="4"/>
  <c r="UP31" i="4"/>
  <c r="UK48" i="4"/>
  <c r="UP20" i="4"/>
  <c r="UO21" i="4"/>
  <c r="UK55" i="4"/>
  <c r="UP34" i="4"/>
  <c r="UO34" i="4"/>
  <c r="UO22" i="4"/>
  <c r="UP22" i="4"/>
  <c r="UK14" i="4"/>
  <c r="UP35" i="4"/>
  <c r="UO35" i="4"/>
  <c r="UK52" i="4"/>
  <c r="UO23" i="4"/>
  <c r="UP23" i="4"/>
  <c r="UP32" i="4"/>
  <c r="UO32" i="4"/>
  <c r="UP29" i="4"/>
  <c r="UO29" i="4"/>
  <c r="UK51" i="4"/>
  <c r="SY21" i="4"/>
  <c r="SY19" i="4"/>
  <c r="SY20" i="4"/>
  <c r="SY31" i="4"/>
  <c r="SY27" i="4"/>
  <c r="SY16" i="4"/>
  <c r="SY13" i="4"/>
  <c r="SY29" i="4"/>
  <c r="SY14" i="4"/>
  <c r="RM14" i="4"/>
  <c r="RM23" i="4"/>
  <c r="QA29" i="4"/>
  <c r="QA23" i="4"/>
  <c r="QA34" i="4"/>
  <c r="QA57" i="4"/>
  <c r="QA35" i="4"/>
  <c r="QA52" i="4"/>
  <c r="QA14" i="4"/>
  <c r="QA55" i="4"/>
  <c r="QA48" i="4"/>
  <c r="QA22" i="4"/>
  <c r="QA38" i="4"/>
  <c r="QA42" i="4"/>
  <c r="QA46" i="4"/>
  <c r="QA43" i="4"/>
  <c r="QA40" i="4"/>
  <c r="QA44" i="4"/>
  <c r="QA31" i="4"/>
  <c r="OT26" i="4"/>
  <c r="OT31" i="4"/>
  <c r="OO31" i="4" s="1"/>
  <c r="OS32" i="4"/>
  <c r="OO29" i="4"/>
  <c r="OO23" i="4"/>
  <c r="OO22" i="4"/>
  <c r="OT35" i="4"/>
  <c r="OS35" i="4"/>
  <c r="OO48" i="4"/>
  <c r="OS34" i="4"/>
  <c r="OT34" i="4"/>
  <c r="OO34" i="4" s="1"/>
  <c r="OO18" i="4"/>
  <c r="OO46" i="4"/>
  <c r="OO32" i="4"/>
  <c r="OO14" i="4"/>
  <c r="OO52" i="4"/>
  <c r="OO55" i="4"/>
  <c r="OK26" i="4"/>
  <c r="MY33" i="4"/>
  <c r="NC30" i="4"/>
  <c r="NC58" i="4"/>
  <c r="NH46" i="4"/>
  <c r="NG46" i="4"/>
  <c r="NC31" i="4"/>
  <c r="NH48" i="4"/>
  <c r="NG48" i="4"/>
  <c r="NC29" i="4"/>
  <c r="NC23" i="4"/>
  <c r="NC32" i="4"/>
  <c r="NH38" i="4"/>
  <c r="NG38" i="4"/>
  <c r="NH42" i="4"/>
  <c r="NG42" i="4"/>
  <c r="NH40" i="4"/>
  <c r="NG40" i="4"/>
  <c r="NG44" i="4"/>
  <c r="NH44" i="4"/>
  <c r="NC22" i="4"/>
  <c r="NC34" i="4"/>
  <c r="NC33" i="4"/>
  <c r="NH35" i="4"/>
  <c r="NC35" i="4" s="1"/>
  <c r="NG35" i="4"/>
  <c r="NC28" i="4"/>
  <c r="LU51" i="4"/>
  <c r="LV54" i="4"/>
  <c r="LU54" i="4"/>
  <c r="LQ12" i="4"/>
  <c r="LQ14" i="4"/>
  <c r="LU44" i="4"/>
  <c r="LV44" i="4"/>
  <c r="LV48" i="4"/>
  <c r="LU48" i="4"/>
  <c r="LQ23" i="4"/>
  <c r="LV52" i="4"/>
  <c r="LU52" i="4"/>
  <c r="LQ22" i="4"/>
  <c r="LQ32" i="4"/>
  <c r="LQ19" i="4"/>
  <c r="LQ29" i="4"/>
  <c r="LQ40" i="4"/>
  <c r="LQ42" i="4"/>
  <c r="LV46" i="4"/>
  <c r="LU46" i="4"/>
  <c r="LQ31" i="4"/>
  <c r="LQ13" i="4"/>
  <c r="LV50" i="4"/>
  <c r="LU50" i="4"/>
  <c r="LM50" i="4"/>
  <c r="LU43" i="4"/>
  <c r="LV43" i="4"/>
  <c r="LM43" i="4"/>
  <c r="LV49" i="4"/>
  <c r="LQ56" i="4" s="1"/>
  <c r="LU49" i="4"/>
  <c r="KE42" i="4"/>
  <c r="KE25" i="4"/>
  <c r="KE26" i="4"/>
  <c r="KE44" i="4"/>
  <c r="KE24" i="4"/>
  <c r="KE23" i="4"/>
  <c r="KE32" i="4"/>
  <c r="KE34" i="4"/>
  <c r="KE52" i="4"/>
  <c r="KE31" i="4"/>
  <c r="KE46" i="4"/>
  <c r="KE40" i="4"/>
  <c r="KE55" i="4"/>
  <c r="KE35" i="4"/>
  <c r="KE29" i="4"/>
  <c r="KE38" i="4"/>
  <c r="KE48" i="4"/>
  <c r="IW50" i="4"/>
  <c r="IX51" i="4"/>
  <c r="IS29" i="4"/>
  <c r="IS44" i="4"/>
  <c r="IS34" i="4"/>
  <c r="IX55" i="4"/>
  <c r="IW55" i="4"/>
  <c r="IS22" i="4"/>
  <c r="IW52" i="4"/>
  <c r="IX52" i="4"/>
  <c r="IS52" i="4" s="1"/>
  <c r="IS40" i="4"/>
  <c r="IS38" i="4"/>
  <c r="IS31" i="4"/>
  <c r="IS32" i="4"/>
  <c r="IS46" i="4"/>
  <c r="IS48" i="4"/>
  <c r="IS23" i="4"/>
  <c r="IS42" i="4"/>
  <c r="IS35" i="4"/>
  <c r="IS28" i="4"/>
  <c r="IO50" i="4"/>
  <c r="IO49" i="4"/>
  <c r="HK25" i="4"/>
  <c r="HK29" i="4"/>
  <c r="HL36" i="4"/>
  <c r="HF22" i="4"/>
  <c r="HH22" i="4" s="1"/>
  <c r="HG17" i="4"/>
  <c r="HG14" i="4"/>
  <c r="HL23" i="4"/>
  <c r="HK23" i="4"/>
  <c r="HK35" i="4"/>
  <c r="HL35" i="4"/>
  <c r="HL32" i="4"/>
  <c r="HK32" i="4"/>
  <c r="HL38" i="4"/>
  <c r="HK38" i="4"/>
  <c r="HL31" i="4"/>
  <c r="HK31" i="4"/>
  <c r="HK22" i="4"/>
  <c r="HL22" i="4"/>
  <c r="HG22" i="4" s="1"/>
  <c r="HG52" i="4"/>
  <c r="HG13" i="4"/>
  <c r="HG54" i="4"/>
  <c r="EI48" i="4"/>
  <c r="EI32" i="4"/>
  <c r="EI29" i="4"/>
  <c r="EI34" i="4"/>
  <c r="EI37" i="4"/>
  <c r="EI44" i="4"/>
  <c r="EI23" i="4"/>
  <c r="EI52" i="4"/>
  <c r="EI35" i="4"/>
  <c r="EI40" i="4"/>
  <c r="EI31" i="4"/>
  <c r="EI42" i="4"/>
  <c r="EI22" i="4"/>
  <c r="EI46" i="4"/>
  <c r="EI55" i="4"/>
  <c r="EH37" i="4"/>
  <c r="EJ37" i="4" s="1"/>
  <c r="EH16" i="4"/>
  <c r="EJ16" i="4" s="1"/>
  <c r="CW44" i="4"/>
  <c r="CW32" i="4"/>
  <c r="CW40" i="4"/>
  <c r="CW39" i="4"/>
  <c r="CW34" i="4"/>
  <c r="CW35" i="4"/>
  <c r="CW52" i="4"/>
  <c r="CW14" i="4"/>
  <c r="CW42" i="4"/>
  <c r="CW29" i="4"/>
  <c r="CW24" i="4"/>
  <c r="CW55" i="4"/>
  <c r="CW48" i="4"/>
  <c r="CW31" i="4"/>
  <c r="CW23" i="4"/>
  <c r="CW38" i="4"/>
  <c r="CW22" i="4"/>
  <c r="CW46" i="4"/>
  <c r="CW15" i="4"/>
  <c r="CW54" i="4"/>
  <c r="BK43" i="4"/>
  <c r="BK37" i="4"/>
  <c r="BO14" i="4"/>
  <c r="BP14" i="4"/>
  <c r="BK14" i="4" s="1"/>
  <c r="BK38" i="4"/>
  <c r="BK34" i="4"/>
  <c r="BK46" i="4"/>
  <c r="BO23" i="4"/>
  <c r="BP23" i="4"/>
  <c r="BK30" i="4" s="1"/>
  <c r="BK48" i="4"/>
  <c r="BO22" i="4"/>
  <c r="BP22" i="4"/>
  <c r="BK29" i="4" s="1"/>
  <c r="BK42" i="4"/>
  <c r="BK55" i="4"/>
  <c r="BK44" i="4"/>
  <c r="BK52" i="4"/>
  <c r="EH33" i="4"/>
  <c r="ABR12" i="4"/>
  <c r="ABR15" i="4"/>
  <c r="ABR13" i="4"/>
  <c r="SX11" i="4"/>
  <c r="SZ11" i="4" s="1"/>
  <c r="ABR16" i="4"/>
  <c r="CW43" i="4"/>
  <c r="HK39" i="4"/>
  <c r="HL39" i="4"/>
  <c r="HG48" i="4" s="1"/>
  <c r="AAC14" i="4"/>
  <c r="XE15" i="4"/>
  <c r="ABS12" i="4"/>
  <c r="ABS18" i="4"/>
  <c r="ABS19" i="4"/>
  <c r="EI45" i="4"/>
  <c r="HG15" i="4"/>
  <c r="OO33" i="4"/>
  <c r="NH47" i="4"/>
  <c r="NG47" i="4"/>
  <c r="CW28" i="4"/>
  <c r="EI58" i="4"/>
  <c r="HG59" i="4"/>
  <c r="KE59" i="4"/>
  <c r="OO47" i="4"/>
  <c r="QA54" i="4"/>
  <c r="YU33" i="4"/>
  <c r="VW21" i="4"/>
  <c r="HL37" i="4"/>
  <c r="HK37" i="4"/>
  <c r="ABS15" i="4"/>
  <c r="BK51" i="4"/>
  <c r="BK18" i="4"/>
  <c r="EI57" i="4"/>
  <c r="NC36" i="4"/>
  <c r="OO28" i="4"/>
  <c r="OO27" i="4"/>
  <c r="QA50" i="4"/>
  <c r="QA26" i="4"/>
  <c r="ABS28" i="4"/>
  <c r="YU26" i="4"/>
  <c r="RM22" i="4"/>
  <c r="NC27" i="4"/>
  <c r="QA28" i="4"/>
  <c r="CW18" i="4"/>
  <c r="CW13" i="4"/>
  <c r="LR36" i="4"/>
  <c r="SY32" i="4"/>
  <c r="CW56" i="4"/>
  <c r="EI41" i="4"/>
  <c r="EI43" i="4"/>
  <c r="KE30" i="4"/>
  <c r="OO51" i="4"/>
  <c r="QA33" i="4"/>
  <c r="XI59" i="4"/>
  <c r="YU45" i="4"/>
  <c r="ABS20" i="4"/>
  <c r="ABS13" i="4"/>
  <c r="ABS17" i="4"/>
  <c r="ABS16" i="4"/>
  <c r="IS30" i="4"/>
  <c r="KE41" i="4"/>
  <c r="LQ41" i="4"/>
  <c r="OO57" i="4"/>
  <c r="ABS41" i="4"/>
  <c r="QB11" i="4"/>
  <c r="ABT53" i="4"/>
  <c r="YU13" i="4"/>
  <c r="NH41" i="4"/>
  <c r="NG41" i="4"/>
  <c r="AAL14" i="4"/>
  <c r="AAK14" i="4"/>
  <c r="XN18" i="4"/>
  <c r="XM18" i="4"/>
  <c r="FU14" i="4"/>
  <c r="FT14" i="4"/>
  <c r="FU15" i="4"/>
  <c r="FU13" i="4"/>
  <c r="FU17" i="4"/>
  <c r="FU44" i="4"/>
  <c r="FU38" i="4"/>
  <c r="FU31" i="4"/>
  <c r="FU40" i="4"/>
  <c r="FU32" i="4"/>
  <c r="FU46" i="4"/>
  <c r="FU35" i="4"/>
  <c r="FU29" i="4"/>
  <c r="FZ52" i="4"/>
  <c r="FY52" i="4"/>
  <c r="FU33" i="4"/>
  <c r="FZ55" i="4"/>
  <c r="FY55" i="4"/>
  <c r="FZ48" i="4"/>
  <c r="FU48" i="4" s="1"/>
  <c r="FY48" i="4"/>
  <c r="FU34" i="4"/>
  <c r="FU39" i="4"/>
  <c r="FU37" i="4"/>
  <c r="FU43" i="4"/>
  <c r="FZ56" i="4"/>
  <c r="FY56" i="4"/>
  <c r="AAK23" i="4"/>
  <c r="AAG46" i="4"/>
  <c r="AAG55" i="4"/>
  <c r="AAF31" i="4"/>
  <c r="AAH31" i="4" s="1"/>
  <c r="AAK32" i="4"/>
  <c r="AAL32" i="4"/>
  <c r="AAG52" i="4"/>
  <c r="AAL22" i="4"/>
  <c r="AAK22" i="4"/>
  <c r="AAL34" i="4"/>
  <c r="AAK34" i="4"/>
  <c r="AAG48" i="4"/>
  <c r="AAK35" i="4"/>
  <c r="AAL35" i="4"/>
  <c r="AAK29" i="4"/>
  <c r="AAL29" i="4"/>
  <c r="AAK31" i="4"/>
  <c r="AAL31" i="4"/>
  <c r="SY42" i="4"/>
  <c r="TD55" i="4"/>
  <c r="TC55" i="4"/>
  <c r="SY48" i="4"/>
  <c r="TD52" i="4"/>
  <c r="TC52" i="4"/>
  <c r="SY46" i="4"/>
  <c r="SY40" i="4"/>
  <c r="SY44" i="4"/>
  <c r="SX32" i="4"/>
  <c r="SZ32" i="4" s="1"/>
  <c r="TC50" i="4"/>
  <c r="TD50" i="4"/>
  <c r="SY51" i="4" s="1"/>
  <c r="SU50" i="4"/>
  <c r="RL23" i="4"/>
  <c r="RN23" i="4" s="1"/>
  <c r="RL22" i="4"/>
  <c r="RN22" i="4" s="1"/>
  <c r="RM32" i="4"/>
  <c r="RM34" i="4"/>
  <c r="RM29" i="4"/>
  <c r="RM31" i="4"/>
  <c r="RM20" i="4"/>
  <c r="RM24" i="4"/>
  <c r="RM35" i="4"/>
  <c r="RM47" i="4"/>
  <c r="RM55" i="4"/>
  <c r="RM52" i="4"/>
  <c r="RM40" i="4"/>
  <c r="RM42" i="4"/>
  <c r="RM38" i="4"/>
  <c r="RM44" i="4"/>
  <c r="RM37" i="4"/>
  <c r="RM46" i="4"/>
  <c r="RL35" i="4"/>
  <c r="RM59" i="4"/>
  <c r="IS43" i="4"/>
  <c r="IS24" i="4"/>
  <c r="IS20" i="4"/>
  <c r="IS25" i="4"/>
  <c r="IS41" i="4"/>
  <c r="IS21" i="4"/>
  <c r="YT45" i="4"/>
  <c r="YV45" i="4" s="1"/>
  <c r="YT30" i="4"/>
  <c r="YT37" i="4"/>
  <c r="YV37" i="4" s="1"/>
  <c r="YT43" i="4"/>
  <c r="YT12" i="4"/>
  <c r="YV12" i="4" s="1"/>
  <c r="YT15" i="4"/>
  <c r="YT16" i="4"/>
  <c r="YT36" i="4"/>
  <c r="YT33" i="4"/>
  <c r="YV33" i="4" s="1"/>
  <c r="YT47" i="4"/>
  <c r="YT41" i="4"/>
  <c r="YT49" i="4"/>
  <c r="YT39" i="4"/>
  <c r="YT28" i="4"/>
  <c r="YT27" i="4"/>
  <c r="YT13" i="4"/>
  <c r="YV13" i="4" s="1"/>
  <c r="YU36" i="4"/>
  <c r="YZ56" i="4"/>
  <c r="YY56" i="4"/>
  <c r="YZ51" i="4"/>
  <c r="YY51" i="4"/>
  <c r="YU19" i="4"/>
  <c r="YU20" i="4"/>
  <c r="YU16" i="4"/>
  <c r="YZ50" i="4"/>
  <c r="YU50" i="4" s="1"/>
  <c r="YY50" i="4"/>
  <c r="YY57" i="4"/>
  <c r="YZ57" i="4"/>
  <c r="YU39" i="4"/>
  <c r="YU28" i="4"/>
  <c r="YZ59" i="4"/>
  <c r="YY59" i="4"/>
  <c r="YU30" i="4"/>
  <c r="YU47" i="4"/>
  <c r="YU27" i="4"/>
  <c r="YU15" i="4"/>
  <c r="YU25" i="4"/>
  <c r="YZ58" i="4"/>
  <c r="YY58" i="4"/>
  <c r="YQ50" i="4"/>
  <c r="YU17" i="4"/>
  <c r="YZ53" i="4"/>
  <c r="YY53" i="4"/>
  <c r="YU41" i="4"/>
  <c r="YU43" i="4"/>
  <c r="YU18" i="4"/>
  <c r="YU49" i="4"/>
  <c r="YU21" i="4"/>
  <c r="YZ54" i="4"/>
  <c r="YY54" i="4"/>
  <c r="RL56" i="4"/>
  <c r="RL13" i="4"/>
  <c r="RN13" i="4" s="1"/>
  <c r="RL21" i="4"/>
  <c r="RL15" i="4"/>
  <c r="RL16" i="4"/>
  <c r="RL50" i="4"/>
  <c r="RL59" i="4"/>
  <c r="RN59" i="4" s="1"/>
  <c r="RL57" i="4"/>
  <c r="RL20" i="4"/>
  <c r="RL25" i="4"/>
  <c r="RL30" i="4"/>
  <c r="RL33" i="4"/>
  <c r="RL37" i="4"/>
  <c r="RN37" i="4" s="1"/>
  <c r="RL39" i="4"/>
  <c r="RL41" i="4"/>
  <c r="RL17" i="4"/>
  <c r="RL24" i="4"/>
  <c r="RL51" i="4"/>
  <c r="RL26" i="4"/>
  <c r="RL19" i="4"/>
  <c r="RL28" i="4"/>
  <c r="RL54" i="4"/>
  <c r="RN54" i="4" s="1"/>
  <c r="RL49" i="4"/>
  <c r="RN49" i="4" s="1"/>
  <c r="RL58" i="4"/>
  <c r="RL53" i="4"/>
  <c r="RL18" i="4"/>
  <c r="RL27" i="4"/>
  <c r="RL36" i="4"/>
  <c r="RL45" i="4"/>
  <c r="RN45" i="4" s="1"/>
  <c r="RL43" i="4"/>
  <c r="RM26" i="4"/>
  <c r="RM54" i="4"/>
  <c r="RM51" i="4"/>
  <c r="RM57" i="4"/>
  <c r="RM27" i="4"/>
  <c r="RM25" i="4"/>
  <c r="RM33" i="4"/>
  <c r="RM58" i="4"/>
  <c r="RM53" i="4"/>
  <c r="RM39" i="4"/>
  <c r="RM19" i="4"/>
  <c r="RM56" i="4"/>
  <c r="RM30" i="4"/>
  <c r="RM17" i="4"/>
  <c r="RM36" i="4"/>
  <c r="RM41" i="4"/>
  <c r="RM15" i="4"/>
  <c r="RM21" i="4"/>
  <c r="RN11" i="4"/>
  <c r="RL5" i="3"/>
  <c r="RS5" i="4" s="1"/>
  <c r="RM50" i="4"/>
  <c r="RM28" i="4"/>
  <c r="RM18" i="4"/>
  <c r="RM43" i="4"/>
  <c r="RM16" i="4"/>
  <c r="ABR27" i="4"/>
  <c r="ABR36" i="4"/>
  <c r="ABR57" i="4"/>
  <c r="ABT57" i="4" s="1"/>
  <c r="ABR54" i="4"/>
  <c r="ABT54" i="4" s="1"/>
  <c r="ABR58" i="4"/>
  <c r="ABR59" i="4"/>
  <c r="ABT59" i="4" s="1"/>
  <c r="ABR56" i="4"/>
  <c r="ABT56" i="4" s="1"/>
  <c r="ABR33" i="4"/>
  <c r="ABR41" i="4"/>
  <c r="ABT41" i="4" s="1"/>
  <c r="ABR28" i="4"/>
  <c r="ABR37" i="4"/>
  <c r="ABT37" i="4" s="1"/>
  <c r="ABR39" i="4"/>
  <c r="ABR45" i="4"/>
  <c r="ABR47" i="4"/>
  <c r="ABR30" i="4"/>
  <c r="ABR43" i="4"/>
  <c r="ABT43" i="4" s="1"/>
  <c r="ABR51" i="4"/>
  <c r="ABR49" i="4"/>
  <c r="ABR50" i="4"/>
  <c r="ABT50" i="4" s="1"/>
  <c r="ABS27" i="4"/>
  <c r="ABS58" i="4"/>
  <c r="ABS36" i="4"/>
  <c r="ABS45" i="4"/>
  <c r="ABS26" i="4"/>
  <c r="ABS37" i="4"/>
  <c r="ABS39" i="4"/>
  <c r="ABS25" i="4"/>
  <c r="ABS57" i="4"/>
  <c r="ABS49" i="4"/>
  <c r="ABS50" i="4"/>
  <c r="ABS30" i="4"/>
  <c r="ABS47" i="4"/>
  <c r="ABS51" i="4"/>
  <c r="ABS33" i="4"/>
  <c r="AAF10" i="4"/>
  <c r="AAH10" i="4" s="1"/>
  <c r="AAF11" i="4"/>
  <c r="AAG50" i="4"/>
  <c r="AAG51" i="4"/>
  <c r="AAK27" i="4"/>
  <c r="AAL27" i="4"/>
  <c r="AAL12" i="4"/>
  <c r="AAK12" i="4"/>
  <c r="AAG54" i="4"/>
  <c r="AAG57" i="4"/>
  <c r="AAC21" i="4"/>
  <c r="AAC27" i="4"/>
  <c r="AAC26" i="4"/>
  <c r="AAC19" i="4"/>
  <c r="AAG49" i="4"/>
  <c r="AAG58" i="4"/>
  <c r="AAL21" i="4"/>
  <c r="AAK21" i="4"/>
  <c r="AAL26" i="4"/>
  <c r="AAK26" i="4"/>
  <c r="AAL19" i="4"/>
  <c r="AAK19" i="4"/>
  <c r="AAG53" i="4"/>
  <c r="AAG47" i="4"/>
  <c r="AAL33" i="4"/>
  <c r="AAK33" i="4"/>
  <c r="AAK16" i="4"/>
  <c r="AAL16" i="4"/>
  <c r="AAL24" i="4"/>
  <c r="AAK24" i="4"/>
  <c r="AAC13" i="4"/>
  <c r="AAG11" i="4"/>
  <c r="AAG59" i="4"/>
  <c r="AAG56" i="4"/>
  <c r="AAL15" i="4"/>
  <c r="AAG23" i="4" s="1"/>
  <c r="AAK15" i="4"/>
  <c r="AAC17" i="4"/>
  <c r="AAC24" i="4"/>
  <c r="AAC16" i="4"/>
  <c r="AAL13" i="4"/>
  <c r="AAK13" i="4"/>
  <c r="AAL18" i="4"/>
  <c r="AAK18" i="4"/>
  <c r="AAL17" i="4"/>
  <c r="AAK17" i="4"/>
  <c r="AAC20" i="4"/>
  <c r="AAK30" i="4"/>
  <c r="AAL30" i="4"/>
  <c r="AAL36" i="4"/>
  <c r="AAG36" i="4" s="1"/>
  <c r="AAK36" i="4"/>
  <c r="AAC18" i="4"/>
  <c r="AAK28" i="4"/>
  <c r="AAL28" i="4"/>
  <c r="AAC12" i="4"/>
  <c r="AAL20" i="4"/>
  <c r="AAK20" i="4"/>
  <c r="XH37" i="4"/>
  <c r="XH36" i="4"/>
  <c r="XH54" i="4"/>
  <c r="XH39" i="4"/>
  <c r="XJ39" i="4" s="1"/>
  <c r="XH43" i="4"/>
  <c r="XH41" i="4"/>
  <c r="XH49" i="4"/>
  <c r="XJ49" i="4" s="1"/>
  <c r="XH30" i="4"/>
  <c r="XH27" i="4"/>
  <c r="XH33" i="4"/>
  <c r="XJ33" i="4" s="1"/>
  <c r="XH13" i="4"/>
  <c r="XH47" i="4"/>
  <c r="XH51" i="4"/>
  <c r="XH50" i="4"/>
  <c r="XH12" i="4"/>
  <c r="XJ12" i="4" s="1"/>
  <c r="XH45" i="4"/>
  <c r="XH53" i="4"/>
  <c r="XI45" i="4"/>
  <c r="XI50" i="4"/>
  <c r="XI58" i="4"/>
  <c r="XI36" i="4"/>
  <c r="XI41" i="4"/>
  <c r="XI33" i="4"/>
  <c r="XI47" i="4"/>
  <c r="XI30" i="4"/>
  <c r="XI13" i="4"/>
  <c r="XI43" i="4"/>
  <c r="XI53" i="4"/>
  <c r="XI27" i="4"/>
  <c r="XI17" i="4"/>
  <c r="XH5" i="3"/>
  <c r="XO5" i="4" s="1"/>
  <c r="XI54" i="4"/>
  <c r="XI51" i="4"/>
  <c r="XI56" i="4"/>
  <c r="XI26" i="4"/>
  <c r="XI25" i="4"/>
  <c r="XI37" i="4"/>
  <c r="XI57" i="4"/>
  <c r="XI19" i="4"/>
  <c r="XI21" i="4"/>
  <c r="XI18" i="4"/>
  <c r="VV56" i="4"/>
  <c r="VV53" i="4"/>
  <c r="VV54" i="4"/>
  <c r="VV36" i="4"/>
  <c r="VV39" i="4"/>
  <c r="VV41" i="4"/>
  <c r="VV37" i="4"/>
  <c r="VS43" i="4"/>
  <c r="VX16" i="4"/>
  <c r="WB30" i="4"/>
  <c r="WA30" i="4"/>
  <c r="VS25" i="4"/>
  <c r="VX15" i="4"/>
  <c r="VW58" i="4"/>
  <c r="WB36" i="4"/>
  <c r="VW40" i="4" s="1"/>
  <c r="WA36" i="4"/>
  <c r="WB25" i="4"/>
  <c r="WA25" i="4"/>
  <c r="WB45" i="4"/>
  <c r="VW54" i="4" s="1"/>
  <c r="WA45" i="4"/>
  <c r="VS26" i="4"/>
  <c r="VX11" i="4"/>
  <c r="VW57" i="4"/>
  <c r="VW56" i="4"/>
  <c r="WB26" i="4"/>
  <c r="WA26" i="4"/>
  <c r="VW59" i="4"/>
  <c r="WB43" i="4"/>
  <c r="WA43" i="4"/>
  <c r="VX13" i="4"/>
  <c r="UJ13" i="4"/>
  <c r="UJ11" i="4"/>
  <c r="UJ41" i="4"/>
  <c r="UJ10" i="4"/>
  <c r="UL10" i="4" s="1"/>
  <c r="UJ15" i="4"/>
  <c r="UJ12" i="4"/>
  <c r="UL12" i="4" s="1"/>
  <c r="UJ43" i="4"/>
  <c r="UK54" i="4"/>
  <c r="UK49" i="4"/>
  <c r="UK56" i="4"/>
  <c r="UO26" i="4"/>
  <c r="UP26" i="4"/>
  <c r="UK58" i="4"/>
  <c r="UP33" i="4"/>
  <c r="UK42" i="4" s="1"/>
  <c r="UO33" i="4"/>
  <c r="UG16" i="4"/>
  <c r="UO30" i="4"/>
  <c r="UP30" i="4"/>
  <c r="UK53" i="4"/>
  <c r="UK12" i="4"/>
  <c r="UP16" i="4"/>
  <c r="UK16" i="4" s="1"/>
  <c r="UO16" i="4"/>
  <c r="UP37" i="4"/>
  <c r="UK46" i="4" s="1"/>
  <c r="UO37" i="4"/>
  <c r="UG25" i="4"/>
  <c r="UP36" i="4"/>
  <c r="UO36" i="4"/>
  <c r="UK15" i="4"/>
  <c r="UK13" i="4"/>
  <c r="UK59" i="4"/>
  <c r="UK57" i="4"/>
  <c r="UP25" i="4"/>
  <c r="UO25" i="4"/>
  <c r="UG30" i="4"/>
  <c r="UG27" i="4"/>
  <c r="UG21" i="4"/>
  <c r="UP28" i="4"/>
  <c r="UO28" i="4"/>
  <c r="UO27" i="4"/>
  <c r="UP27" i="4"/>
  <c r="UK50" i="4"/>
  <c r="UK47" i="4"/>
  <c r="UG26" i="4"/>
  <c r="UG20" i="4"/>
  <c r="UG19" i="4"/>
  <c r="UK11" i="4"/>
  <c r="SX28" i="4"/>
  <c r="SX37" i="4"/>
  <c r="SX33" i="4"/>
  <c r="SX30" i="4"/>
  <c r="SX49" i="4"/>
  <c r="SX58" i="4"/>
  <c r="SX27" i="4"/>
  <c r="SZ27" i="4" s="1"/>
  <c r="SX36" i="4"/>
  <c r="SX54" i="4"/>
  <c r="SX57" i="4"/>
  <c r="SX12" i="4"/>
  <c r="SZ12" i="4" s="1"/>
  <c r="SX13" i="4"/>
  <c r="SZ13" i="4" s="1"/>
  <c r="SX15" i="4"/>
  <c r="SX16" i="4"/>
  <c r="SZ16" i="4" s="1"/>
  <c r="SX51" i="4"/>
  <c r="SZ51" i="4" s="1"/>
  <c r="SX59" i="4"/>
  <c r="SX41" i="4"/>
  <c r="SX39" i="4"/>
  <c r="SZ39" i="4" s="1"/>
  <c r="SX45" i="4"/>
  <c r="SX43" i="4"/>
  <c r="SX47" i="4"/>
  <c r="SY57" i="4"/>
  <c r="SY28" i="4"/>
  <c r="SY17" i="4"/>
  <c r="SY15" i="4"/>
  <c r="SY30" i="4"/>
  <c r="SY53" i="4"/>
  <c r="SY36" i="4"/>
  <c r="SY18" i="4"/>
  <c r="SY33" i="4"/>
  <c r="SY45" i="4"/>
  <c r="SY41" i="4"/>
  <c r="SY49" i="4"/>
  <c r="SY43" i="4"/>
  <c r="SY47" i="4"/>
  <c r="SY58" i="4"/>
  <c r="SY54" i="4"/>
  <c r="SY59" i="4"/>
  <c r="SY37" i="4"/>
  <c r="PZ47" i="4"/>
  <c r="PZ28" i="4"/>
  <c r="PZ37" i="4"/>
  <c r="PZ43" i="4"/>
  <c r="QB43" i="4" s="1"/>
  <c r="PZ51" i="4"/>
  <c r="PZ33" i="4"/>
  <c r="QB33" i="4" s="1"/>
  <c r="PZ30" i="4"/>
  <c r="PZ39" i="4"/>
  <c r="PZ15" i="4"/>
  <c r="PZ41" i="4"/>
  <c r="PZ50" i="4"/>
  <c r="QB50" i="4" s="1"/>
  <c r="PZ49" i="4"/>
  <c r="PZ45" i="4"/>
  <c r="PZ13" i="4"/>
  <c r="QB13" i="4" s="1"/>
  <c r="PZ16" i="4"/>
  <c r="PZ27" i="4"/>
  <c r="PZ36" i="4"/>
  <c r="QA27" i="4"/>
  <c r="QA18" i="4"/>
  <c r="QA17" i="4"/>
  <c r="QA21" i="4"/>
  <c r="QA30" i="4"/>
  <c r="QA47" i="4"/>
  <c r="QA24" i="4"/>
  <c r="QA16" i="4"/>
  <c r="PZ5" i="3"/>
  <c r="QG5" i="4" s="1"/>
  <c r="QA58" i="4"/>
  <c r="QA53" i="4"/>
  <c r="QA20" i="4"/>
  <c r="QA41" i="4"/>
  <c r="QA15" i="4"/>
  <c r="QA45" i="4"/>
  <c r="QA36" i="4"/>
  <c r="QA49" i="4"/>
  <c r="QA37" i="4"/>
  <c r="QA19" i="4"/>
  <c r="QA51" i="4"/>
  <c r="QA56" i="4"/>
  <c r="QA59" i="4"/>
  <c r="QA39" i="4"/>
  <c r="QA25" i="4"/>
  <c r="ON39" i="4"/>
  <c r="ON41" i="4"/>
  <c r="ON49" i="4"/>
  <c r="ON33" i="4"/>
  <c r="OP33" i="4" s="1"/>
  <c r="ON43" i="4"/>
  <c r="ON51" i="4"/>
  <c r="OP51" i="4" s="1"/>
  <c r="ON37" i="4"/>
  <c r="ON12" i="4"/>
  <c r="OP12" i="4" s="1"/>
  <c r="ON11" i="4"/>
  <c r="OP11" i="4" s="1"/>
  <c r="ON13" i="4"/>
  <c r="ON15" i="4"/>
  <c r="ON16" i="4"/>
  <c r="ON47" i="4"/>
  <c r="OP47" i="4" s="1"/>
  <c r="ON54" i="4"/>
  <c r="ON30" i="4"/>
  <c r="ON36" i="4"/>
  <c r="ON45" i="4"/>
  <c r="ON50" i="4"/>
  <c r="ON53" i="4"/>
  <c r="ON27" i="4"/>
  <c r="OP27" i="4" s="1"/>
  <c r="OO54" i="4"/>
  <c r="OO30" i="4"/>
  <c r="OO43" i="4"/>
  <c r="OO53" i="4"/>
  <c r="OO15" i="4"/>
  <c r="OO24" i="4"/>
  <c r="OO21" i="4"/>
  <c r="OO17" i="4"/>
  <c r="OO20" i="4"/>
  <c r="ON5" i="3"/>
  <c r="OU5" i="4" s="1"/>
  <c r="OO58" i="4"/>
  <c r="OO41" i="4"/>
  <c r="OO13" i="4"/>
  <c r="OO45" i="4"/>
  <c r="OO19" i="4"/>
  <c r="OO59" i="4"/>
  <c r="OO50" i="4"/>
  <c r="OO37" i="4"/>
  <c r="OO16" i="4"/>
  <c r="OO49" i="4"/>
  <c r="OO36" i="4"/>
  <c r="OO56" i="4"/>
  <c r="OO39" i="4"/>
  <c r="OO26" i="4"/>
  <c r="OO25" i="4"/>
  <c r="NB30" i="4"/>
  <c r="ND30" i="4" s="1"/>
  <c r="NB28" i="4"/>
  <c r="ND28" i="4" s="1"/>
  <c r="NB27" i="4"/>
  <c r="ND27" i="4" s="1"/>
  <c r="NC57" i="4"/>
  <c r="NC19" i="4"/>
  <c r="NC26" i="4"/>
  <c r="NC24" i="4"/>
  <c r="NC43" i="4"/>
  <c r="NC39" i="4"/>
  <c r="NC18" i="4"/>
  <c r="NC41" i="4"/>
  <c r="NC56" i="4"/>
  <c r="NC45" i="4"/>
  <c r="NC54" i="4"/>
  <c r="NB5" i="3"/>
  <c r="NI5" i="4" s="1"/>
  <c r="NC51" i="4"/>
  <c r="NC49" i="4"/>
  <c r="NC37" i="4"/>
  <c r="NC20" i="4"/>
  <c r="NC59" i="4"/>
  <c r="NC21" i="4"/>
  <c r="NC47" i="4"/>
  <c r="NC25" i="4"/>
  <c r="LP12" i="4"/>
  <c r="LR12" i="4" s="1"/>
  <c r="LP16" i="4"/>
  <c r="LP13" i="4"/>
  <c r="LR13" i="4" s="1"/>
  <c r="LP39" i="4"/>
  <c r="LR39" i="4" s="1"/>
  <c r="LP15" i="4"/>
  <c r="LR15" i="4" s="1"/>
  <c r="LP45" i="4"/>
  <c r="LP54" i="4"/>
  <c r="LP51" i="4"/>
  <c r="LP59" i="4"/>
  <c r="LP57" i="4"/>
  <c r="LP58" i="4"/>
  <c r="LP28" i="4"/>
  <c r="LP27" i="4"/>
  <c r="LP33" i="4"/>
  <c r="LP30" i="4"/>
  <c r="LP47" i="4"/>
  <c r="LR47" i="4" s="1"/>
  <c r="LP41" i="4"/>
  <c r="LR41" i="4" s="1"/>
  <c r="LP49" i="4"/>
  <c r="LQ24" i="4"/>
  <c r="LQ57" i="4"/>
  <c r="LQ27" i="4"/>
  <c r="LQ25" i="4"/>
  <c r="LQ53" i="4"/>
  <c r="LP5" i="3"/>
  <c r="LW5" i="4" s="1"/>
  <c r="LQ47" i="4"/>
  <c r="LQ49" i="4"/>
  <c r="LQ16" i="4"/>
  <c r="LQ33" i="4"/>
  <c r="LQ17" i="4"/>
  <c r="LQ45" i="4"/>
  <c r="LQ26" i="4"/>
  <c r="LQ51" i="4"/>
  <c r="LQ30" i="4"/>
  <c r="LQ54" i="4"/>
  <c r="LQ28" i="4"/>
  <c r="LQ43" i="4"/>
  <c r="LQ18" i="4"/>
  <c r="LQ20" i="4"/>
  <c r="LQ58" i="4"/>
  <c r="LQ59" i="4"/>
  <c r="LQ21" i="4"/>
  <c r="LQ50" i="4"/>
  <c r="LR37" i="4"/>
  <c r="KD39" i="4"/>
  <c r="KF39" i="4" s="1"/>
  <c r="KD51" i="4"/>
  <c r="KD59" i="4"/>
  <c r="KD37" i="4"/>
  <c r="KD43" i="4"/>
  <c r="KD45" i="4"/>
  <c r="KD50" i="4"/>
  <c r="KD33" i="4"/>
  <c r="KD41" i="4"/>
  <c r="KF41" i="4" s="1"/>
  <c r="KD30" i="4"/>
  <c r="KF30" i="4" s="1"/>
  <c r="KD27" i="4"/>
  <c r="KF27" i="4" s="1"/>
  <c r="KD36" i="4"/>
  <c r="KD28" i="4"/>
  <c r="KD54" i="4"/>
  <c r="KD49" i="4"/>
  <c r="KD58" i="4"/>
  <c r="KD57" i="4"/>
  <c r="KD47" i="4"/>
  <c r="KF47" i="4" s="1"/>
  <c r="KD53" i="4"/>
  <c r="KD56" i="4"/>
  <c r="KE51" i="4"/>
  <c r="KE28" i="4"/>
  <c r="KE54" i="4"/>
  <c r="KE43" i="4"/>
  <c r="KF16" i="4"/>
  <c r="KE36" i="4"/>
  <c r="KF11" i="4"/>
  <c r="KE49" i="4"/>
  <c r="KE57" i="4"/>
  <c r="KE58" i="4"/>
  <c r="KE50" i="4"/>
  <c r="KE37" i="4"/>
  <c r="KE45" i="4"/>
  <c r="KE33" i="4"/>
  <c r="KF13" i="4"/>
  <c r="KD5" i="3"/>
  <c r="KK5" i="4" s="1"/>
  <c r="KE56" i="4"/>
  <c r="KE53" i="4"/>
  <c r="KF12" i="4"/>
  <c r="IR27" i="4"/>
  <c r="IR47" i="4"/>
  <c r="IR43" i="4"/>
  <c r="IT43" i="4" s="1"/>
  <c r="IR51" i="4"/>
  <c r="IR41" i="4"/>
  <c r="IT41" i="4" s="1"/>
  <c r="IR30" i="4"/>
  <c r="IT30" i="4" s="1"/>
  <c r="IR39" i="4"/>
  <c r="IR45" i="4"/>
  <c r="IR28" i="4"/>
  <c r="IT28" i="4" s="1"/>
  <c r="IR37" i="4"/>
  <c r="IR33" i="4"/>
  <c r="IR36" i="4"/>
  <c r="IS49" i="4"/>
  <c r="IS33" i="4"/>
  <c r="IS58" i="4"/>
  <c r="IR5" i="3"/>
  <c r="IY5" i="4" s="1"/>
  <c r="IS36" i="4"/>
  <c r="IS26" i="4"/>
  <c r="IS27" i="4"/>
  <c r="IS51" i="4"/>
  <c r="IS19" i="4"/>
  <c r="IS50" i="4"/>
  <c r="IS59" i="4"/>
  <c r="IS45" i="4"/>
  <c r="IS47" i="4"/>
  <c r="IS57" i="4"/>
  <c r="IS37" i="4"/>
  <c r="IS56" i="4"/>
  <c r="IS53" i="4"/>
  <c r="IS39" i="4"/>
  <c r="HF16" i="4"/>
  <c r="HF12" i="4"/>
  <c r="HF15" i="4"/>
  <c r="HF13" i="4"/>
  <c r="HH13" i="4" s="1"/>
  <c r="HF11" i="4"/>
  <c r="HH11" i="4" s="1"/>
  <c r="HG24" i="4"/>
  <c r="HL26" i="4"/>
  <c r="HG26" i="4" s="1"/>
  <c r="HK26" i="4"/>
  <c r="HG41" i="4"/>
  <c r="HG12" i="4"/>
  <c r="HG21" i="4"/>
  <c r="HG19" i="4"/>
  <c r="HG50" i="4"/>
  <c r="HG18" i="4"/>
  <c r="HG16" i="4"/>
  <c r="HC20" i="4"/>
  <c r="HG49" i="4"/>
  <c r="HG53" i="4"/>
  <c r="HG20" i="4"/>
  <c r="HG47" i="4"/>
  <c r="HG56" i="4"/>
  <c r="HG45" i="4"/>
  <c r="HG25" i="4"/>
  <c r="HG58" i="4"/>
  <c r="HG51" i="4"/>
  <c r="HK30" i="4"/>
  <c r="HL30" i="4"/>
  <c r="HG57" i="4"/>
  <c r="FT27" i="4"/>
  <c r="FV27" i="4" s="1"/>
  <c r="FT36" i="4"/>
  <c r="FT28" i="4"/>
  <c r="FT37" i="4"/>
  <c r="FV37" i="4" s="1"/>
  <c r="FT33" i="4"/>
  <c r="FV33" i="4" s="1"/>
  <c r="FT39" i="4"/>
  <c r="FV39" i="4" s="1"/>
  <c r="FT43" i="4"/>
  <c r="FV43" i="4" s="1"/>
  <c r="FT45" i="4"/>
  <c r="FT51" i="4"/>
  <c r="FT24" i="4"/>
  <c r="FV24" i="4" s="1"/>
  <c r="FT26" i="4"/>
  <c r="FT49" i="4"/>
  <c r="FV49" i="4" s="1"/>
  <c r="FT47" i="4"/>
  <c r="FT12" i="4"/>
  <c r="FV12" i="4" s="1"/>
  <c r="FT17" i="4"/>
  <c r="FV17" i="4" s="1"/>
  <c r="FT13" i="4"/>
  <c r="FV13" i="4" s="1"/>
  <c r="FT15" i="4"/>
  <c r="FV15" i="4" s="1"/>
  <c r="FT21" i="4"/>
  <c r="FV21" i="4" s="1"/>
  <c r="FT18" i="4"/>
  <c r="FT20" i="4"/>
  <c r="FT19" i="4"/>
  <c r="FT16" i="4"/>
  <c r="FT25" i="4"/>
  <c r="FT30" i="4"/>
  <c r="FT41" i="4"/>
  <c r="FT50" i="4"/>
  <c r="FV50" i="4" s="1"/>
  <c r="FU51" i="4"/>
  <c r="FU30" i="4"/>
  <c r="FU47" i="4"/>
  <c r="FU21" i="4"/>
  <c r="FZ53" i="4"/>
  <c r="FU53" i="4" s="1"/>
  <c r="FY53" i="4"/>
  <c r="FQ53" i="4"/>
  <c r="FU50" i="4"/>
  <c r="FU19" i="4"/>
  <c r="FU36" i="4"/>
  <c r="FU28" i="4"/>
  <c r="FU18" i="4"/>
  <c r="FU26" i="4"/>
  <c r="FU45" i="4"/>
  <c r="FU16" i="4"/>
  <c r="FU41" i="4"/>
  <c r="FU25" i="4"/>
  <c r="FU20" i="4"/>
  <c r="EH56" i="4"/>
  <c r="EH59" i="4"/>
  <c r="EH28" i="4"/>
  <c r="EH27" i="4"/>
  <c r="EH45" i="4"/>
  <c r="EJ45" i="4" s="1"/>
  <c r="EH43" i="4"/>
  <c r="EJ43" i="4" s="1"/>
  <c r="EH51" i="4"/>
  <c r="EH39" i="4"/>
  <c r="EJ39" i="4" s="1"/>
  <c r="EH47" i="4"/>
  <c r="EH58" i="4"/>
  <c r="EJ58" i="4" s="1"/>
  <c r="EH53" i="4"/>
  <c r="EH57" i="4"/>
  <c r="EJ57" i="4" s="1"/>
  <c r="EH30" i="4"/>
  <c r="EH54" i="4"/>
  <c r="EJ54" i="4" s="1"/>
  <c r="EH41" i="4"/>
  <c r="EJ41" i="4" s="1"/>
  <c r="EH50" i="4"/>
  <c r="EH49" i="4"/>
  <c r="EI54" i="4"/>
  <c r="EI59" i="4"/>
  <c r="EI47" i="4"/>
  <c r="EI25" i="4"/>
  <c r="EJ12" i="4"/>
  <c r="EI50" i="4"/>
  <c r="EI53" i="4"/>
  <c r="EI20" i="4"/>
  <c r="EI27" i="4"/>
  <c r="EI26" i="4"/>
  <c r="EI28" i="4"/>
  <c r="EI21" i="4"/>
  <c r="EI56" i="4"/>
  <c r="EI36" i="4"/>
  <c r="EJ36" i="4" s="1"/>
  <c r="EJ11" i="4"/>
  <c r="EI51" i="4"/>
  <c r="EI24" i="4"/>
  <c r="EI33" i="4"/>
  <c r="EI49" i="4"/>
  <c r="EI30" i="4"/>
  <c r="EH5" i="3"/>
  <c r="CV37" i="4"/>
  <c r="CV43" i="4"/>
  <c r="CX43" i="4" s="1"/>
  <c r="CV41" i="4"/>
  <c r="CV28" i="4"/>
  <c r="CX28" i="4" s="1"/>
  <c r="CV56" i="4"/>
  <c r="CX56" i="4" s="1"/>
  <c r="CV39" i="4"/>
  <c r="CX39" i="4" s="1"/>
  <c r="CV47" i="4"/>
  <c r="CV53" i="4"/>
  <c r="CV16" i="4"/>
  <c r="CV30" i="4"/>
  <c r="CV51" i="4"/>
  <c r="CV12" i="4"/>
  <c r="CV45" i="4"/>
  <c r="CV50" i="4"/>
  <c r="CV49" i="4"/>
  <c r="CX49" i="4" s="1"/>
  <c r="CV11" i="4"/>
  <c r="CX11" i="4" s="1"/>
  <c r="CV15" i="4"/>
  <c r="CX15" i="4" s="1"/>
  <c r="CV13" i="4"/>
  <c r="CX13" i="4" s="1"/>
  <c r="CV27" i="4"/>
  <c r="CV36" i="4"/>
  <c r="CV33" i="4"/>
  <c r="CV54" i="4"/>
  <c r="CX54" i="4" s="1"/>
  <c r="CW57" i="4"/>
  <c r="CW25" i="4"/>
  <c r="CW45" i="4"/>
  <c r="CW51" i="4"/>
  <c r="CW27" i="4"/>
  <c r="CW50" i="4"/>
  <c r="CW26" i="4"/>
  <c r="CW59" i="4"/>
  <c r="CW37" i="4"/>
  <c r="CW17" i="4"/>
  <c r="CW16" i="4"/>
  <c r="CW47" i="4"/>
  <c r="CW12" i="4"/>
  <c r="CW19" i="4"/>
  <c r="CW36" i="4"/>
  <c r="CW20" i="4"/>
  <c r="CV5" i="3"/>
  <c r="DC5" i="4" s="1"/>
  <c r="CW58" i="4"/>
  <c r="CW33" i="4"/>
  <c r="CW53" i="4"/>
  <c r="CW30" i="4"/>
  <c r="CW41" i="4"/>
  <c r="BJ45" i="4"/>
  <c r="BJ15" i="4"/>
  <c r="BL15" i="4" s="1"/>
  <c r="BJ43" i="4"/>
  <c r="BL43" i="4" s="1"/>
  <c r="BJ41" i="4"/>
  <c r="BL41" i="4" s="1"/>
  <c r="BJ12" i="4"/>
  <c r="BL12" i="4" s="1"/>
  <c r="BJ16" i="4"/>
  <c r="BJ33" i="4"/>
  <c r="BL33" i="4" s="1"/>
  <c r="BJ30" i="4"/>
  <c r="BL30" i="4" s="1"/>
  <c r="BJ27" i="4"/>
  <c r="BJ28" i="4"/>
  <c r="BJ13" i="4"/>
  <c r="BL13" i="4" s="1"/>
  <c r="BK25" i="4"/>
  <c r="BK49" i="4"/>
  <c r="BK17" i="4"/>
  <c r="BK27" i="4"/>
  <c r="BJ5" i="3"/>
  <c r="BK57" i="4"/>
  <c r="BK19" i="4"/>
  <c r="BK58" i="4"/>
  <c r="BK53" i="4"/>
  <c r="BK21" i="4"/>
  <c r="BK45" i="4"/>
  <c r="BK59" i="4"/>
  <c r="BK50" i="4"/>
  <c r="BK56" i="4"/>
  <c r="BK28" i="4"/>
  <c r="BL39" i="4"/>
  <c r="BK47" i="4"/>
  <c r="BK26" i="4"/>
  <c r="BK16" i="4"/>
  <c r="BK54" i="4"/>
  <c r="BK24" i="4"/>
  <c r="BL37" i="4"/>
  <c r="ZZ33" i="4"/>
  <c r="AAA32" i="4"/>
  <c r="AAC32" i="4" s="1"/>
  <c r="XB56" i="4"/>
  <c r="XC55" i="4"/>
  <c r="XE55" i="4" s="1"/>
  <c r="VP58" i="4"/>
  <c r="VQ57" i="4"/>
  <c r="VS57" i="4" s="1"/>
  <c r="UD45" i="4"/>
  <c r="UE44" i="4"/>
  <c r="UG44" i="4" s="1"/>
  <c r="PT53" i="4"/>
  <c r="PU52" i="4"/>
  <c r="PW52" i="4" s="1"/>
  <c r="OH56" i="4"/>
  <c r="OI55" i="4"/>
  <c r="OK55" i="4" s="1"/>
  <c r="MV35" i="4"/>
  <c r="MW34" i="4"/>
  <c r="MY34" i="4" s="1"/>
  <c r="GZ24" i="4"/>
  <c r="HA23" i="4"/>
  <c r="HC23" i="4" s="1"/>
  <c r="FN55" i="4"/>
  <c r="FO54" i="4"/>
  <c r="FQ54" i="4" s="1"/>
  <c r="CP58" i="4"/>
  <c r="CQ57" i="4"/>
  <c r="CS57" i="4" s="1"/>
  <c r="J25" i="6"/>
  <c r="I25" i="6"/>
  <c r="H25" i="6"/>
  <c r="G26" i="6"/>
  <c r="F22" i="6"/>
  <c r="E22" i="6"/>
  <c r="D22" i="6"/>
  <c r="C23" i="6"/>
  <c r="BJ11" i="4"/>
  <c r="BL11" i="4" s="1"/>
  <c r="BJ10" i="4"/>
  <c r="BL10" i="4" s="1"/>
  <c r="BD47" i="4"/>
  <c r="BE46" i="4"/>
  <c r="BG46" i="4" s="1"/>
  <c r="AG1" i="4"/>
  <c r="AF9" i="4"/>
  <c r="AAD32" i="4"/>
  <c r="SV50" i="4"/>
  <c r="AAD26" i="4"/>
  <c r="AAD16" i="4"/>
  <c r="AAD21" i="4"/>
  <c r="AAD20" i="4"/>
  <c r="AAD24" i="4"/>
  <c r="FR53" i="4"/>
  <c r="AAD17" i="4"/>
  <c r="AAD18" i="4"/>
  <c r="FR54" i="4"/>
  <c r="AAD19" i="4"/>
  <c r="AAD27" i="4"/>
  <c r="XF55" i="4"/>
  <c r="XF16" i="4"/>
  <c r="XF20" i="4"/>
  <c r="UH44" i="4"/>
  <c r="PX52" i="4"/>
  <c r="OL55" i="4"/>
  <c r="OL26" i="4"/>
  <c r="MZ33" i="4"/>
  <c r="MZ34" i="4"/>
  <c r="LN50" i="4"/>
  <c r="LN43" i="4"/>
  <c r="IP50" i="4"/>
  <c r="IP49" i="4"/>
  <c r="HD23" i="4"/>
  <c r="BH46" i="4"/>
  <c r="AAD13" i="4"/>
  <c r="YR50" i="4"/>
  <c r="UH26" i="4"/>
  <c r="AAD14" i="4"/>
  <c r="VT26" i="4"/>
  <c r="AAD12" i="4"/>
  <c r="UH20" i="4"/>
  <c r="UH19" i="4"/>
  <c r="UH30" i="4"/>
  <c r="HD20" i="4"/>
  <c r="UH21" i="4"/>
  <c r="VT25" i="4"/>
  <c r="UH25" i="4"/>
  <c r="VT57" i="4"/>
  <c r="UH27" i="4"/>
  <c r="CT57" i="4"/>
  <c r="VT43" i="4"/>
  <c r="XF15" i="4"/>
  <c r="UH16" i="4"/>
  <c r="HG36" i="4" l="1"/>
  <c r="XI15" i="4"/>
  <c r="BI4" i="3"/>
  <c r="BQ5" i="4" s="1"/>
  <c r="EG4" i="3"/>
  <c r="EO5" i="4" s="1"/>
  <c r="YU55" i="4"/>
  <c r="YT5" i="3"/>
  <c r="ZA5" i="4" s="1"/>
  <c r="YU52" i="4"/>
  <c r="XI20" i="4"/>
  <c r="XI28" i="4"/>
  <c r="XH55" i="4"/>
  <c r="XJ55" i="4" s="1"/>
  <c r="XI35" i="4"/>
  <c r="XI22" i="4"/>
  <c r="XI31" i="4"/>
  <c r="XI29" i="4"/>
  <c r="XI23" i="4"/>
  <c r="XI32" i="4"/>
  <c r="XH28" i="4"/>
  <c r="XJ28" i="4" s="1"/>
  <c r="VW43" i="4"/>
  <c r="VW31" i="4"/>
  <c r="VW35" i="4"/>
  <c r="VW34" i="4"/>
  <c r="VW28" i="4"/>
  <c r="VW44" i="4"/>
  <c r="VW55" i="4"/>
  <c r="VW48" i="4"/>
  <c r="VW46" i="4"/>
  <c r="VW41" i="4"/>
  <c r="VW29" i="4"/>
  <c r="VW38" i="4"/>
  <c r="VW32" i="4"/>
  <c r="VW52" i="4"/>
  <c r="VW42" i="4"/>
  <c r="VW39" i="4"/>
  <c r="VW27" i="4"/>
  <c r="UK21" i="4"/>
  <c r="UK38" i="4"/>
  <c r="UK18" i="4"/>
  <c r="UJ44" i="4"/>
  <c r="UL44" i="4" s="1"/>
  <c r="UK32" i="4"/>
  <c r="UK40" i="4"/>
  <c r="UK23" i="4"/>
  <c r="UK22" i="4"/>
  <c r="UK34" i="4"/>
  <c r="UK27" i="4"/>
  <c r="UK29" i="4"/>
  <c r="UK35" i="4"/>
  <c r="UK44" i="4"/>
  <c r="UK31" i="4"/>
  <c r="SX5" i="3"/>
  <c r="TE5" i="4" s="1"/>
  <c r="PZ52" i="4"/>
  <c r="QB52" i="4" s="1"/>
  <c r="ON55" i="4"/>
  <c r="OP55" i="4" s="1"/>
  <c r="OO42" i="4"/>
  <c r="OO35" i="4"/>
  <c r="OO44" i="4"/>
  <c r="OO40" i="4"/>
  <c r="OO38" i="4"/>
  <c r="ON28" i="4"/>
  <c r="OP28" i="4" s="1"/>
  <c r="NB33" i="4"/>
  <c r="ND33" i="4" s="1"/>
  <c r="NC38" i="4"/>
  <c r="NC40" i="4"/>
  <c r="NC44" i="4"/>
  <c r="NB34" i="4"/>
  <c r="ND34" i="4" s="1"/>
  <c r="NC53" i="4"/>
  <c r="NC52" i="4"/>
  <c r="NC48" i="4"/>
  <c r="NC42" i="4"/>
  <c r="NC50" i="4"/>
  <c r="NC46" i="4"/>
  <c r="NC55" i="4"/>
  <c r="EJ33" i="4"/>
  <c r="LQ46" i="4"/>
  <c r="LQ52" i="4"/>
  <c r="LQ48" i="4"/>
  <c r="LQ44" i="4"/>
  <c r="LQ55" i="4"/>
  <c r="LP43" i="4"/>
  <c r="LR43" i="4" s="1"/>
  <c r="LP50" i="4"/>
  <c r="LR50" i="4" s="1"/>
  <c r="LP53" i="4"/>
  <c r="LR53" i="4" s="1"/>
  <c r="LP56" i="4"/>
  <c r="LR56" i="4" s="1"/>
  <c r="IS55" i="4"/>
  <c r="IS54" i="4"/>
  <c r="IR54" i="4"/>
  <c r="IT54" i="4" s="1"/>
  <c r="IR57" i="4"/>
  <c r="IT57" i="4" s="1"/>
  <c r="IR56" i="4"/>
  <c r="IT56" i="4" s="1"/>
  <c r="IR58" i="4"/>
  <c r="IT58" i="4" s="1"/>
  <c r="IR49" i="4"/>
  <c r="IT49" i="4" s="1"/>
  <c r="IR53" i="4"/>
  <c r="IT53" i="4" s="1"/>
  <c r="IR50" i="4"/>
  <c r="IT50" i="4" s="1"/>
  <c r="IR59" i="4"/>
  <c r="IT59" i="4" s="1"/>
  <c r="HG42" i="4"/>
  <c r="HF23" i="4"/>
  <c r="HH23" i="4" s="1"/>
  <c r="HG46" i="4"/>
  <c r="HG34" i="4"/>
  <c r="HG31" i="4"/>
  <c r="HG40" i="4"/>
  <c r="HG23" i="4"/>
  <c r="HG38" i="4"/>
  <c r="HG29" i="4"/>
  <c r="HG32" i="4"/>
  <c r="HG35" i="4"/>
  <c r="HG44" i="4"/>
  <c r="HG43" i="4"/>
  <c r="HG27" i="4"/>
  <c r="BJ46" i="4"/>
  <c r="BL46" i="4" s="1"/>
  <c r="BK15" i="4"/>
  <c r="BK20" i="4"/>
  <c r="BK22" i="4"/>
  <c r="BK31" i="4"/>
  <c r="BK23" i="4"/>
  <c r="BK32" i="4"/>
  <c r="XH15" i="4"/>
  <c r="XJ15" i="4" s="1"/>
  <c r="XH16" i="4"/>
  <c r="XJ16" i="4" s="1"/>
  <c r="HG33" i="4"/>
  <c r="HH15" i="4"/>
  <c r="UK24" i="4"/>
  <c r="XJ53" i="4"/>
  <c r="ABT28" i="4"/>
  <c r="RN20" i="4"/>
  <c r="ABT13" i="4"/>
  <c r="LR27" i="4"/>
  <c r="VW50" i="4"/>
  <c r="VW51" i="4"/>
  <c r="KF54" i="4"/>
  <c r="QB28" i="4"/>
  <c r="VW36" i="4"/>
  <c r="AAG14" i="4"/>
  <c r="XI24" i="4"/>
  <c r="UK25" i="4"/>
  <c r="ABT15" i="4"/>
  <c r="UK39" i="4"/>
  <c r="AAG13" i="4"/>
  <c r="ABT16" i="4"/>
  <c r="ABT12" i="4"/>
  <c r="CX27" i="4"/>
  <c r="HF5" i="3"/>
  <c r="HM5" i="4" s="1"/>
  <c r="HG37" i="4"/>
  <c r="HG28" i="4"/>
  <c r="KF59" i="4"/>
  <c r="UK19" i="4"/>
  <c r="FV14" i="4"/>
  <c r="FU49" i="4"/>
  <c r="FU52" i="4"/>
  <c r="FU55" i="4"/>
  <c r="FU56" i="4"/>
  <c r="AAG42" i="4"/>
  <c r="AAF32" i="4"/>
  <c r="AAH32" i="4" s="1"/>
  <c r="AAG34" i="4"/>
  <c r="AAG29" i="4"/>
  <c r="AAG38" i="4"/>
  <c r="AAG22" i="4"/>
  <c r="AAG35" i="4"/>
  <c r="AAG32" i="4"/>
  <c r="AAG44" i="4"/>
  <c r="AAG31" i="4"/>
  <c r="AAG40" i="4"/>
  <c r="AAF14" i="4"/>
  <c r="AAH14" i="4" s="1"/>
  <c r="AAG20" i="4"/>
  <c r="AAG25" i="4"/>
  <c r="SY52" i="4"/>
  <c r="SY55" i="4"/>
  <c r="SX56" i="4"/>
  <c r="SZ56" i="4" s="1"/>
  <c r="SX50" i="4"/>
  <c r="SZ50" i="4" s="1"/>
  <c r="SX53" i="4"/>
  <c r="SZ53" i="4" s="1"/>
  <c r="SY50" i="4"/>
  <c r="SY56" i="4"/>
  <c r="RN24" i="4"/>
  <c r="RN35" i="4"/>
  <c r="IT36" i="4"/>
  <c r="IT33" i="4"/>
  <c r="YT50" i="4"/>
  <c r="YV50" i="4" s="1"/>
  <c r="YT59" i="4"/>
  <c r="YT57" i="4"/>
  <c r="YT58" i="4"/>
  <c r="YT53" i="4"/>
  <c r="YT54" i="4"/>
  <c r="YT56" i="4"/>
  <c r="YT51" i="4"/>
  <c r="YU53" i="4"/>
  <c r="YU57" i="4"/>
  <c r="YU51" i="4"/>
  <c r="YU54" i="4"/>
  <c r="YV39" i="4"/>
  <c r="YV16" i="4"/>
  <c r="YU56" i="4"/>
  <c r="YV49" i="4"/>
  <c r="YV43" i="4"/>
  <c r="YV41" i="4"/>
  <c r="YV30" i="4"/>
  <c r="YU58" i="4"/>
  <c r="YU59" i="4"/>
  <c r="YV27" i="4"/>
  <c r="YV47" i="4"/>
  <c r="YV15" i="4"/>
  <c r="YV28" i="4"/>
  <c r="YV36" i="4"/>
  <c r="RN58" i="4"/>
  <c r="RN17" i="4"/>
  <c r="RN57" i="4"/>
  <c r="RN41" i="4"/>
  <c r="RN43" i="4"/>
  <c r="RN39" i="4"/>
  <c r="RN50" i="4"/>
  <c r="RN28" i="4"/>
  <c r="RN16" i="4"/>
  <c r="RN36" i="4"/>
  <c r="RN19" i="4"/>
  <c r="RN33" i="4"/>
  <c r="RN15" i="4"/>
  <c r="RN27" i="4"/>
  <c r="RN26" i="4"/>
  <c r="RN30" i="4"/>
  <c r="RN21" i="4"/>
  <c r="RN18" i="4"/>
  <c r="RN51" i="4"/>
  <c r="RN25" i="4"/>
  <c r="RN53" i="4"/>
  <c r="RN56" i="4"/>
  <c r="ABT33" i="4"/>
  <c r="ABT30" i="4"/>
  <c r="ABT47" i="4"/>
  <c r="ABT45" i="4"/>
  <c r="ABT58" i="4"/>
  <c r="ABT39" i="4"/>
  <c r="ABT49" i="4"/>
  <c r="ABT36" i="4"/>
  <c r="ABT51" i="4"/>
  <c r="ABT27" i="4"/>
  <c r="AAF13" i="4"/>
  <c r="AAH13" i="4" s="1"/>
  <c r="AAF12" i="4"/>
  <c r="AAF15" i="4"/>
  <c r="AAF24" i="4"/>
  <c r="AAF16" i="4"/>
  <c r="AAF25" i="4"/>
  <c r="AAH25" i="4" s="1"/>
  <c r="AAF20" i="4"/>
  <c r="AAH20" i="4" s="1"/>
  <c r="AAF27" i="4"/>
  <c r="AAF21" i="4"/>
  <c r="AAF30" i="4"/>
  <c r="AAH30" i="4" s="1"/>
  <c r="AAF17" i="4"/>
  <c r="AAF18" i="4"/>
  <c r="AAF19" i="4"/>
  <c r="AAF28" i="4"/>
  <c r="AAF26" i="4"/>
  <c r="AAG30" i="4"/>
  <c r="AAG45" i="4"/>
  <c r="AAG33" i="4"/>
  <c r="AAG27" i="4"/>
  <c r="AAG21" i="4"/>
  <c r="AAG28" i="4"/>
  <c r="AAG37" i="4"/>
  <c r="AAG39" i="4"/>
  <c r="AAG15" i="4"/>
  <c r="AAG24" i="4"/>
  <c r="AAG17" i="4"/>
  <c r="AAG41" i="4"/>
  <c r="AAG16" i="4"/>
  <c r="AAG19" i="4"/>
  <c r="AAH11" i="4"/>
  <c r="AAG43" i="4"/>
  <c r="AAG18" i="4"/>
  <c r="AAG26" i="4"/>
  <c r="AAG12" i="4"/>
  <c r="AAF5" i="3"/>
  <c r="AAM5" i="4" s="1"/>
  <c r="XJ47" i="4"/>
  <c r="XJ13" i="4"/>
  <c r="XJ41" i="4"/>
  <c r="XJ43" i="4"/>
  <c r="XJ27" i="4"/>
  <c r="XJ54" i="4"/>
  <c r="XJ45" i="4"/>
  <c r="XJ30" i="4"/>
  <c r="XJ36" i="4"/>
  <c r="XJ50" i="4"/>
  <c r="XJ37" i="4"/>
  <c r="XJ51" i="4"/>
  <c r="VV43" i="4"/>
  <c r="VX43" i="4" s="1"/>
  <c r="VV50" i="4"/>
  <c r="VX50" i="4" s="1"/>
  <c r="VV47" i="4"/>
  <c r="VV49" i="4"/>
  <c r="VV51" i="4"/>
  <c r="VX51" i="4" s="1"/>
  <c r="VV45" i="4"/>
  <c r="VV28" i="4"/>
  <c r="VX28" i="4" s="1"/>
  <c r="VV27" i="4"/>
  <c r="VX27" i="4" s="1"/>
  <c r="VV30" i="4"/>
  <c r="VV33" i="4"/>
  <c r="VV57" i="4"/>
  <c r="VX57" i="4" s="1"/>
  <c r="VX41" i="4"/>
  <c r="VW47" i="4"/>
  <c r="VX39" i="4"/>
  <c r="VW45" i="4"/>
  <c r="VW53" i="4"/>
  <c r="VX53" i="4" s="1"/>
  <c r="VX36" i="4"/>
  <c r="VW49" i="4"/>
  <c r="VW25" i="4"/>
  <c r="VX54" i="4"/>
  <c r="VW26" i="4"/>
  <c r="VW30" i="4"/>
  <c r="VW37" i="4"/>
  <c r="VX37" i="4" s="1"/>
  <c r="VW33" i="4"/>
  <c r="VX56" i="4"/>
  <c r="UJ33" i="4"/>
  <c r="UJ27" i="4"/>
  <c r="UL27" i="4" s="1"/>
  <c r="UJ36" i="4"/>
  <c r="UJ28" i="4"/>
  <c r="UJ16" i="4"/>
  <c r="UL16" i="4" s="1"/>
  <c r="UJ30" i="4"/>
  <c r="UJ37" i="4"/>
  <c r="UJ39" i="4"/>
  <c r="UL39" i="4" s="1"/>
  <c r="UK17" i="4"/>
  <c r="UJ5" i="3"/>
  <c r="UQ5" i="4" s="1"/>
  <c r="UK37" i="4"/>
  <c r="UK33" i="4"/>
  <c r="UK20" i="4"/>
  <c r="UK36" i="4"/>
  <c r="UK43" i="4"/>
  <c r="UL43" i="4" s="1"/>
  <c r="UK41" i="4"/>
  <c r="UL41" i="4" s="1"/>
  <c r="UK28" i="4"/>
  <c r="UL11" i="4"/>
  <c r="UK45" i="4"/>
  <c r="UK30" i="4"/>
  <c r="UK26" i="4"/>
  <c r="UL15" i="4"/>
  <c r="UL13" i="4"/>
  <c r="SZ59" i="4"/>
  <c r="SZ58" i="4"/>
  <c r="SZ47" i="4"/>
  <c r="SZ49" i="4"/>
  <c r="SZ43" i="4"/>
  <c r="SZ57" i="4"/>
  <c r="SZ30" i="4"/>
  <c r="SZ45" i="4"/>
  <c r="SZ33" i="4"/>
  <c r="SZ54" i="4"/>
  <c r="SZ15" i="4"/>
  <c r="SZ36" i="4"/>
  <c r="SZ37" i="4"/>
  <c r="SZ41" i="4"/>
  <c r="SZ28" i="4"/>
  <c r="QB27" i="4"/>
  <c r="QB45" i="4"/>
  <c r="QB51" i="4"/>
  <c r="QB49" i="4"/>
  <c r="QB37" i="4"/>
  <c r="QB41" i="4"/>
  <c r="QB15" i="4"/>
  <c r="QB47" i="4"/>
  <c r="QB16" i="4"/>
  <c r="QB39" i="4"/>
  <c r="QB36" i="4"/>
  <c r="QB30" i="4"/>
  <c r="OP36" i="4"/>
  <c r="OP13" i="4"/>
  <c r="OP49" i="4"/>
  <c r="OP30" i="4"/>
  <c r="OP41" i="4"/>
  <c r="OP39" i="4"/>
  <c r="OP54" i="4"/>
  <c r="OP53" i="4"/>
  <c r="OP37" i="4"/>
  <c r="OP50" i="4"/>
  <c r="OP16" i="4"/>
  <c r="OP43" i="4"/>
  <c r="OP45" i="4"/>
  <c r="OP15" i="4"/>
  <c r="LR33" i="4"/>
  <c r="LR59" i="4"/>
  <c r="LR51" i="4"/>
  <c r="LR16" i="4"/>
  <c r="LR49" i="4"/>
  <c r="LR28" i="4"/>
  <c r="LR54" i="4"/>
  <c r="LR45" i="4"/>
  <c r="LR58" i="4"/>
  <c r="LR30" i="4"/>
  <c r="LR57" i="4"/>
  <c r="KF58" i="4"/>
  <c r="KF33" i="4"/>
  <c r="KF49" i="4"/>
  <c r="KF50" i="4"/>
  <c r="KF45" i="4"/>
  <c r="KF28" i="4"/>
  <c r="KF43" i="4"/>
  <c r="KF56" i="4"/>
  <c r="KF36" i="4"/>
  <c r="KF37" i="4"/>
  <c r="KF53" i="4"/>
  <c r="KF51" i="4"/>
  <c r="KF57" i="4"/>
  <c r="IT27" i="4"/>
  <c r="IT45" i="4"/>
  <c r="IT51" i="4"/>
  <c r="IT39" i="4"/>
  <c r="IT37" i="4"/>
  <c r="IT47" i="4"/>
  <c r="HG30" i="4"/>
  <c r="HG39" i="4"/>
  <c r="HH12" i="4"/>
  <c r="HH16" i="4"/>
  <c r="FT53" i="4"/>
  <c r="FV53" i="4" s="1"/>
  <c r="FT54" i="4"/>
  <c r="FV54" i="4" s="1"/>
  <c r="FU57" i="4"/>
  <c r="FV30" i="4"/>
  <c r="FV45" i="4"/>
  <c r="FU54" i="4"/>
  <c r="FV25" i="4"/>
  <c r="FV16" i="4"/>
  <c r="FU59" i="4"/>
  <c r="FV19" i="4"/>
  <c r="FV47" i="4"/>
  <c r="FU58" i="4"/>
  <c r="FV20" i="4"/>
  <c r="FT5" i="3"/>
  <c r="GA5" i="4" s="1"/>
  <c r="FV18" i="4"/>
  <c r="FV26" i="4"/>
  <c r="FV28" i="4"/>
  <c r="FV36" i="4"/>
  <c r="FV41" i="4"/>
  <c r="FV51" i="4"/>
  <c r="EJ53" i="4"/>
  <c r="EJ27" i="4"/>
  <c r="EJ49" i="4"/>
  <c r="EJ50" i="4"/>
  <c r="EJ47" i="4"/>
  <c r="EJ51" i="4"/>
  <c r="EJ28" i="4"/>
  <c r="EJ30" i="4"/>
  <c r="EJ59" i="4"/>
  <c r="EJ56" i="4"/>
  <c r="CV57" i="4"/>
  <c r="CX57" i="4" s="1"/>
  <c r="CX50" i="4"/>
  <c r="CX53" i="4"/>
  <c r="CX45" i="4"/>
  <c r="CX47" i="4"/>
  <c r="CX12" i="4"/>
  <c r="CX51" i="4"/>
  <c r="CX33" i="4"/>
  <c r="CX30" i="4"/>
  <c r="CX41" i="4"/>
  <c r="CX36" i="4"/>
  <c r="CX16" i="4"/>
  <c r="CX37" i="4"/>
  <c r="BL28" i="4"/>
  <c r="BL27" i="4"/>
  <c r="BL16" i="4"/>
  <c r="BL45" i="4"/>
  <c r="ZZ34" i="4"/>
  <c r="AAA33" i="4"/>
  <c r="AAC33" i="4" s="1"/>
  <c r="XB57" i="4"/>
  <c r="XC56" i="4"/>
  <c r="XE56" i="4" s="1"/>
  <c r="VP59" i="4"/>
  <c r="VQ59" i="4" s="1"/>
  <c r="VS59" i="4" s="1"/>
  <c r="VQ58" i="4"/>
  <c r="VS58" i="4" s="1"/>
  <c r="UD46" i="4"/>
  <c r="UE45" i="4"/>
  <c r="UG45" i="4" s="1"/>
  <c r="PT54" i="4"/>
  <c r="PU53" i="4"/>
  <c r="PW53" i="4" s="1"/>
  <c r="OH57" i="4"/>
  <c r="OI56" i="4"/>
  <c r="OK56" i="4" s="1"/>
  <c r="MV36" i="4"/>
  <c r="MW35" i="4"/>
  <c r="MY35" i="4" s="1"/>
  <c r="GZ25" i="4"/>
  <c r="HA24" i="4"/>
  <c r="HC24" i="4" s="1"/>
  <c r="FN56" i="4"/>
  <c r="FO55" i="4"/>
  <c r="FQ55" i="4" s="1"/>
  <c r="CP59" i="4"/>
  <c r="CQ59" i="4" s="1"/>
  <c r="CS59" i="4" s="1"/>
  <c r="CQ58" i="4"/>
  <c r="CS58" i="4" s="1"/>
  <c r="F23" i="6"/>
  <c r="E23" i="6"/>
  <c r="D23" i="6"/>
  <c r="C24" i="6"/>
  <c r="J26" i="6"/>
  <c r="I26" i="6"/>
  <c r="H26" i="6"/>
  <c r="G27" i="6"/>
  <c r="BD48" i="4"/>
  <c r="BE47" i="4"/>
  <c r="BG47" i="4" s="1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FR55" i="4"/>
  <c r="AAD33" i="4"/>
  <c r="MZ35" i="4"/>
  <c r="HD24" i="4"/>
  <c r="LN17" i="4"/>
  <c r="ABP17" i="4"/>
  <c r="BH17" i="4"/>
  <c r="OL17" i="4"/>
  <c r="UH45" i="4"/>
  <c r="SV17" i="4"/>
  <c r="VT17" i="4"/>
  <c r="VT58" i="4"/>
  <c r="HD17" i="4"/>
  <c r="XF17" i="4"/>
  <c r="VT59" i="4"/>
  <c r="KB17" i="4"/>
  <c r="BH47" i="4"/>
  <c r="CT17" i="4"/>
  <c r="CT58" i="4"/>
  <c r="UH17" i="4"/>
  <c r="PX53" i="4"/>
  <c r="EF17" i="4"/>
  <c r="MZ17" i="4"/>
  <c r="IP17" i="4"/>
  <c r="OL56" i="4"/>
  <c r="CT59" i="4"/>
  <c r="XF56" i="4"/>
  <c r="YR17" i="4"/>
  <c r="PX17" i="4"/>
  <c r="NB35" i="4" l="1"/>
  <c r="ND35" i="4" s="1"/>
  <c r="ABR17" i="4"/>
  <c r="ABT17" i="4" s="1"/>
  <c r="ABR25" i="4"/>
  <c r="ABT25" i="4" s="1"/>
  <c r="ABR26" i="4"/>
  <c r="ABT26" i="4" s="1"/>
  <c r="ABR19" i="4"/>
  <c r="ABT19" i="4" s="1"/>
  <c r="ABR18" i="4"/>
  <c r="ABT18" i="4" s="1"/>
  <c r="ABR20" i="4"/>
  <c r="ABT20" i="4" s="1"/>
  <c r="ABR21" i="4"/>
  <c r="ABT21" i="4" s="1"/>
  <c r="ABR24" i="4"/>
  <c r="ABT24" i="4" s="1"/>
  <c r="YT19" i="4"/>
  <c r="YV19" i="4" s="1"/>
  <c r="YT18" i="4"/>
  <c r="YV18" i="4" s="1"/>
  <c r="YT20" i="4"/>
  <c r="YV20" i="4" s="1"/>
  <c r="YT21" i="4"/>
  <c r="YV21" i="4" s="1"/>
  <c r="YT24" i="4"/>
  <c r="YV24" i="4" s="1"/>
  <c r="YT25" i="4"/>
  <c r="YV25" i="4" s="1"/>
  <c r="YT17" i="4"/>
  <c r="YV17" i="4" s="1"/>
  <c r="YT26" i="4"/>
  <c r="YV26" i="4" s="1"/>
  <c r="EH17" i="4"/>
  <c r="EJ17" i="4" s="1"/>
  <c r="EH18" i="4"/>
  <c r="EJ18" i="4" s="1"/>
  <c r="EH25" i="4"/>
  <c r="EJ25" i="4" s="1"/>
  <c r="EH26" i="4"/>
  <c r="EJ26" i="4" s="1"/>
  <c r="EH21" i="4"/>
  <c r="EJ21" i="4" s="1"/>
  <c r="EH19" i="4"/>
  <c r="EJ19" i="4" s="1"/>
  <c r="EH20" i="4"/>
  <c r="EJ20" i="4" s="1"/>
  <c r="EH24" i="4"/>
  <c r="EJ24" i="4" s="1"/>
  <c r="CV26" i="4"/>
  <c r="CX26" i="4" s="1"/>
  <c r="CV21" i="4"/>
  <c r="CX21" i="4" s="1"/>
  <c r="CV24" i="4"/>
  <c r="CX24" i="4" s="1"/>
  <c r="CV20" i="4"/>
  <c r="CX20" i="4" s="1"/>
  <c r="CV18" i="4"/>
  <c r="CX18" i="4" s="1"/>
  <c r="CV17" i="4"/>
  <c r="CX17" i="4" s="1"/>
  <c r="CV25" i="4"/>
  <c r="CX25" i="4" s="1"/>
  <c r="CV19" i="4"/>
  <c r="CX19" i="4" s="1"/>
  <c r="IR17" i="4"/>
  <c r="IT17" i="4" s="1"/>
  <c r="IR26" i="4"/>
  <c r="IT26" i="4" s="1"/>
  <c r="IR25" i="4"/>
  <c r="IT25" i="4" s="1"/>
  <c r="IR18" i="4"/>
  <c r="IT18" i="4" s="1"/>
  <c r="IR20" i="4"/>
  <c r="IT20" i="4" s="1"/>
  <c r="IR24" i="4"/>
  <c r="IT24" i="4" s="1"/>
  <c r="IR19" i="4"/>
  <c r="IT19" i="4" s="1"/>
  <c r="IR21" i="4"/>
  <c r="IT21" i="4" s="1"/>
  <c r="KD18" i="4"/>
  <c r="KF18" i="4" s="1"/>
  <c r="KD21" i="4"/>
  <c r="KF21" i="4" s="1"/>
  <c r="KD24" i="4"/>
  <c r="KF24" i="4" s="1"/>
  <c r="KD26" i="4"/>
  <c r="KF26" i="4" s="1"/>
  <c r="KD20" i="4"/>
  <c r="KF20" i="4" s="1"/>
  <c r="KD19" i="4"/>
  <c r="KF19" i="4" s="1"/>
  <c r="KD25" i="4"/>
  <c r="KF25" i="4" s="1"/>
  <c r="KD17" i="4"/>
  <c r="KF17" i="4" s="1"/>
  <c r="XH26" i="4"/>
  <c r="XJ26" i="4" s="1"/>
  <c r="XH25" i="4"/>
  <c r="XJ25" i="4" s="1"/>
  <c r="XH17" i="4"/>
  <c r="XJ17" i="4" s="1"/>
  <c r="XH18" i="4"/>
  <c r="XJ18" i="4" s="1"/>
  <c r="XH20" i="4"/>
  <c r="XJ20" i="4" s="1"/>
  <c r="XH19" i="4"/>
  <c r="XJ19" i="4" s="1"/>
  <c r="XH24" i="4"/>
  <c r="XJ24" i="4" s="1"/>
  <c r="XH21" i="4"/>
  <c r="XJ21" i="4" s="1"/>
  <c r="ON18" i="4"/>
  <c r="OP18" i="4" s="1"/>
  <c r="ON25" i="4"/>
  <c r="OP25" i="4" s="1"/>
  <c r="ON17" i="4"/>
  <c r="OP17" i="4" s="1"/>
  <c r="ON20" i="4"/>
  <c r="OP20" i="4" s="1"/>
  <c r="ON26" i="4"/>
  <c r="OP26" i="4" s="1"/>
  <c r="ON24" i="4"/>
  <c r="OP24" i="4" s="1"/>
  <c r="ON19" i="4"/>
  <c r="OP19" i="4" s="1"/>
  <c r="ON21" i="4"/>
  <c r="OP21" i="4" s="1"/>
  <c r="LP18" i="4"/>
  <c r="LR18" i="4" s="1"/>
  <c r="LP25" i="4"/>
  <c r="LR25" i="4" s="1"/>
  <c r="LP21" i="4"/>
  <c r="LR21" i="4" s="1"/>
  <c r="LP19" i="4"/>
  <c r="LR19" i="4" s="1"/>
  <c r="LP17" i="4"/>
  <c r="LR17" i="4" s="1"/>
  <c r="LP26" i="4"/>
  <c r="LR26" i="4" s="1"/>
  <c r="LP20" i="4"/>
  <c r="LR20" i="4" s="1"/>
  <c r="LP24" i="4"/>
  <c r="LR24" i="4" s="1"/>
  <c r="PZ25" i="4"/>
  <c r="QB25" i="4" s="1"/>
  <c r="PZ18" i="4"/>
  <c r="QB18" i="4" s="1"/>
  <c r="PZ24" i="4"/>
  <c r="QB24" i="4" s="1"/>
  <c r="PZ17" i="4"/>
  <c r="QB17" i="4" s="1"/>
  <c r="PZ19" i="4"/>
  <c r="QB19" i="4" s="1"/>
  <c r="PZ21" i="4"/>
  <c r="QB21" i="4" s="1"/>
  <c r="PZ20" i="4"/>
  <c r="QB20" i="4" s="1"/>
  <c r="PZ26" i="4"/>
  <c r="QB26" i="4" s="1"/>
  <c r="VV18" i="4"/>
  <c r="VX18" i="4" s="1"/>
  <c r="VV19" i="4"/>
  <c r="VX19" i="4" s="1"/>
  <c r="VV17" i="4"/>
  <c r="VX17" i="4" s="1"/>
  <c r="VV20" i="4"/>
  <c r="VX20" i="4" s="1"/>
  <c r="VV21" i="4"/>
  <c r="VX21" i="4" s="1"/>
  <c r="VV24" i="4"/>
  <c r="VX24" i="4" s="1"/>
  <c r="VV26" i="4"/>
  <c r="VX26" i="4" s="1"/>
  <c r="VV25" i="4"/>
  <c r="VX25" i="4" s="1"/>
  <c r="SX24" i="4"/>
  <c r="SZ24" i="4" s="1"/>
  <c r="SX25" i="4"/>
  <c r="SZ25" i="4" s="1"/>
  <c r="SX18" i="4"/>
  <c r="SZ18" i="4" s="1"/>
  <c r="SX17" i="4"/>
  <c r="SZ17" i="4" s="1"/>
  <c r="SX21" i="4"/>
  <c r="SZ21" i="4" s="1"/>
  <c r="SX26" i="4"/>
  <c r="SZ26" i="4" s="1"/>
  <c r="SX19" i="4"/>
  <c r="SZ19" i="4" s="1"/>
  <c r="SX20" i="4"/>
  <c r="SZ20" i="4" s="1"/>
  <c r="NB21" i="4"/>
  <c r="ND21" i="4" s="1"/>
  <c r="NB24" i="4"/>
  <c r="ND24" i="4" s="1"/>
  <c r="NB18" i="4"/>
  <c r="ND18" i="4" s="1"/>
  <c r="NB20" i="4"/>
  <c r="ND20" i="4" s="1"/>
  <c r="NB26" i="4"/>
  <c r="ND26" i="4" s="1"/>
  <c r="NB17" i="4"/>
  <c r="ND17" i="4" s="1"/>
  <c r="NB25" i="4"/>
  <c r="ND25" i="4" s="1"/>
  <c r="NB19" i="4"/>
  <c r="ND19" i="4" s="1"/>
  <c r="UJ20" i="4"/>
  <c r="UL20" i="4" s="1"/>
  <c r="UJ21" i="4"/>
  <c r="UL21" i="4" s="1"/>
  <c r="UJ26" i="4"/>
  <c r="UL26" i="4" s="1"/>
  <c r="UJ19" i="4"/>
  <c r="UL19" i="4" s="1"/>
  <c r="UJ25" i="4"/>
  <c r="UL25" i="4" s="1"/>
  <c r="UJ17" i="4"/>
  <c r="UL17" i="4" s="1"/>
  <c r="UJ18" i="4"/>
  <c r="UL18" i="4" s="1"/>
  <c r="UJ24" i="4"/>
  <c r="UL24" i="4" s="1"/>
  <c r="HF17" i="4"/>
  <c r="HH17" i="4" s="1"/>
  <c r="HF19" i="4"/>
  <c r="HH19" i="4" s="1"/>
  <c r="HF18" i="4"/>
  <c r="HH18" i="4" s="1"/>
  <c r="HF20" i="4"/>
  <c r="HH20" i="4" s="1"/>
  <c r="HF21" i="4"/>
  <c r="HH21" i="4" s="1"/>
  <c r="BJ18" i="4"/>
  <c r="BL18" i="4" s="1"/>
  <c r="BJ24" i="4"/>
  <c r="BL24" i="4" s="1"/>
  <c r="BJ19" i="4"/>
  <c r="BL19" i="4" s="1"/>
  <c r="BJ20" i="4"/>
  <c r="BL20" i="4" s="1"/>
  <c r="BJ21" i="4"/>
  <c r="BL21" i="4" s="1"/>
  <c r="BJ17" i="4"/>
  <c r="BL17" i="4" s="1"/>
  <c r="BJ26" i="4"/>
  <c r="BL26" i="4" s="1"/>
  <c r="BJ25" i="4"/>
  <c r="BL25" i="4" s="1"/>
  <c r="YV56" i="4"/>
  <c r="FT55" i="4"/>
  <c r="FV55" i="4" s="1"/>
  <c r="YV51" i="4"/>
  <c r="YV54" i="4"/>
  <c r="YV53" i="4"/>
  <c r="YV58" i="4"/>
  <c r="YV57" i="4"/>
  <c r="YV59" i="4"/>
  <c r="RU4" i="4"/>
  <c r="RV4" i="4" s="1"/>
  <c r="K15" i="5" s="1"/>
  <c r="AAF33" i="4"/>
  <c r="AAH33" i="4" s="1"/>
  <c r="AAH27" i="4"/>
  <c r="AAH26" i="4"/>
  <c r="AAH28" i="4"/>
  <c r="AAH19" i="4"/>
  <c r="AAH16" i="4"/>
  <c r="AAH18" i="4"/>
  <c r="AAH24" i="4"/>
  <c r="AAH17" i="4"/>
  <c r="AAH15" i="4"/>
  <c r="AAH12" i="4"/>
  <c r="AAH21" i="4"/>
  <c r="XH56" i="4"/>
  <c r="XJ56" i="4" s="1"/>
  <c r="VV59" i="4"/>
  <c r="VX59" i="4" s="1"/>
  <c r="VV58" i="4"/>
  <c r="VX58" i="4" s="1"/>
  <c r="VX45" i="4"/>
  <c r="VX49" i="4"/>
  <c r="VX33" i="4"/>
  <c r="VX47" i="4"/>
  <c r="VX30" i="4"/>
  <c r="UJ45" i="4"/>
  <c r="UL45" i="4" s="1"/>
  <c r="UL37" i="4"/>
  <c r="UL28" i="4"/>
  <c r="UL30" i="4"/>
  <c r="UL36" i="4"/>
  <c r="UL33" i="4"/>
  <c r="PZ53" i="4"/>
  <c r="QB53" i="4" s="1"/>
  <c r="ON56" i="4"/>
  <c r="OP56" i="4" s="1"/>
  <c r="HF24" i="4"/>
  <c r="HH24" i="4" s="1"/>
  <c r="CV59" i="4"/>
  <c r="CX59" i="4" s="1"/>
  <c r="CV58" i="4"/>
  <c r="CX58" i="4" s="1"/>
  <c r="BJ47" i="4"/>
  <c r="BL47" i="4" s="1"/>
  <c r="ZZ35" i="4"/>
  <c r="AAA34" i="4"/>
  <c r="AAC34" i="4" s="1"/>
  <c r="XB58" i="4"/>
  <c r="XC57" i="4"/>
  <c r="XE57" i="4" s="1"/>
  <c r="UD47" i="4"/>
  <c r="UE46" i="4"/>
  <c r="UG46" i="4" s="1"/>
  <c r="PT55" i="4"/>
  <c r="PU54" i="4"/>
  <c r="PW54" i="4" s="1"/>
  <c r="OH58" i="4"/>
  <c r="OI57" i="4"/>
  <c r="OK57" i="4" s="1"/>
  <c r="MV37" i="4"/>
  <c r="MW36" i="4"/>
  <c r="MY36" i="4" s="1"/>
  <c r="GZ26" i="4"/>
  <c r="HA25" i="4"/>
  <c r="HC25" i="4" s="1"/>
  <c r="FN57" i="4"/>
  <c r="FO56" i="4"/>
  <c r="FQ56" i="4" s="1"/>
  <c r="J27" i="6"/>
  <c r="I27" i="6"/>
  <c r="H27" i="6"/>
  <c r="G28" i="6"/>
  <c r="F24" i="6"/>
  <c r="E24" i="6"/>
  <c r="D24" i="6"/>
  <c r="C25" i="6"/>
  <c r="BD49" i="4"/>
  <c r="BE48" i="4"/>
  <c r="BG48" i="4" s="1"/>
  <c r="AC59" i="3"/>
  <c r="AC57" i="3"/>
  <c r="AC56" i="3"/>
  <c r="AC55" i="3"/>
  <c r="AC53" i="3"/>
  <c r="AC48" i="3"/>
  <c r="AC47" i="3"/>
  <c r="AC45" i="3"/>
  <c r="AC44" i="3"/>
  <c r="AC42" i="3"/>
  <c r="AC40" i="3"/>
  <c r="AC38" i="3"/>
  <c r="AC37" i="3"/>
  <c r="AC35" i="3"/>
  <c r="AC33" i="3"/>
  <c r="AC31" i="3"/>
  <c r="AC29" i="3"/>
  <c r="AC26" i="3"/>
  <c r="AC25" i="3"/>
  <c r="AC21" i="3"/>
  <c r="AC20" i="3"/>
  <c r="AC19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AL59" i="4"/>
  <c r="AF59" i="4"/>
  <c r="AE59" i="4"/>
  <c r="H59" i="4"/>
  <c r="G59" i="4"/>
  <c r="F59" i="4"/>
  <c r="E59" i="4"/>
  <c r="C59" i="4"/>
  <c r="AL58" i="4"/>
  <c r="AF58" i="4"/>
  <c r="AE58" i="4"/>
  <c r="H58" i="4"/>
  <c r="G58" i="4"/>
  <c r="F58" i="4"/>
  <c r="E58" i="4"/>
  <c r="C58" i="4"/>
  <c r="AL57" i="4"/>
  <c r="AF57" i="4"/>
  <c r="AE57" i="4"/>
  <c r="H57" i="4"/>
  <c r="G57" i="4"/>
  <c r="F57" i="4"/>
  <c r="E57" i="4"/>
  <c r="C57" i="4"/>
  <c r="AL56" i="4"/>
  <c r="AF56" i="4"/>
  <c r="AE56" i="4"/>
  <c r="H56" i="4"/>
  <c r="G56" i="4"/>
  <c r="F56" i="4"/>
  <c r="E56" i="4"/>
  <c r="C56" i="4"/>
  <c r="AL55" i="4"/>
  <c r="AF55" i="4"/>
  <c r="AE55" i="4"/>
  <c r="H55" i="4"/>
  <c r="G55" i="4"/>
  <c r="F55" i="4"/>
  <c r="E55" i="4"/>
  <c r="C55" i="4"/>
  <c r="AL54" i="4"/>
  <c r="AF54" i="4"/>
  <c r="AE54" i="4"/>
  <c r="H54" i="4"/>
  <c r="G54" i="4"/>
  <c r="F54" i="4"/>
  <c r="E54" i="4"/>
  <c r="C54" i="4"/>
  <c r="AL53" i="4"/>
  <c r="AF53" i="4"/>
  <c r="AE53" i="4"/>
  <c r="H53" i="4"/>
  <c r="G53" i="4"/>
  <c r="F53" i="4"/>
  <c r="E53" i="4"/>
  <c r="C53" i="4"/>
  <c r="AL52" i="4"/>
  <c r="AF52" i="4"/>
  <c r="AE52" i="4"/>
  <c r="H52" i="4"/>
  <c r="G52" i="4"/>
  <c r="F52" i="4"/>
  <c r="E52" i="4"/>
  <c r="C52" i="4"/>
  <c r="AL51" i="4"/>
  <c r="AF51" i="4"/>
  <c r="AE51" i="4"/>
  <c r="H51" i="4"/>
  <c r="G51" i="4"/>
  <c r="F51" i="4"/>
  <c r="E51" i="4"/>
  <c r="C51" i="4"/>
  <c r="AL50" i="4"/>
  <c r="AF50" i="4"/>
  <c r="AE50" i="4"/>
  <c r="H50" i="4"/>
  <c r="G50" i="4"/>
  <c r="F50" i="4"/>
  <c r="E50" i="4"/>
  <c r="C50" i="4"/>
  <c r="B51" i="4" s="1"/>
  <c r="AL49" i="4"/>
  <c r="AF49" i="4"/>
  <c r="AE49" i="4"/>
  <c r="H49" i="4"/>
  <c r="G49" i="4"/>
  <c r="F49" i="4"/>
  <c r="E49" i="4"/>
  <c r="C49" i="4"/>
  <c r="AL48" i="4"/>
  <c r="AF48" i="4"/>
  <c r="AE48" i="4"/>
  <c r="H48" i="4"/>
  <c r="G48" i="4"/>
  <c r="F48" i="4"/>
  <c r="E48" i="4"/>
  <c r="C48" i="4"/>
  <c r="AL47" i="4"/>
  <c r="AF47" i="4"/>
  <c r="AE47" i="4"/>
  <c r="H47" i="4"/>
  <c r="G47" i="4"/>
  <c r="F47" i="4"/>
  <c r="E47" i="4"/>
  <c r="C47" i="4"/>
  <c r="AL46" i="4"/>
  <c r="AF46" i="4"/>
  <c r="AE46" i="4"/>
  <c r="H46" i="4"/>
  <c r="G46" i="4"/>
  <c r="F46" i="4"/>
  <c r="E46" i="4"/>
  <c r="C46" i="4"/>
  <c r="B47" i="4" s="1"/>
  <c r="AL45" i="4"/>
  <c r="AF45" i="4"/>
  <c r="AE45" i="4"/>
  <c r="H45" i="4"/>
  <c r="G45" i="4"/>
  <c r="F45" i="4"/>
  <c r="E45" i="4"/>
  <c r="C45" i="4"/>
  <c r="AL44" i="4"/>
  <c r="AF44" i="4"/>
  <c r="AE44" i="4"/>
  <c r="H44" i="4"/>
  <c r="G44" i="4"/>
  <c r="F44" i="4"/>
  <c r="E44" i="4"/>
  <c r="C44" i="4"/>
  <c r="AL43" i="4"/>
  <c r="AF43" i="4"/>
  <c r="AE43" i="4"/>
  <c r="H43" i="4"/>
  <c r="G43" i="4"/>
  <c r="F43" i="4"/>
  <c r="E43" i="4"/>
  <c r="C43" i="4"/>
  <c r="AL42" i="4"/>
  <c r="AF42" i="4"/>
  <c r="AE42" i="4"/>
  <c r="H42" i="4"/>
  <c r="G42" i="4"/>
  <c r="F42" i="4"/>
  <c r="E42" i="4"/>
  <c r="C42" i="4"/>
  <c r="B43" i="4" s="1"/>
  <c r="AL41" i="4"/>
  <c r="AF41" i="4"/>
  <c r="AE41" i="4"/>
  <c r="H41" i="4"/>
  <c r="G41" i="4"/>
  <c r="F41" i="4"/>
  <c r="E41" i="4"/>
  <c r="C41" i="4"/>
  <c r="AL40" i="4"/>
  <c r="AF40" i="4"/>
  <c r="AE40" i="4"/>
  <c r="H40" i="4"/>
  <c r="G40" i="4"/>
  <c r="F40" i="4"/>
  <c r="E40" i="4"/>
  <c r="C40" i="4"/>
  <c r="AL39" i="4"/>
  <c r="AF39" i="4"/>
  <c r="AE39" i="4"/>
  <c r="H39" i="4"/>
  <c r="G39" i="4"/>
  <c r="F39" i="4"/>
  <c r="E39" i="4"/>
  <c r="C39" i="4"/>
  <c r="AL38" i="4"/>
  <c r="AF38" i="4"/>
  <c r="AE38" i="4"/>
  <c r="H38" i="4"/>
  <c r="G38" i="4"/>
  <c r="F38" i="4"/>
  <c r="E38" i="4"/>
  <c r="C38" i="4"/>
  <c r="AL37" i="4"/>
  <c r="AF37" i="4"/>
  <c r="AE37" i="4"/>
  <c r="H37" i="4"/>
  <c r="G37" i="4"/>
  <c r="F37" i="4"/>
  <c r="E37" i="4"/>
  <c r="C37" i="4"/>
  <c r="AL36" i="4"/>
  <c r="AF36" i="4"/>
  <c r="AE36" i="4"/>
  <c r="H36" i="4"/>
  <c r="G36" i="4"/>
  <c r="F36" i="4"/>
  <c r="E36" i="4"/>
  <c r="C36" i="4"/>
  <c r="AL35" i="4"/>
  <c r="AF35" i="4"/>
  <c r="AE35" i="4"/>
  <c r="H35" i="4"/>
  <c r="G35" i="4"/>
  <c r="F35" i="4"/>
  <c r="E35" i="4"/>
  <c r="C35" i="4"/>
  <c r="AL34" i="4"/>
  <c r="AF34" i="4"/>
  <c r="AE34" i="4"/>
  <c r="H34" i="4"/>
  <c r="G34" i="4"/>
  <c r="F34" i="4"/>
  <c r="E34" i="4"/>
  <c r="C34" i="4"/>
  <c r="AL33" i="4"/>
  <c r="AF33" i="4"/>
  <c r="AE33" i="4"/>
  <c r="H33" i="4"/>
  <c r="G33" i="4"/>
  <c r="F33" i="4"/>
  <c r="E33" i="4"/>
  <c r="C33" i="4"/>
  <c r="AL32" i="4"/>
  <c r="AF32" i="4"/>
  <c r="AE32" i="4"/>
  <c r="H32" i="4"/>
  <c r="G32" i="4"/>
  <c r="F32" i="4"/>
  <c r="E32" i="4"/>
  <c r="C32" i="4"/>
  <c r="B33" i="4" s="1"/>
  <c r="AL31" i="4"/>
  <c r="AF31" i="4"/>
  <c r="AE31" i="4"/>
  <c r="H31" i="4"/>
  <c r="G31" i="4"/>
  <c r="F31" i="4"/>
  <c r="E31" i="4"/>
  <c r="C31" i="4"/>
  <c r="AL30" i="4"/>
  <c r="AF30" i="4"/>
  <c r="AE30" i="4"/>
  <c r="H30" i="4"/>
  <c r="G30" i="4"/>
  <c r="F30" i="4"/>
  <c r="E30" i="4"/>
  <c r="C30" i="4"/>
  <c r="AL29" i="4"/>
  <c r="AF29" i="4"/>
  <c r="AE29" i="4"/>
  <c r="H29" i="4"/>
  <c r="G29" i="4"/>
  <c r="F29" i="4"/>
  <c r="E29" i="4"/>
  <c r="C29" i="4"/>
  <c r="AL28" i="4"/>
  <c r="AF28" i="4"/>
  <c r="AE28" i="4"/>
  <c r="H28" i="4"/>
  <c r="G28" i="4"/>
  <c r="F28" i="4"/>
  <c r="E28" i="4"/>
  <c r="C28" i="4"/>
  <c r="AL27" i="4"/>
  <c r="AF27" i="4"/>
  <c r="AE27" i="4"/>
  <c r="H27" i="4"/>
  <c r="G27" i="4"/>
  <c r="F27" i="4"/>
  <c r="E27" i="4"/>
  <c r="C27" i="4"/>
  <c r="AL26" i="4"/>
  <c r="AF26" i="4"/>
  <c r="AE26" i="4"/>
  <c r="H26" i="4"/>
  <c r="G26" i="4"/>
  <c r="F26" i="4"/>
  <c r="E26" i="4"/>
  <c r="C26" i="4"/>
  <c r="AL25" i="4"/>
  <c r="AF25" i="4"/>
  <c r="AE25" i="4"/>
  <c r="H25" i="4"/>
  <c r="G25" i="4"/>
  <c r="F25" i="4"/>
  <c r="E25" i="4"/>
  <c r="C25" i="4"/>
  <c r="AL24" i="4"/>
  <c r="AF24" i="4"/>
  <c r="AE24" i="4"/>
  <c r="H24" i="4"/>
  <c r="G24" i="4"/>
  <c r="F24" i="4"/>
  <c r="E24" i="4"/>
  <c r="C24" i="4"/>
  <c r="AL23" i="4"/>
  <c r="AF23" i="4"/>
  <c r="AE23" i="4"/>
  <c r="H23" i="4"/>
  <c r="G23" i="4"/>
  <c r="F23" i="4"/>
  <c r="E23" i="4"/>
  <c r="C23" i="4"/>
  <c r="AL22" i="4"/>
  <c r="AF22" i="4"/>
  <c r="AE22" i="4"/>
  <c r="H22" i="4"/>
  <c r="G22" i="4"/>
  <c r="F22" i="4"/>
  <c r="E22" i="4"/>
  <c r="C22" i="4"/>
  <c r="AL21" i="4"/>
  <c r="AF21" i="4"/>
  <c r="AE21" i="4"/>
  <c r="H21" i="4"/>
  <c r="G21" i="4"/>
  <c r="F21" i="4"/>
  <c r="E21" i="4"/>
  <c r="C21" i="4"/>
  <c r="AL20" i="4"/>
  <c r="AF20" i="4"/>
  <c r="AE20" i="4"/>
  <c r="H20" i="4"/>
  <c r="G20" i="4"/>
  <c r="F20" i="4"/>
  <c r="E20" i="4"/>
  <c r="C20" i="4"/>
  <c r="AL19" i="4"/>
  <c r="AF19" i="4"/>
  <c r="AE19" i="4"/>
  <c r="H19" i="4"/>
  <c r="G19" i="4"/>
  <c r="F19" i="4"/>
  <c r="E19" i="4"/>
  <c r="C19" i="4"/>
  <c r="H1" i="4"/>
  <c r="Z9" i="3"/>
  <c r="AA9" i="3"/>
  <c r="AAD34" i="4"/>
  <c r="FR56" i="4"/>
  <c r="UH46" i="4"/>
  <c r="BH48" i="4"/>
  <c r="MZ36" i="4"/>
  <c r="OL57" i="4"/>
  <c r="HD25" i="4"/>
  <c r="PX54" i="4"/>
  <c r="XF57" i="4"/>
  <c r="UJ46" i="4" l="1"/>
  <c r="UL46" i="4" s="1"/>
  <c r="BJ48" i="4"/>
  <c r="BL48" i="4" s="1"/>
  <c r="AB21" i="3"/>
  <c r="AB26" i="3"/>
  <c r="AB28" i="3"/>
  <c r="AB30" i="3"/>
  <c r="AB35" i="3"/>
  <c r="AB36" i="3"/>
  <c r="AB38" i="3"/>
  <c r="AC32" i="3"/>
  <c r="AC36" i="3"/>
  <c r="AC39" i="3"/>
  <c r="TG4" i="4"/>
  <c r="TH4" i="4" s="1"/>
  <c r="K16" i="5" s="1"/>
  <c r="H16" i="5" s="1"/>
  <c r="LY4" i="4"/>
  <c r="LZ4" i="4" s="1"/>
  <c r="F21" i="5" s="1"/>
  <c r="E21" i="5" s="1"/>
  <c r="KM4" i="4"/>
  <c r="KN4" i="4" s="1"/>
  <c r="F20" i="5" s="1"/>
  <c r="E20" i="5" s="1"/>
  <c r="JA4" i="4"/>
  <c r="JB4" i="4" s="1"/>
  <c r="F19" i="5" s="1"/>
  <c r="E19" i="5" s="1"/>
  <c r="EQ4" i="4"/>
  <c r="ER4" i="4" s="1"/>
  <c r="F16" i="5" s="1"/>
  <c r="C16" i="5" s="1"/>
  <c r="ACA4" i="4"/>
  <c r="ACB4" i="4" s="1"/>
  <c r="K22" i="5" s="1"/>
  <c r="H22" i="5" s="1"/>
  <c r="AT1" i="4"/>
  <c r="YD1" i="4"/>
  <c r="WR1" i="4"/>
  <c r="VF1" i="4"/>
  <c r="ABB1" i="4"/>
  <c r="SH1" i="4"/>
  <c r="ZP1" i="4"/>
  <c r="TT1" i="4"/>
  <c r="KZ1" i="4"/>
  <c r="JN1" i="4"/>
  <c r="ML1" i="4"/>
  <c r="QV1" i="4"/>
  <c r="PJ1" i="4"/>
  <c r="FD1" i="4"/>
  <c r="NX1" i="4"/>
  <c r="GP1" i="4"/>
  <c r="IB1" i="4"/>
  <c r="DR1" i="4"/>
  <c r="CF1" i="4"/>
  <c r="AC22" i="3"/>
  <c r="AC24" i="3"/>
  <c r="AC27" i="3"/>
  <c r="AC28" i="3"/>
  <c r="AC30" i="3"/>
  <c r="AC34" i="3"/>
  <c r="AAF34" i="4"/>
  <c r="AAH34" i="4" s="1"/>
  <c r="AB41" i="3"/>
  <c r="AB43" i="3"/>
  <c r="AB46" i="3"/>
  <c r="AB47" i="3"/>
  <c r="AB49" i="3"/>
  <c r="AB50" i="3"/>
  <c r="AB52" i="3"/>
  <c r="AC41" i="3"/>
  <c r="AC43" i="3"/>
  <c r="AC46" i="3"/>
  <c r="AC49" i="3"/>
  <c r="AC50" i="3"/>
  <c r="AC51" i="3"/>
  <c r="AC54" i="3"/>
  <c r="AC58" i="3"/>
  <c r="J15" i="5"/>
  <c r="H15" i="5"/>
  <c r="ZC4" i="4"/>
  <c r="ZD4" i="4" s="1"/>
  <c r="K20" i="5" s="1"/>
  <c r="XH57" i="4"/>
  <c r="XJ57" i="4" s="1"/>
  <c r="PZ54" i="4"/>
  <c r="QB54" i="4" s="1"/>
  <c r="ON57" i="4"/>
  <c r="OP57" i="4" s="1"/>
  <c r="NB36" i="4"/>
  <c r="ND36" i="4" s="1"/>
  <c r="HF25" i="4"/>
  <c r="HH25" i="4" s="1"/>
  <c r="FT56" i="4"/>
  <c r="FV56" i="4" s="1"/>
  <c r="DE4" i="4"/>
  <c r="DF4" i="4" s="1"/>
  <c r="F15" i="5" s="1"/>
  <c r="AC52" i="3"/>
  <c r="AB57" i="3"/>
  <c r="AB56" i="3"/>
  <c r="AB55" i="3"/>
  <c r="AB54" i="3"/>
  <c r="AB53" i="3"/>
  <c r="AB51" i="3"/>
  <c r="AB48" i="3"/>
  <c r="AB45" i="3"/>
  <c r="AB44" i="3"/>
  <c r="AB42" i="3"/>
  <c r="AB40" i="3"/>
  <c r="AB39" i="3"/>
  <c r="AB34" i="3"/>
  <c r="AB33" i="3"/>
  <c r="AB32" i="3"/>
  <c r="AB31" i="3"/>
  <c r="AB29" i="3"/>
  <c r="AB27" i="3"/>
  <c r="AB25" i="3"/>
  <c r="AB24" i="3"/>
  <c r="AB23" i="3"/>
  <c r="AB22" i="3"/>
  <c r="B42" i="4"/>
  <c r="ZZ36" i="4"/>
  <c r="AAA35" i="4"/>
  <c r="AAC35" i="4" s="1"/>
  <c r="XB59" i="4"/>
  <c r="XC59" i="4" s="1"/>
  <c r="XE59" i="4" s="1"/>
  <c r="XC58" i="4"/>
  <c r="XE58" i="4" s="1"/>
  <c r="UD48" i="4"/>
  <c r="UE47" i="4"/>
  <c r="UG47" i="4" s="1"/>
  <c r="PT56" i="4"/>
  <c r="PU55" i="4"/>
  <c r="PW55" i="4" s="1"/>
  <c r="OH59" i="4"/>
  <c r="OI59" i="4" s="1"/>
  <c r="OK59" i="4" s="1"/>
  <c r="OI58" i="4"/>
  <c r="OK58" i="4" s="1"/>
  <c r="MV38" i="4"/>
  <c r="MW37" i="4"/>
  <c r="MY37" i="4" s="1"/>
  <c r="GZ27" i="4"/>
  <c r="HA26" i="4"/>
  <c r="HC26" i="4" s="1"/>
  <c r="FN58" i="4"/>
  <c r="FO57" i="4"/>
  <c r="FQ57" i="4" s="1"/>
  <c r="F25" i="6"/>
  <c r="E25" i="6"/>
  <c r="D25" i="6"/>
  <c r="C26" i="6"/>
  <c r="J28" i="6"/>
  <c r="I28" i="6"/>
  <c r="H28" i="6"/>
  <c r="G29" i="6"/>
  <c r="BD50" i="4"/>
  <c r="BE49" i="4"/>
  <c r="BG49" i="4" s="1"/>
  <c r="AB20" i="3"/>
  <c r="B56" i="4"/>
  <c r="D56" i="4" s="1"/>
  <c r="AB19" i="3"/>
  <c r="AB37" i="3"/>
  <c r="B30" i="4"/>
  <c r="D30" i="4" s="1"/>
  <c r="B36" i="4"/>
  <c r="B53" i="4"/>
  <c r="D53" i="4" s="1"/>
  <c r="B40" i="4"/>
  <c r="B31" i="4"/>
  <c r="B27" i="4"/>
  <c r="B34" i="4"/>
  <c r="B37" i="4"/>
  <c r="AD21" i="3"/>
  <c r="AL21" i="3" s="1"/>
  <c r="AD21" i="7"/>
  <c r="AF21" i="7" s="1"/>
  <c r="AD25" i="3"/>
  <c r="AD25" i="7"/>
  <c r="AF25" i="7" s="1"/>
  <c r="AD29" i="3"/>
  <c r="AD29" i="7"/>
  <c r="AF29" i="7" s="1"/>
  <c r="AD33" i="3"/>
  <c r="AD33" i="7"/>
  <c r="AF33" i="7" s="1"/>
  <c r="AD37" i="3"/>
  <c r="AD37" i="7"/>
  <c r="AF37" i="7" s="1"/>
  <c r="AD40" i="3"/>
  <c r="AD40" i="7"/>
  <c r="AF40" i="7" s="1"/>
  <c r="AD44" i="3"/>
  <c r="AD44" i="7"/>
  <c r="AF44" i="7" s="1"/>
  <c r="AD48" i="3"/>
  <c r="AD48" i="7"/>
  <c r="AF48" i="7" s="1"/>
  <c r="AD52" i="3"/>
  <c r="AD52" i="7"/>
  <c r="AF52" i="7" s="1"/>
  <c r="AD55" i="3"/>
  <c r="AD55" i="7"/>
  <c r="AF55" i="7" s="1"/>
  <c r="AD59" i="3"/>
  <c r="AD59" i="7"/>
  <c r="AF59" i="7" s="1"/>
  <c r="AD19" i="3"/>
  <c r="AD19" i="7"/>
  <c r="AF19" i="7" s="1"/>
  <c r="AD23" i="3"/>
  <c r="AD23" i="7"/>
  <c r="AF23" i="7" s="1"/>
  <c r="AD27" i="3"/>
  <c r="AD27" i="7"/>
  <c r="AF27" i="7" s="1"/>
  <c r="AD32" i="3"/>
  <c r="AD32" i="7"/>
  <c r="AF32" i="7" s="1"/>
  <c r="AD36" i="3"/>
  <c r="AL36" i="3" s="1"/>
  <c r="AD36" i="7"/>
  <c r="AF36" i="7" s="1"/>
  <c r="AD42" i="3"/>
  <c r="AD42" i="7"/>
  <c r="AF42" i="7" s="1"/>
  <c r="AD46" i="3"/>
  <c r="AL46" i="3" s="1"/>
  <c r="AD46" i="7"/>
  <c r="AF46" i="7" s="1"/>
  <c r="AD51" i="3"/>
  <c r="AD51" i="7"/>
  <c r="AF51" i="7" s="1"/>
  <c r="AD56" i="3"/>
  <c r="AD56" i="7"/>
  <c r="AF56" i="7" s="1"/>
  <c r="AD20" i="3"/>
  <c r="AD20" i="7"/>
  <c r="AF20" i="7" s="1"/>
  <c r="AD24" i="3"/>
  <c r="AD24" i="7"/>
  <c r="AF24" i="7" s="1"/>
  <c r="AD28" i="3"/>
  <c r="AD28" i="7"/>
  <c r="AF28" i="7" s="1"/>
  <c r="AD31" i="3"/>
  <c r="AD31" i="7"/>
  <c r="AF31" i="7" s="1"/>
  <c r="AD35" i="3"/>
  <c r="AL35" i="3" s="1"/>
  <c r="AD35" i="7"/>
  <c r="AF35" i="7" s="1"/>
  <c r="AD39" i="3"/>
  <c r="AD39" i="7"/>
  <c r="AF39" i="7" s="1"/>
  <c r="AD43" i="3"/>
  <c r="AD43" i="7"/>
  <c r="AF43" i="7" s="1"/>
  <c r="AD47" i="3"/>
  <c r="AD47" i="7"/>
  <c r="AF47" i="7" s="1"/>
  <c r="AD50" i="3"/>
  <c r="AL50" i="3" s="1"/>
  <c r="AD50" i="7"/>
  <c r="AF50" i="7" s="1"/>
  <c r="AD57" i="3"/>
  <c r="AL57" i="3" s="1"/>
  <c r="AD57" i="7"/>
  <c r="AF57" i="7" s="1"/>
  <c r="AD22" i="3"/>
  <c r="AD22" i="7"/>
  <c r="AF22" i="7" s="1"/>
  <c r="AD26" i="3"/>
  <c r="AD26" i="7"/>
  <c r="AF26" i="7" s="1"/>
  <c r="AD30" i="3"/>
  <c r="AD30" i="7"/>
  <c r="AF30" i="7" s="1"/>
  <c r="AD34" i="3"/>
  <c r="AD34" i="7"/>
  <c r="AF34" i="7" s="1"/>
  <c r="AD38" i="3"/>
  <c r="AL38" i="3" s="1"/>
  <c r="AD38" i="7"/>
  <c r="AF38" i="7" s="1"/>
  <c r="AD41" i="3"/>
  <c r="AD41" i="7"/>
  <c r="AF41" i="7" s="1"/>
  <c r="AD45" i="3"/>
  <c r="AD45" i="7"/>
  <c r="AF45" i="7" s="1"/>
  <c r="AD49" i="3"/>
  <c r="AL49" i="3" s="1"/>
  <c r="AD49" i="7"/>
  <c r="AF49" i="7" s="1"/>
  <c r="AD53" i="3"/>
  <c r="AD53" i="7"/>
  <c r="AF53" i="7" s="1"/>
  <c r="AD54" i="3"/>
  <c r="AD54" i="7"/>
  <c r="AF54" i="7" s="1"/>
  <c r="AD58" i="3"/>
  <c r="AD58" i="7"/>
  <c r="AF58" i="7" s="1"/>
  <c r="B25" i="4"/>
  <c r="B21" i="4"/>
  <c r="B50" i="4"/>
  <c r="AB59" i="3"/>
  <c r="AB58" i="3"/>
  <c r="J31" i="4"/>
  <c r="J34" i="4"/>
  <c r="J35" i="4"/>
  <c r="J37" i="4"/>
  <c r="J38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33" i="4"/>
  <c r="J40" i="4"/>
  <c r="J32" i="4"/>
  <c r="J39" i="4"/>
  <c r="J36" i="4"/>
  <c r="I20" i="4"/>
  <c r="I24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25" i="4"/>
  <c r="I21" i="4"/>
  <c r="I27" i="4"/>
  <c r="J20" i="4"/>
  <c r="J23" i="4"/>
  <c r="J26" i="4"/>
  <c r="J29" i="4"/>
  <c r="I22" i="4"/>
  <c r="I26" i="4"/>
  <c r="J19" i="4"/>
  <c r="J22" i="4"/>
  <c r="J25" i="4"/>
  <c r="J28" i="4"/>
  <c r="J30" i="4"/>
  <c r="I19" i="4"/>
  <c r="I23" i="4"/>
  <c r="I28" i="4"/>
  <c r="J21" i="4"/>
  <c r="J24" i="4"/>
  <c r="J27" i="4"/>
  <c r="L53" i="4"/>
  <c r="M53" i="4" s="1"/>
  <c r="L57" i="4"/>
  <c r="M57" i="4" s="1"/>
  <c r="L26" i="4"/>
  <c r="M26" i="4" s="1"/>
  <c r="L58" i="4"/>
  <c r="M58" i="4" s="1"/>
  <c r="L29" i="4"/>
  <c r="M29" i="4" s="1"/>
  <c r="L34" i="4"/>
  <c r="M34" i="4" s="1"/>
  <c r="L36" i="4"/>
  <c r="M36" i="4" s="1"/>
  <c r="L41" i="4"/>
  <c r="M41" i="4" s="1"/>
  <c r="L30" i="4"/>
  <c r="M30" i="4" s="1"/>
  <c r="L37" i="4"/>
  <c r="M37" i="4" s="1"/>
  <c r="L50" i="4"/>
  <c r="M50" i="4" s="1"/>
  <c r="L52" i="4"/>
  <c r="M52" i="4" s="1"/>
  <c r="AC23" i="3"/>
  <c r="B28" i="4"/>
  <c r="B20" i="4"/>
  <c r="B24" i="4"/>
  <c r="B23" i="4"/>
  <c r="D23" i="4" s="1"/>
  <c r="B41" i="4"/>
  <c r="D41" i="4" s="1"/>
  <c r="B48" i="4"/>
  <c r="B58" i="4"/>
  <c r="B55" i="4"/>
  <c r="B57" i="4"/>
  <c r="B22" i="4"/>
  <c r="B26" i="4"/>
  <c r="B29" i="4"/>
  <c r="B39" i="4"/>
  <c r="B44" i="4"/>
  <c r="B46" i="4"/>
  <c r="B49" i="4"/>
  <c r="D49" i="4" s="1"/>
  <c r="B52" i="4"/>
  <c r="B59" i="4"/>
  <c r="B32" i="4"/>
  <c r="B54" i="4"/>
  <c r="D54" i="4" s="1"/>
  <c r="B35" i="4"/>
  <c r="D35" i="4" s="1"/>
  <c r="B38" i="4"/>
  <c r="B45" i="4"/>
  <c r="D45" i="4" s="1"/>
  <c r="L32" i="4"/>
  <c r="M32" i="4" s="1"/>
  <c r="L45" i="4"/>
  <c r="M45" i="4" s="1"/>
  <c r="L24" i="4"/>
  <c r="M24" i="4" s="1"/>
  <c r="D33" i="4"/>
  <c r="L48" i="4"/>
  <c r="M48" i="4" s="1"/>
  <c r="L49" i="4"/>
  <c r="M49" i="4" s="1"/>
  <c r="L22" i="4"/>
  <c r="M22" i="4" s="1"/>
  <c r="L19" i="4"/>
  <c r="M19" i="4" s="1"/>
  <c r="L56" i="4"/>
  <c r="M56" i="4" s="1"/>
  <c r="L33" i="4"/>
  <c r="M33" i="4" s="1"/>
  <c r="L25" i="4"/>
  <c r="M25" i="4" s="1"/>
  <c r="L44" i="4"/>
  <c r="M44" i="4" s="1"/>
  <c r="D47" i="4"/>
  <c r="L21" i="4"/>
  <c r="M21" i="4" s="1"/>
  <c r="L40" i="4"/>
  <c r="M40" i="4" s="1"/>
  <c r="L23" i="4"/>
  <c r="M23" i="4" s="1"/>
  <c r="L20" i="4"/>
  <c r="M20" i="4" s="1"/>
  <c r="L35" i="4"/>
  <c r="M35" i="4" s="1"/>
  <c r="L27" i="4"/>
  <c r="M27" i="4" s="1"/>
  <c r="L31" i="4"/>
  <c r="M31" i="4" s="1"/>
  <c r="L28" i="4"/>
  <c r="M28" i="4" s="1"/>
  <c r="L38" i="4"/>
  <c r="M38" i="4" s="1"/>
  <c r="L46" i="4"/>
  <c r="M46" i="4" s="1"/>
  <c r="L54" i="4"/>
  <c r="M54" i="4" s="1"/>
  <c r="L39" i="4"/>
  <c r="M39" i="4" s="1"/>
  <c r="L47" i="4"/>
  <c r="M47" i="4" s="1"/>
  <c r="L55" i="4"/>
  <c r="M55" i="4" s="1"/>
  <c r="L42" i="4"/>
  <c r="M42" i="4" s="1"/>
  <c r="L43" i="4"/>
  <c r="M43" i="4" s="1"/>
  <c r="L51" i="4"/>
  <c r="M51" i="4" s="1"/>
  <c r="L59" i="4"/>
  <c r="M59" i="4" s="1"/>
  <c r="AF12" i="4"/>
  <c r="AL18" i="4"/>
  <c r="AL17" i="4"/>
  <c r="AL16" i="4"/>
  <c r="AL15" i="4"/>
  <c r="AL14" i="4"/>
  <c r="AL13" i="4"/>
  <c r="AL12" i="4"/>
  <c r="AL11" i="4"/>
  <c r="AL10" i="4"/>
  <c r="AL9" i="4"/>
  <c r="AF18" i="4"/>
  <c r="AF17" i="4"/>
  <c r="AF16" i="4"/>
  <c r="AF15" i="4"/>
  <c r="AF14" i="4"/>
  <c r="AF13" i="4"/>
  <c r="AF11" i="4"/>
  <c r="AF10" i="4"/>
  <c r="AE16" i="4"/>
  <c r="AE18" i="4"/>
  <c r="AE17" i="4"/>
  <c r="AE15" i="4"/>
  <c r="AE14" i="4"/>
  <c r="AE13" i="4"/>
  <c r="AE12" i="4"/>
  <c r="AE11" i="4"/>
  <c r="AE10" i="4"/>
  <c r="AE9" i="4"/>
  <c r="AAD35" i="4"/>
  <c r="FR57" i="4"/>
  <c r="PX55" i="4"/>
  <c r="UH47" i="4"/>
  <c r="BH49" i="4"/>
  <c r="XF59" i="4"/>
  <c r="HD26" i="4"/>
  <c r="OL59" i="4"/>
  <c r="MZ37" i="4"/>
  <c r="OL58" i="4"/>
  <c r="XF58" i="4"/>
  <c r="PZ55" i="4" l="1"/>
  <c r="QB55" i="4" s="1"/>
  <c r="AL41" i="3"/>
  <c r="C20" i="5"/>
  <c r="R20" i="5" s="1"/>
  <c r="AL28" i="3"/>
  <c r="E16" i="5"/>
  <c r="U16" i="5" s="1"/>
  <c r="AL26" i="3"/>
  <c r="AL43" i="3"/>
  <c r="AL47" i="3"/>
  <c r="J16" i="5"/>
  <c r="U26" i="5" s="1"/>
  <c r="J22" i="5"/>
  <c r="O32" i="5" s="1"/>
  <c r="C21" i="5"/>
  <c r="X21" i="5" s="1"/>
  <c r="AL30" i="3"/>
  <c r="AL20" i="3"/>
  <c r="AL31" i="3"/>
  <c r="AAF35" i="4"/>
  <c r="AAH35" i="4" s="1"/>
  <c r="C19" i="5"/>
  <c r="U19" i="5" s="1"/>
  <c r="AL52" i="3"/>
  <c r="X25" i="5"/>
  <c r="W25" i="5"/>
  <c r="X26" i="5"/>
  <c r="W26" i="5"/>
  <c r="X32" i="5"/>
  <c r="W32" i="5"/>
  <c r="V16" i="5"/>
  <c r="X16" i="5"/>
  <c r="W16" i="5"/>
  <c r="V25" i="5"/>
  <c r="U25" i="5"/>
  <c r="V26" i="5"/>
  <c r="V32" i="5"/>
  <c r="U32" i="5"/>
  <c r="T25" i="5"/>
  <c r="S25" i="5"/>
  <c r="T26" i="5"/>
  <c r="S26" i="5"/>
  <c r="T32" i="5"/>
  <c r="S32" i="5"/>
  <c r="T16" i="5"/>
  <c r="S16" i="5"/>
  <c r="R25" i="5"/>
  <c r="Q25" i="5"/>
  <c r="R26" i="5"/>
  <c r="Q26" i="5"/>
  <c r="R32" i="5"/>
  <c r="Q32" i="5"/>
  <c r="R16" i="5"/>
  <c r="Q16" i="5"/>
  <c r="P25" i="5"/>
  <c r="O25" i="5"/>
  <c r="P26" i="5"/>
  <c r="O26" i="5"/>
  <c r="P32" i="5"/>
  <c r="P16" i="5"/>
  <c r="J20" i="5"/>
  <c r="H20" i="5"/>
  <c r="E15" i="5"/>
  <c r="C15" i="5"/>
  <c r="XH58" i="4"/>
  <c r="XJ58" i="4" s="1"/>
  <c r="XH59" i="4"/>
  <c r="XJ59" i="4" s="1"/>
  <c r="UJ47" i="4"/>
  <c r="UL47" i="4" s="1"/>
  <c r="ON58" i="4"/>
  <c r="OP58" i="4" s="1"/>
  <c r="ON59" i="4"/>
  <c r="OP59" i="4" s="1"/>
  <c r="NB37" i="4"/>
  <c r="ND37" i="4" s="1"/>
  <c r="HF26" i="4"/>
  <c r="HH26" i="4" s="1"/>
  <c r="FT57" i="4"/>
  <c r="FV57" i="4" s="1"/>
  <c r="BJ49" i="4"/>
  <c r="BL49" i="4" s="1"/>
  <c r="AL56" i="3"/>
  <c r="AL55" i="3"/>
  <c r="AL54" i="3"/>
  <c r="AL53" i="3"/>
  <c r="AL51" i="3"/>
  <c r="AL48" i="3"/>
  <c r="AL45" i="3"/>
  <c r="AL44" i="3"/>
  <c r="AL42" i="3"/>
  <c r="AL40" i="3"/>
  <c r="AL39" i="3"/>
  <c r="AL34" i="3"/>
  <c r="AL33" i="3"/>
  <c r="AL32" i="3"/>
  <c r="AL29" i="3"/>
  <c r="AL27" i="3"/>
  <c r="AL25" i="3"/>
  <c r="AL24" i="3"/>
  <c r="AL22" i="3"/>
  <c r="ZZ37" i="4"/>
  <c r="AAA36" i="4"/>
  <c r="AAC36" i="4" s="1"/>
  <c r="UD49" i="4"/>
  <c r="UE48" i="4"/>
  <c r="UG48" i="4" s="1"/>
  <c r="PT57" i="4"/>
  <c r="PU56" i="4"/>
  <c r="PW56" i="4" s="1"/>
  <c r="MV39" i="4"/>
  <c r="MW38" i="4"/>
  <c r="MY38" i="4" s="1"/>
  <c r="GZ28" i="4"/>
  <c r="HA27" i="4"/>
  <c r="HC27" i="4" s="1"/>
  <c r="FN59" i="4"/>
  <c r="FO59" i="4" s="1"/>
  <c r="FQ59" i="4" s="1"/>
  <c r="FO58" i="4"/>
  <c r="FQ58" i="4" s="1"/>
  <c r="J29" i="6"/>
  <c r="I29" i="6"/>
  <c r="H29" i="6"/>
  <c r="G30" i="6"/>
  <c r="F26" i="6"/>
  <c r="E26" i="6"/>
  <c r="D26" i="6"/>
  <c r="C27" i="6"/>
  <c r="BD51" i="4"/>
  <c r="BE50" i="4"/>
  <c r="BG50" i="4" s="1"/>
  <c r="K32" i="4"/>
  <c r="AA32" i="4" s="1"/>
  <c r="AL37" i="3"/>
  <c r="AL19" i="3"/>
  <c r="K56" i="4"/>
  <c r="AA56" i="4" s="1"/>
  <c r="K48" i="4"/>
  <c r="AA48" i="4" s="1"/>
  <c r="AL23" i="3"/>
  <c r="K34" i="4"/>
  <c r="AA34" i="4" s="1"/>
  <c r="K57" i="4"/>
  <c r="AA57" i="4" s="1"/>
  <c r="K49" i="4"/>
  <c r="AA49" i="4" s="1"/>
  <c r="K41" i="4"/>
  <c r="AA41" i="4" s="1"/>
  <c r="K40" i="4"/>
  <c r="AA40" i="4" s="1"/>
  <c r="K58" i="4"/>
  <c r="AA58" i="4" s="1"/>
  <c r="K50" i="4"/>
  <c r="AA50" i="4" s="1"/>
  <c r="K42" i="4"/>
  <c r="AA42" i="4" s="1"/>
  <c r="K33" i="4"/>
  <c r="AA33" i="4" s="1"/>
  <c r="K55" i="4"/>
  <c r="AA55" i="4" s="1"/>
  <c r="K47" i="4"/>
  <c r="AA47" i="4" s="1"/>
  <c r="K39" i="4"/>
  <c r="AA39" i="4" s="1"/>
  <c r="K31" i="4"/>
  <c r="AA31" i="4" s="1"/>
  <c r="K53" i="4"/>
  <c r="AA53" i="4" s="1"/>
  <c r="K45" i="4"/>
  <c r="AA45" i="4" s="1"/>
  <c r="K52" i="4"/>
  <c r="AA52" i="4" s="1"/>
  <c r="K54" i="4"/>
  <c r="AA54" i="4" s="1"/>
  <c r="K44" i="4"/>
  <c r="AA44" i="4" s="1"/>
  <c r="K46" i="4"/>
  <c r="AA46" i="4" s="1"/>
  <c r="K37" i="4"/>
  <c r="AA37" i="4" s="1"/>
  <c r="K36" i="4"/>
  <c r="AA36" i="4" s="1"/>
  <c r="K35" i="4"/>
  <c r="AA35" i="4" s="1"/>
  <c r="AL59" i="3"/>
  <c r="AL58" i="3"/>
  <c r="K23" i="4"/>
  <c r="AA23" i="4" s="1"/>
  <c r="K22" i="4"/>
  <c r="AA22" i="4" s="1"/>
  <c r="K59" i="4"/>
  <c r="AA59" i="4" s="1"/>
  <c r="K51" i="4"/>
  <c r="AA51" i="4" s="1"/>
  <c r="K43" i="4"/>
  <c r="AA43" i="4" s="1"/>
  <c r="K19" i="4"/>
  <c r="AA19" i="4" s="1"/>
  <c r="K38" i="4"/>
  <c r="AA38" i="4" s="1"/>
  <c r="K27" i="4"/>
  <c r="AA27" i="4" s="1"/>
  <c r="K30" i="4"/>
  <c r="AA30" i="4" s="1"/>
  <c r="K21" i="4"/>
  <c r="AA21" i="4" s="1"/>
  <c r="K29" i="4"/>
  <c r="AA29" i="4" s="1"/>
  <c r="K28" i="4"/>
  <c r="AA28" i="4" s="1"/>
  <c r="K26" i="4"/>
  <c r="AA26" i="4" s="1"/>
  <c r="K25" i="4"/>
  <c r="AA25" i="4" s="1"/>
  <c r="K24" i="4"/>
  <c r="AA24" i="4" s="1"/>
  <c r="K20" i="4"/>
  <c r="AA20" i="4" s="1"/>
  <c r="F14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C18" i="4"/>
  <c r="B19" i="4" s="1"/>
  <c r="C17" i="4"/>
  <c r="C16" i="4"/>
  <c r="C15" i="4"/>
  <c r="C14" i="4"/>
  <c r="C13" i="4"/>
  <c r="C12" i="4"/>
  <c r="C11" i="4"/>
  <c r="C10" i="4"/>
  <c r="C9" i="4"/>
  <c r="FR59" i="4"/>
  <c r="FR58" i="4"/>
  <c r="AAD36" i="4"/>
  <c r="UH48" i="4"/>
  <c r="MZ38" i="4"/>
  <c r="BH50" i="4"/>
  <c r="HD27" i="4"/>
  <c r="PX56" i="4"/>
  <c r="O16" i="5" l="1"/>
  <c r="UJ48" i="4"/>
  <c r="UL48" i="4" s="1"/>
  <c r="NB38" i="4"/>
  <c r="ND38" i="4" s="1"/>
  <c r="V20" i="5"/>
  <c r="U20" i="5"/>
  <c r="S20" i="5"/>
  <c r="W20" i="5"/>
  <c r="Q21" i="5"/>
  <c r="T20" i="5"/>
  <c r="X20" i="5"/>
  <c r="P20" i="5"/>
  <c r="Q20" i="5"/>
  <c r="O20" i="5"/>
  <c r="W21" i="5"/>
  <c r="P21" i="5"/>
  <c r="U21" i="5"/>
  <c r="Q19" i="5"/>
  <c r="S21" i="5"/>
  <c r="V21" i="5"/>
  <c r="R21" i="5"/>
  <c r="O21" i="5"/>
  <c r="T21" i="5"/>
  <c r="AC15" i="3"/>
  <c r="AC16" i="3"/>
  <c r="AC18" i="3"/>
  <c r="O19" i="5"/>
  <c r="S19" i="5"/>
  <c r="W19" i="5"/>
  <c r="T19" i="5"/>
  <c r="X19" i="5"/>
  <c r="R19" i="5"/>
  <c r="V19" i="5"/>
  <c r="P19" i="5"/>
  <c r="X30" i="5"/>
  <c r="W30" i="5"/>
  <c r="V15" i="5"/>
  <c r="W15" i="5"/>
  <c r="X15" i="5"/>
  <c r="V30" i="5"/>
  <c r="U30" i="5"/>
  <c r="U15" i="5"/>
  <c r="T30" i="5"/>
  <c r="S30" i="5"/>
  <c r="T15" i="5"/>
  <c r="S15" i="5"/>
  <c r="R30" i="5"/>
  <c r="Q30" i="5"/>
  <c r="R15" i="5"/>
  <c r="Q15" i="5"/>
  <c r="P30" i="5"/>
  <c r="O30" i="5"/>
  <c r="P15" i="5"/>
  <c r="O15" i="5"/>
  <c r="XQ4" i="4"/>
  <c r="XR4" i="4" s="1"/>
  <c r="K19" i="5" s="1"/>
  <c r="AAF36" i="4"/>
  <c r="AAH36" i="4" s="1"/>
  <c r="OW4" i="4"/>
  <c r="OX4" i="4" s="1"/>
  <c r="K13" i="5" s="1"/>
  <c r="PZ56" i="4"/>
  <c r="QB56" i="4" s="1"/>
  <c r="HF27" i="4"/>
  <c r="HH27" i="4" s="1"/>
  <c r="FT59" i="4"/>
  <c r="FV59" i="4" s="1"/>
  <c r="FT58" i="4"/>
  <c r="FV58" i="4" s="1"/>
  <c r="BJ50" i="4"/>
  <c r="BL50" i="4" s="1"/>
  <c r="N58" i="4"/>
  <c r="N57" i="4"/>
  <c r="N56" i="4"/>
  <c r="N55" i="4"/>
  <c r="O55" i="4" s="1"/>
  <c r="Q55" i="4" s="1"/>
  <c r="T55" i="4" s="1"/>
  <c r="N54" i="4"/>
  <c r="N53" i="4"/>
  <c r="N52" i="4"/>
  <c r="N51" i="4"/>
  <c r="N50" i="4"/>
  <c r="N49" i="4"/>
  <c r="N48" i="4"/>
  <c r="O48" i="4" s="1"/>
  <c r="Q48" i="4" s="1"/>
  <c r="T48" i="4" s="1"/>
  <c r="N47" i="4"/>
  <c r="N46" i="4"/>
  <c r="N45" i="4"/>
  <c r="N44" i="4"/>
  <c r="N43" i="4"/>
  <c r="N42" i="4"/>
  <c r="N41" i="4"/>
  <c r="N40" i="4"/>
  <c r="N39" i="4"/>
  <c r="N38" i="4"/>
  <c r="N36" i="4"/>
  <c r="N35" i="4"/>
  <c r="O35" i="4" s="1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ZZ38" i="4"/>
  <c r="AAA37" i="4"/>
  <c r="AAC37" i="4" s="1"/>
  <c r="UD50" i="4"/>
  <c r="UE49" i="4"/>
  <c r="UG49" i="4" s="1"/>
  <c r="PT58" i="4"/>
  <c r="PU57" i="4"/>
  <c r="PW57" i="4" s="1"/>
  <c r="MV40" i="4"/>
  <c r="MW39" i="4"/>
  <c r="MY39" i="4" s="1"/>
  <c r="GZ29" i="4"/>
  <c r="HA28" i="4"/>
  <c r="HC28" i="4" s="1"/>
  <c r="F27" i="6"/>
  <c r="E27" i="6"/>
  <c r="D27" i="6"/>
  <c r="C28" i="6"/>
  <c r="J30" i="6"/>
  <c r="I30" i="6"/>
  <c r="H30" i="6"/>
  <c r="G31" i="6"/>
  <c r="BD52" i="4"/>
  <c r="BE51" i="4"/>
  <c r="BG51" i="4" s="1"/>
  <c r="N20" i="4"/>
  <c r="N19" i="4"/>
  <c r="N37" i="4"/>
  <c r="AB18" i="3"/>
  <c r="AB16" i="3"/>
  <c r="AB17" i="3"/>
  <c r="AB15" i="3"/>
  <c r="AC13" i="3"/>
  <c r="AC10" i="3"/>
  <c r="AB14" i="3"/>
  <c r="AB13" i="3"/>
  <c r="AB12" i="3"/>
  <c r="AB11" i="3"/>
  <c r="N59" i="4"/>
  <c r="I17" i="4"/>
  <c r="I15" i="4"/>
  <c r="AC10" i="7"/>
  <c r="AD14" i="3"/>
  <c r="AD14" i="7"/>
  <c r="AB13" i="7"/>
  <c r="AC14" i="7"/>
  <c r="AD15" i="3"/>
  <c r="AD15" i="7"/>
  <c r="AB14" i="7"/>
  <c r="AD17" i="3"/>
  <c r="AD17" i="7"/>
  <c r="AF17" i="7" s="1"/>
  <c r="AD11" i="3"/>
  <c r="AB10" i="7"/>
  <c r="AD11" i="7"/>
  <c r="AD13" i="3"/>
  <c r="AD13" i="7"/>
  <c r="AB12" i="7"/>
  <c r="AD10" i="3"/>
  <c r="AD10" i="7"/>
  <c r="AC11" i="7"/>
  <c r="AD12" i="3"/>
  <c r="AD12" i="7"/>
  <c r="AB11" i="7"/>
  <c r="J13" i="4"/>
  <c r="AD16" i="3"/>
  <c r="AD16" i="7"/>
  <c r="AF16" i="7" s="1"/>
  <c r="AB15" i="7"/>
  <c r="AD18" i="3"/>
  <c r="AD18" i="7"/>
  <c r="AF18" i="7" s="1"/>
  <c r="J11" i="4"/>
  <c r="I10" i="4"/>
  <c r="I12" i="4"/>
  <c r="J15" i="4"/>
  <c r="J17" i="4"/>
  <c r="I16" i="4"/>
  <c r="I18" i="4"/>
  <c r="J14" i="4"/>
  <c r="J16" i="4"/>
  <c r="J18" i="4"/>
  <c r="J10" i="4"/>
  <c r="J12" i="4"/>
  <c r="I14" i="4"/>
  <c r="I11" i="4"/>
  <c r="I13" i="4"/>
  <c r="B18" i="4"/>
  <c r="AB10" i="3"/>
  <c r="B11" i="4"/>
  <c r="B13" i="4"/>
  <c r="B15" i="4"/>
  <c r="B12" i="4"/>
  <c r="B14" i="4"/>
  <c r="B17" i="4"/>
  <c r="B16" i="4"/>
  <c r="AC14" i="3"/>
  <c r="AC17" i="3"/>
  <c r="AC12" i="3"/>
  <c r="AC11" i="3"/>
  <c r="L14" i="4"/>
  <c r="M14" i="4" s="1"/>
  <c r="L15" i="4"/>
  <c r="M15" i="4" s="1"/>
  <c r="L18" i="4"/>
  <c r="M18" i="4" s="1"/>
  <c r="L17" i="4"/>
  <c r="L16" i="4"/>
  <c r="M16" i="4" s="1"/>
  <c r="L13" i="4"/>
  <c r="M13" i="4" s="1"/>
  <c r="L12" i="4"/>
  <c r="M12" i="4" s="1"/>
  <c r="L11" i="4"/>
  <c r="M11" i="4" s="1"/>
  <c r="L10" i="4"/>
  <c r="M10" i="4" s="1"/>
  <c r="B10" i="4"/>
  <c r="B9" i="4"/>
  <c r="AAD37" i="4"/>
  <c r="PX57" i="4"/>
  <c r="MZ39" i="4"/>
  <c r="HD28" i="4"/>
  <c r="BH51" i="4"/>
  <c r="UH49" i="4"/>
  <c r="J19" i="5" l="1"/>
  <c r="AAF37" i="4"/>
  <c r="AAH37" i="4" s="1"/>
  <c r="UJ49" i="4"/>
  <c r="UL49" i="4" s="1"/>
  <c r="PZ57" i="4"/>
  <c r="QB57" i="4" s="1"/>
  <c r="NB39" i="4"/>
  <c r="ND39" i="4" s="1"/>
  <c r="HF28" i="4"/>
  <c r="HH28" i="4" s="1"/>
  <c r="GC4" i="4"/>
  <c r="GD4" i="4" s="1"/>
  <c r="F17" i="5" s="1"/>
  <c r="BJ51" i="4"/>
  <c r="BL51" i="4" s="1"/>
  <c r="O37" i="4"/>
  <c r="P37" i="4" s="1"/>
  <c r="O53" i="4"/>
  <c r="O52" i="4"/>
  <c r="O58" i="4"/>
  <c r="P58" i="4" s="1"/>
  <c r="O59" i="4"/>
  <c r="Q59" i="4" s="1"/>
  <c r="T59" i="4" s="1"/>
  <c r="O56" i="4"/>
  <c r="Q56" i="4" s="1"/>
  <c r="T56" i="4" s="1"/>
  <c r="P48" i="4"/>
  <c r="O57" i="4"/>
  <c r="O54" i="4"/>
  <c r="Q54" i="4" s="1"/>
  <c r="T54" i="4" s="1"/>
  <c r="O46" i="4"/>
  <c r="O44" i="4"/>
  <c r="P44" i="4" s="1"/>
  <c r="O51" i="4"/>
  <c r="Q51" i="4" s="1"/>
  <c r="T51" i="4" s="1"/>
  <c r="O50" i="4"/>
  <c r="Q50" i="4" s="1"/>
  <c r="T50" i="4" s="1"/>
  <c r="O49" i="4"/>
  <c r="P49" i="4" s="1"/>
  <c r="O40" i="4"/>
  <c r="O47" i="4"/>
  <c r="P47" i="4" s="1"/>
  <c r="O34" i="4"/>
  <c r="Q34" i="4" s="1"/>
  <c r="T34" i="4" s="1"/>
  <c r="O32" i="4"/>
  <c r="Q32" i="4" s="1"/>
  <c r="T32" i="4" s="1"/>
  <c r="O41" i="4"/>
  <c r="O31" i="4"/>
  <c r="O29" i="4"/>
  <c r="Q29" i="4" s="1"/>
  <c r="T29" i="4" s="1"/>
  <c r="O36" i="4"/>
  <c r="P36" i="4" s="1"/>
  <c r="O33" i="4"/>
  <c r="O30" i="4"/>
  <c r="P30" i="4" s="1"/>
  <c r="O28" i="4"/>
  <c r="Q28" i="4" s="1"/>
  <c r="T28" i="4" s="1"/>
  <c r="P55" i="4"/>
  <c r="O39" i="4"/>
  <c r="O42" i="4"/>
  <c r="Q42" i="4" s="1"/>
  <c r="T42" i="4" s="1"/>
  <c r="O43" i="4"/>
  <c r="O45" i="4"/>
  <c r="O38" i="4"/>
  <c r="ZZ39" i="4"/>
  <c r="AAA38" i="4"/>
  <c r="AAC38" i="4" s="1"/>
  <c r="UD51" i="4"/>
  <c r="UE50" i="4"/>
  <c r="UG50" i="4" s="1"/>
  <c r="PT59" i="4"/>
  <c r="PU59" i="4" s="1"/>
  <c r="PW59" i="4" s="1"/>
  <c r="PU58" i="4"/>
  <c r="PW58" i="4" s="1"/>
  <c r="MV41" i="4"/>
  <c r="MW40" i="4"/>
  <c r="MY40" i="4" s="1"/>
  <c r="GZ30" i="4"/>
  <c r="HA29" i="4"/>
  <c r="HC29" i="4" s="1"/>
  <c r="J31" i="6"/>
  <c r="I31" i="6"/>
  <c r="H31" i="6"/>
  <c r="G32" i="6"/>
  <c r="F28" i="6"/>
  <c r="E28" i="6"/>
  <c r="D28" i="6"/>
  <c r="C29" i="6"/>
  <c r="BD53" i="4"/>
  <c r="BE52" i="4"/>
  <c r="BG52" i="4" s="1"/>
  <c r="Q35" i="4"/>
  <c r="T35" i="4" s="1"/>
  <c r="AL18" i="3"/>
  <c r="AL16" i="3"/>
  <c r="K17" i="4"/>
  <c r="AA17" i="4" s="1"/>
  <c r="AL15" i="3"/>
  <c r="AL13" i="3"/>
  <c r="AL11" i="3"/>
  <c r="K11" i="4"/>
  <c r="AA11" i="4" s="1"/>
  <c r="K15" i="4"/>
  <c r="AA15" i="4" s="1"/>
  <c r="K13" i="4"/>
  <c r="AA13" i="4" s="1"/>
  <c r="AF10" i="7"/>
  <c r="AF12" i="7"/>
  <c r="K12" i="4"/>
  <c r="AA12" i="4" s="1"/>
  <c r="AL12" i="3"/>
  <c r="K10" i="4"/>
  <c r="AA10" i="4" s="1"/>
  <c r="AL17" i="3"/>
  <c r="K14" i="4"/>
  <c r="AA14" i="4" s="1"/>
  <c r="K18" i="4"/>
  <c r="AA18" i="4" s="1"/>
  <c r="K16" i="4"/>
  <c r="AA16" i="4" s="1"/>
  <c r="AL10" i="3"/>
  <c r="AL14" i="3"/>
  <c r="P35" i="4"/>
  <c r="M17" i="4"/>
  <c r="H9" i="4"/>
  <c r="G9" i="4"/>
  <c r="F9" i="4"/>
  <c r="E9" i="4"/>
  <c r="W1" i="4"/>
  <c r="P1" i="4"/>
  <c r="AAD38" i="4"/>
  <c r="MZ40" i="4"/>
  <c r="HD29" i="4"/>
  <c r="BH52" i="4"/>
  <c r="UH50" i="4"/>
  <c r="PX58" i="4"/>
  <c r="PX59" i="4"/>
  <c r="NB40" i="4" l="1"/>
  <c r="ND40" i="4" s="1"/>
  <c r="HF29" i="4"/>
  <c r="HH29" i="4" s="1"/>
  <c r="BJ52" i="4"/>
  <c r="BL52" i="4" s="1"/>
  <c r="AAF38" i="4"/>
  <c r="AAH38" i="4" s="1"/>
  <c r="H19" i="5"/>
  <c r="X29" i="5" s="1"/>
  <c r="E17" i="5"/>
  <c r="C17" i="5"/>
  <c r="UJ50" i="4"/>
  <c r="UL50" i="4" s="1"/>
  <c r="PZ58" i="4"/>
  <c r="QB58" i="4" s="1"/>
  <c r="PZ59" i="4"/>
  <c r="QB59" i="4" s="1"/>
  <c r="Q37" i="4"/>
  <c r="T37" i="4" s="1"/>
  <c r="AB55" i="4"/>
  <c r="AD55" i="4" s="1"/>
  <c r="P53" i="4"/>
  <c r="AB53" i="4"/>
  <c r="Q53" i="4"/>
  <c r="T53" i="4" s="1"/>
  <c r="Q52" i="4"/>
  <c r="T52" i="4" s="1"/>
  <c r="P52" i="4"/>
  <c r="AB52" i="4"/>
  <c r="Q58" i="4"/>
  <c r="T58" i="4" s="1"/>
  <c r="P59" i="4"/>
  <c r="P56" i="4"/>
  <c r="Q57" i="4"/>
  <c r="T57" i="4" s="1"/>
  <c r="P57" i="4"/>
  <c r="AB48" i="4"/>
  <c r="P54" i="4"/>
  <c r="AB46" i="4"/>
  <c r="P46" i="4"/>
  <c r="Q46" i="4"/>
  <c r="T46" i="4" s="1"/>
  <c r="Q44" i="4"/>
  <c r="T44" i="4" s="1"/>
  <c r="AB44" i="4"/>
  <c r="AD44" i="4" s="1"/>
  <c r="P51" i="4"/>
  <c r="P50" i="4"/>
  <c r="AB59" i="4"/>
  <c r="AD59" i="4" s="1"/>
  <c r="AB57" i="4"/>
  <c r="AD57" i="4" s="1"/>
  <c r="Q49" i="4"/>
  <c r="T49" i="4" s="1"/>
  <c r="AB58" i="4"/>
  <c r="AD58" i="4" s="1"/>
  <c r="Q40" i="4"/>
  <c r="T40" i="4" s="1"/>
  <c r="P40" i="4"/>
  <c r="Q47" i="4"/>
  <c r="T47" i="4" s="1"/>
  <c r="AB56" i="4"/>
  <c r="AD56" i="4" s="1"/>
  <c r="AB37" i="4"/>
  <c r="AD37" i="4" s="1"/>
  <c r="P34" i="4"/>
  <c r="P32" i="4"/>
  <c r="Q41" i="4"/>
  <c r="T41" i="4" s="1"/>
  <c r="P41" i="4"/>
  <c r="P31" i="4"/>
  <c r="Q31" i="4"/>
  <c r="T31" i="4" s="1"/>
  <c r="Q36" i="4"/>
  <c r="T36" i="4" s="1"/>
  <c r="AB41" i="4"/>
  <c r="AD41" i="4" s="1"/>
  <c r="P29" i="4"/>
  <c r="P33" i="4"/>
  <c r="Q33" i="4"/>
  <c r="T33" i="4" s="1"/>
  <c r="Q30" i="4"/>
  <c r="T30" i="4" s="1"/>
  <c r="P28" i="4"/>
  <c r="Q39" i="4"/>
  <c r="T39" i="4" s="1"/>
  <c r="AB40" i="4"/>
  <c r="P39" i="4"/>
  <c r="AB50" i="4"/>
  <c r="AD50" i="4" s="1"/>
  <c r="AB51" i="4"/>
  <c r="P42" i="4"/>
  <c r="P45" i="4"/>
  <c r="Q45" i="4"/>
  <c r="T45" i="4" s="1"/>
  <c r="P43" i="4"/>
  <c r="Q43" i="4"/>
  <c r="T43" i="4" s="1"/>
  <c r="AB43" i="4"/>
  <c r="AC43" i="4" s="1"/>
  <c r="AB49" i="4"/>
  <c r="AD49" i="4" s="1"/>
  <c r="AB54" i="4"/>
  <c r="AB45" i="4"/>
  <c r="AB39" i="4"/>
  <c r="AD39" i="4" s="1"/>
  <c r="AB47" i="4"/>
  <c r="AB42" i="4"/>
  <c r="AB38" i="4"/>
  <c r="Q38" i="4"/>
  <c r="T38" i="4" s="1"/>
  <c r="P38" i="4"/>
  <c r="ZZ40" i="4"/>
  <c r="AAA39" i="4"/>
  <c r="AAC39" i="4" s="1"/>
  <c r="UD52" i="4"/>
  <c r="UE51" i="4"/>
  <c r="UG51" i="4" s="1"/>
  <c r="MV42" i="4"/>
  <c r="MW41" i="4"/>
  <c r="MY41" i="4" s="1"/>
  <c r="GZ31" i="4"/>
  <c r="HA30" i="4"/>
  <c r="HC30" i="4" s="1"/>
  <c r="F29" i="6"/>
  <c r="E29" i="6"/>
  <c r="D29" i="6"/>
  <c r="C30" i="6"/>
  <c r="J32" i="6"/>
  <c r="I32" i="6"/>
  <c r="H32" i="6"/>
  <c r="G33" i="6"/>
  <c r="BD54" i="4"/>
  <c r="BE53" i="4"/>
  <c r="BG53" i="4" s="1"/>
  <c r="N15" i="4"/>
  <c r="N18" i="4"/>
  <c r="O27" i="4" s="1"/>
  <c r="N14" i="4"/>
  <c r="N13" i="4"/>
  <c r="N12" i="4"/>
  <c r="N11" i="4"/>
  <c r="N10" i="4"/>
  <c r="AC9" i="7"/>
  <c r="AD9" i="7"/>
  <c r="AB9" i="7"/>
  <c r="I9" i="4"/>
  <c r="J9" i="4"/>
  <c r="AD9" i="3"/>
  <c r="AB9" i="3"/>
  <c r="AC9" i="3"/>
  <c r="L9" i="4"/>
  <c r="M9" i="4" s="1"/>
  <c r="N16" i="4"/>
  <c r="N17" i="4"/>
  <c r="O26" i="4" s="1"/>
  <c r="AB35" i="4" s="1"/>
  <c r="AD35" i="4" s="1"/>
  <c r="AAD39" i="4"/>
  <c r="MZ41" i="4"/>
  <c r="BH53" i="4"/>
  <c r="UH51" i="4"/>
  <c r="HD30" i="4"/>
  <c r="R29" i="5" l="1"/>
  <c r="S29" i="5"/>
  <c r="O29" i="5"/>
  <c r="Q29" i="5"/>
  <c r="T29" i="5"/>
  <c r="U29" i="5"/>
  <c r="V29" i="5"/>
  <c r="W29" i="5"/>
  <c r="P29" i="5"/>
  <c r="V17" i="5"/>
  <c r="X17" i="5"/>
  <c r="W17" i="5"/>
  <c r="U17" i="5"/>
  <c r="S17" i="5"/>
  <c r="T17" i="5"/>
  <c r="Q17" i="5"/>
  <c r="R17" i="5"/>
  <c r="O17" i="5"/>
  <c r="P17" i="5"/>
  <c r="AAF39" i="4"/>
  <c r="AAH39" i="4" s="1"/>
  <c r="QI4" i="4"/>
  <c r="QJ4" i="4" s="1"/>
  <c r="K14" i="5" s="1"/>
  <c r="UJ51" i="4"/>
  <c r="UL51" i="4" s="1"/>
  <c r="NB41" i="4"/>
  <c r="ND41" i="4" s="1"/>
  <c r="HF30" i="4"/>
  <c r="HH30" i="4" s="1"/>
  <c r="BJ53" i="4"/>
  <c r="BL53" i="4" s="1"/>
  <c r="AC55" i="4"/>
  <c r="AD53" i="4"/>
  <c r="AC53" i="4"/>
  <c r="AD52" i="4"/>
  <c r="AC52" i="4"/>
  <c r="AD48" i="4"/>
  <c r="AC48" i="4"/>
  <c r="AD46" i="4"/>
  <c r="AC46" i="4"/>
  <c r="AC44" i="4"/>
  <c r="AC59" i="4"/>
  <c r="AC57" i="4"/>
  <c r="AC58" i="4"/>
  <c r="AC56" i="4"/>
  <c r="AC37" i="4"/>
  <c r="AC35" i="4"/>
  <c r="AC41" i="4"/>
  <c r="AD40" i="4"/>
  <c r="Y40" i="4" s="1"/>
  <c r="AC40" i="4"/>
  <c r="AD43" i="4"/>
  <c r="AC50" i="4"/>
  <c r="AD54" i="4"/>
  <c r="AC54" i="4"/>
  <c r="AD51" i="4"/>
  <c r="AC51" i="4"/>
  <c r="AC49" i="4"/>
  <c r="AC39" i="4"/>
  <c r="AD47" i="4"/>
  <c r="AC47" i="4"/>
  <c r="AD42" i="4"/>
  <c r="Y42" i="4" s="1"/>
  <c r="AC42" i="4"/>
  <c r="AD45" i="4"/>
  <c r="AC45" i="4"/>
  <c r="AD38" i="4"/>
  <c r="AC38" i="4"/>
  <c r="AB36" i="4"/>
  <c r="AD36" i="4" s="1"/>
  <c r="ZZ41" i="4"/>
  <c r="AAA40" i="4"/>
  <c r="AAC40" i="4" s="1"/>
  <c r="UD53" i="4"/>
  <c r="UE52" i="4"/>
  <c r="UG52" i="4" s="1"/>
  <c r="MV43" i="4"/>
  <c r="MW42" i="4"/>
  <c r="MY42" i="4" s="1"/>
  <c r="GZ32" i="4"/>
  <c r="HA31" i="4"/>
  <c r="HC31" i="4" s="1"/>
  <c r="F30" i="6"/>
  <c r="E30" i="6"/>
  <c r="D30" i="6"/>
  <c r="C31" i="6"/>
  <c r="J33" i="6"/>
  <c r="I33" i="6"/>
  <c r="H33" i="6"/>
  <c r="G34" i="6"/>
  <c r="BD55" i="4"/>
  <c r="BE54" i="4"/>
  <c r="BG54" i="4" s="1"/>
  <c r="Q27" i="4"/>
  <c r="T27" i="4" s="1"/>
  <c r="Q26" i="4"/>
  <c r="T26" i="4" s="1"/>
  <c r="K9" i="4"/>
  <c r="AA9" i="4" s="1"/>
  <c r="AF9" i="7"/>
  <c r="Z5" i="7"/>
  <c r="W5" i="7" s="1"/>
  <c r="AL9" i="3"/>
  <c r="O24" i="4"/>
  <c r="O20" i="4"/>
  <c r="O23" i="4"/>
  <c r="P26" i="4"/>
  <c r="P27" i="4"/>
  <c r="O22" i="4"/>
  <c r="O25" i="4"/>
  <c r="AB34" i="4" s="1"/>
  <c r="AD34" i="4" s="1"/>
  <c r="O21" i="4"/>
  <c r="Z5" i="3"/>
  <c r="W5" i="3" s="1"/>
  <c r="O19" i="4"/>
  <c r="H5" i="4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D46" i="3"/>
  <c r="C46" i="3" s="1"/>
  <c r="D46" i="4" s="1"/>
  <c r="D45" i="3"/>
  <c r="C45" i="3"/>
  <c r="D44" i="3"/>
  <c r="C44" i="3"/>
  <c r="D44" i="4" s="1"/>
  <c r="D43" i="3"/>
  <c r="C43" i="3" s="1"/>
  <c r="D43" i="4" s="1"/>
  <c r="D42" i="3"/>
  <c r="C42" i="3" s="1"/>
  <c r="D42" i="4" s="1"/>
  <c r="D41" i="3"/>
  <c r="C41" i="3" s="1"/>
  <c r="D40" i="3"/>
  <c r="C40" i="3" s="1"/>
  <c r="D40" i="4" s="1"/>
  <c r="D39" i="3"/>
  <c r="C39" i="3" s="1"/>
  <c r="D39" i="4" s="1"/>
  <c r="D56" i="3"/>
  <c r="C56" i="3" s="1"/>
  <c r="D55" i="3"/>
  <c r="C55" i="3"/>
  <c r="D55" i="4" s="1"/>
  <c r="D54" i="3"/>
  <c r="C54" i="3" s="1"/>
  <c r="D53" i="3"/>
  <c r="C53" i="3" s="1"/>
  <c r="D52" i="3"/>
  <c r="C52" i="3" s="1"/>
  <c r="D52" i="4" s="1"/>
  <c r="D51" i="3"/>
  <c r="C51" i="3" s="1"/>
  <c r="D51" i="4" s="1"/>
  <c r="D50" i="3"/>
  <c r="C50" i="3" s="1"/>
  <c r="D50" i="4" s="1"/>
  <c r="D49" i="3"/>
  <c r="C49" i="3" s="1"/>
  <c r="D48" i="3"/>
  <c r="C48" i="3" s="1"/>
  <c r="D48" i="4" s="1"/>
  <c r="D47" i="3"/>
  <c r="C47" i="3"/>
  <c r="D38" i="3"/>
  <c r="C38" i="3" s="1"/>
  <c r="D38" i="4" s="1"/>
  <c r="D37" i="3"/>
  <c r="C37" i="3" s="1"/>
  <c r="D37" i="4" s="1"/>
  <c r="D36" i="3"/>
  <c r="C36" i="3" s="1"/>
  <c r="D36" i="4" s="1"/>
  <c r="D35" i="3"/>
  <c r="C35" i="3" s="1"/>
  <c r="D34" i="3"/>
  <c r="C34" i="3" s="1"/>
  <c r="D34" i="4" s="1"/>
  <c r="D33" i="3"/>
  <c r="C33" i="3" s="1"/>
  <c r="D59" i="3"/>
  <c r="C59" i="3" s="1"/>
  <c r="D59" i="4" s="1"/>
  <c r="D58" i="3"/>
  <c r="C58" i="3" s="1"/>
  <c r="D58" i="4" s="1"/>
  <c r="D57" i="3"/>
  <c r="C57" i="3" s="1"/>
  <c r="D57" i="4" s="1"/>
  <c r="D32" i="3"/>
  <c r="C32" i="3" s="1"/>
  <c r="D32" i="4" s="1"/>
  <c r="D31" i="3"/>
  <c r="C31" i="3" s="1"/>
  <c r="D31" i="4" s="1"/>
  <c r="D30" i="3"/>
  <c r="C30" i="3" s="1"/>
  <c r="D29" i="3"/>
  <c r="C29" i="3" s="1"/>
  <c r="D29" i="4" s="1"/>
  <c r="D28" i="3"/>
  <c r="C28" i="3" s="1"/>
  <c r="D28" i="4" s="1"/>
  <c r="D27" i="3"/>
  <c r="C27" i="3" s="1"/>
  <c r="D27" i="4" s="1"/>
  <c r="D26" i="3"/>
  <c r="C26" i="3" s="1"/>
  <c r="D26" i="4" s="1"/>
  <c r="D25" i="3"/>
  <c r="C25" i="3" s="1"/>
  <c r="D25" i="4" s="1"/>
  <c r="D24" i="3"/>
  <c r="C24" i="3" s="1"/>
  <c r="D24" i="4" s="1"/>
  <c r="D23" i="3"/>
  <c r="C23" i="3" s="1"/>
  <c r="D22" i="3"/>
  <c r="C22" i="3" s="1"/>
  <c r="D22" i="4" s="1"/>
  <c r="D21" i="3"/>
  <c r="C21" i="3" s="1"/>
  <c r="D21" i="4" s="1"/>
  <c r="D20" i="3"/>
  <c r="C20" i="3" s="1"/>
  <c r="D20" i="4" s="1"/>
  <c r="D19" i="3"/>
  <c r="C19" i="3" s="1"/>
  <c r="D19" i="4" s="1"/>
  <c r="D18" i="3"/>
  <c r="C18" i="3" s="1"/>
  <c r="D18" i="4" s="1"/>
  <c r="D17" i="3"/>
  <c r="C17" i="3" s="1"/>
  <c r="D17" i="4" s="1"/>
  <c r="D16" i="3"/>
  <c r="C16" i="3" s="1"/>
  <c r="D16" i="4" s="1"/>
  <c r="D15" i="3"/>
  <c r="C15" i="3" s="1"/>
  <c r="D15" i="4" s="1"/>
  <c r="D14" i="3"/>
  <c r="C14" i="3" s="1"/>
  <c r="D14" i="4" s="1"/>
  <c r="D13" i="3"/>
  <c r="C13" i="3" s="1"/>
  <c r="D13" i="4" s="1"/>
  <c r="D12" i="4"/>
  <c r="D11" i="4"/>
  <c r="D9" i="4"/>
  <c r="AAD40" i="4"/>
  <c r="UH52" i="4"/>
  <c r="MZ42" i="4"/>
  <c r="HD31" i="4"/>
  <c r="BH54" i="4"/>
  <c r="UJ52" i="4" l="1"/>
  <c r="UL52" i="4" s="1"/>
  <c r="NB42" i="4"/>
  <c r="ND42" i="4" s="1"/>
  <c r="HF31" i="4"/>
  <c r="HH31" i="4" s="1"/>
  <c r="AB31" i="4"/>
  <c r="AB32" i="4"/>
  <c r="AB29" i="4"/>
  <c r="AC34" i="4"/>
  <c r="AAF40" i="4"/>
  <c r="AAH40" i="4" s="1"/>
  <c r="Y44" i="4"/>
  <c r="Y48" i="4"/>
  <c r="J14" i="5"/>
  <c r="H14" i="5"/>
  <c r="BJ54" i="4"/>
  <c r="BL54" i="4" s="1"/>
  <c r="Y58" i="4"/>
  <c r="Y56" i="4"/>
  <c r="Y59" i="4"/>
  <c r="Y57" i="4"/>
  <c r="Y51" i="4"/>
  <c r="Y54" i="4"/>
  <c r="Y53" i="4"/>
  <c r="Y50" i="4"/>
  <c r="Y45" i="4"/>
  <c r="Y55" i="4"/>
  <c r="Y52" i="4"/>
  <c r="Y49" i="4"/>
  <c r="Y47" i="4"/>
  <c r="Y46" i="4"/>
  <c r="Y43" i="4"/>
  <c r="AB33" i="4"/>
  <c r="AD33" i="4" s="1"/>
  <c r="Y41" i="4" s="1"/>
  <c r="AB30" i="4"/>
  <c r="AD30" i="4" s="1"/>
  <c r="AB28" i="4"/>
  <c r="AD28" i="4" s="1"/>
  <c r="AC36" i="4"/>
  <c r="ZZ42" i="4"/>
  <c r="AAA41" i="4"/>
  <c r="AAC41" i="4" s="1"/>
  <c r="UD54" i="4"/>
  <c r="UE53" i="4"/>
  <c r="UG53" i="4" s="1"/>
  <c r="MV44" i="4"/>
  <c r="MW43" i="4"/>
  <c r="MY43" i="4" s="1"/>
  <c r="GZ33" i="4"/>
  <c r="HA32" i="4"/>
  <c r="HC32" i="4" s="1"/>
  <c r="F31" i="6"/>
  <c r="E31" i="6"/>
  <c r="D31" i="6"/>
  <c r="C32" i="6"/>
  <c r="J34" i="6"/>
  <c r="I34" i="6"/>
  <c r="H34" i="6"/>
  <c r="G35" i="6"/>
  <c r="BD56" i="4"/>
  <c r="BE55" i="4"/>
  <c r="BG55" i="4" s="1"/>
  <c r="Q23" i="4"/>
  <c r="T23" i="4" s="1"/>
  <c r="Q20" i="4"/>
  <c r="T20" i="4" s="1"/>
  <c r="Q24" i="4"/>
  <c r="T24" i="4" s="1"/>
  <c r="Q21" i="4"/>
  <c r="T21" i="4" s="1"/>
  <c r="Q25" i="4"/>
  <c r="T25" i="4" s="1"/>
  <c r="Q22" i="4"/>
  <c r="T22" i="4" s="1"/>
  <c r="Q19" i="4"/>
  <c r="T19" i="4" s="1"/>
  <c r="P21" i="4"/>
  <c r="P22" i="4"/>
  <c r="D10" i="4"/>
  <c r="P20" i="4"/>
  <c r="P24" i="4"/>
  <c r="P23" i="4"/>
  <c r="P25" i="4"/>
  <c r="S59" i="4"/>
  <c r="U59" i="4" s="1"/>
  <c r="S40" i="4"/>
  <c r="U40" i="4" s="1"/>
  <c r="S37" i="4"/>
  <c r="U37" i="4" s="1"/>
  <c r="S28" i="4"/>
  <c r="U28" i="4" s="1"/>
  <c r="S21" i="4"/>
  <c r="S58" i="4"/>
  <c r="U58" i="4" s="1"/>
  <c r="S54" i="4"/>
  <c r="U54" i="4" s="1"/>
  <c r="S51" i="4"/>
  <c r="U51" i="4" s="1"/>
  <c r="S47" i="4"/>
  <c r="U47" i="4" s="1"/>
  <c r="S44" i="4"/>
  <c r="U44" i="4" s="1"/>
  <c r="S31" i="4"/>
  <c r="U31" i="4" s="1"/>
  <c r="S27" i="4"/>
  <c r="U27" i="4" s="1"/>
  <c r="S25" i="4"/>
  <c r="S26" i="4"/>
  <c r="U26" i="4" s="1"/>
  <c r="S22" i="4"/>
  <c r="S50" i="4"/>
  <c r="U50" i="4" s="1"/>
  <c r="S33" i="4"/>
  <c r="U33" i="4" s="1"/>
  <c r="S30" i="4"/>
  <c r="U30" i="4" s="1"/>
  <c r="S20" i="4"/>
  <c r="S19" i="4"/>
  <c r="S57" i="4"/>
  <c r="U57" i="4" s="1"/>
  <c r="S46" i="4"/>
  <c r="U46" i="4" s="1"/>
  <c r="S43" i="4"/>
  <c r="U43" i="4" s="1"/>
  <c r="S39" i="4"/>
  <c r="U39" i="4" s="1"/>
  <c r="S36" i="4"/>
  <c r="U36" i="4" s="1"/>
  <c r="S24" i="4"/>
  <c r="S23" i="4"/>
  <c r="S56" i="4"/>
  <c r="U56" i="4" s="1"/>
  <c r="S53" i="4"/>
  <c r="U53" i="4" s="1"/>
  <c r="S49" i="4"/>
  <c r="U49" i="4" s="1"/>
  <c r="S42" i="4"/>
  <c r="U42" i="4" s="1"/>
  <c r="S38" i="4"/>
  <c r="U38" i="4" s="1"/>
  <c r="S35" i="4"/>
  <c r="U35" i="4" s="1"/>
  <c r="S29" i="4"/>
  <c r="U29" i="4" s="1"/>
  <c r="S48" i="4"/>
  <c r="U48" i="4" s="1"/>
  <c r="S45" i="4"/>
  <c r="U45" i="4" s="1"/>
  <c r="S41" i="4"/>
  <c r="U41" i="4" s="1"/>
  <c r="S34" i="4"/>
  <c r="U34" i="4" s="1"/>
  <c r="S32" i="4"/>
  <c r="U32" i="4" s="1"/>
  <c r="S55" i="4"/>
  <c r="U55" i="4" s="1"/>
  <c r="S52" i="4"/>
  <c r="U52" i="4" s="1"/>
  <c r="P19" i="4"/>
  <c r="N9" i="4"/>
  <c r="O11" i="4" s="1"/>
  <c r="Q11" i="4" s="1"/>
  <c r="T11" i="4" s="1"/>
  <c r="S13" i="4"/>
  <c r="S12" i="4"/>
  <c r="S11" i="4"/>
  <c r="S18" i="4"/>
  <c r="S17" i="4"/>
  <c r="S16" i="4"/>
  <c r="S15" i="4"/>
  <c r="S10" i="4"/>
  <c r="S9" i="4"/>
  <c r="S14" i="4"/>
  <c r="V44" i="4"/>
  <c r="V40" i="4"/>
  <c r="V48" i="4"/>
  <c r="V46" i="4"/>
  <c r="V42" i="4"/>
  <c r="V52" i="4"/>
  <c r="V55" i="4"/>
  <c r="V45" i="4"/>
  <c r="V54" i="4"/>
  <c r="V41" i="4"/>
  <c r="V47" i="4"/>
  <c r="V51" i="4"/>
  <c r="V57" i="4"/>
  <c r="V58" i="4"/>
  <c r="V49" i="4"/>
  <c r="V56" i="4"/>
  <c r="V53" i="4"/>
  <c r="V50" i="4"/>
  <c r="V43" i="4"/>
  <c r="V59" i="4"/>
  <c r="AAD41" i="4"/>
  <c r="HD32" i="4"/>
  <c r="BH55" i="4"/>
  <c r="V32" i="4"/>
  <c r="V34" i="4"/>
  <c r="V29" i="4"/>
  <c r="V35" i="4"/>
  <c r="V38" i="4"/>
  <c r="V31" i="4"/>
  <c r="V39" i="4"/>
  <c r="V36" i="4"/>
  <c r="V30" i="4"/>
  <c r="V28" i="4"/>
  <c r="V26" i="4"/>
  <c r="V37" i="4"/>
  <c r="UH53" i="4"/>
  <c r="V33" i="4"/>
  <c r="MZ43" i="4"/>
  <c r="V27" i="4"/>
  <c r="HF32" i="4" l="1"/>
  <c r="HH32" i="4" s="1"/>
  <c r="BJ55" i="4"/>
  <c r="BL55" i="4" s="1"/>
  <c r="AD29" i="4"/>
  <c r="AC29" i="4"/>
  <c r="AD32" i="4"/>
  <c r="AC32" i="4"/>
  <c r="AD31" i="4"/>
  <c r="AC31" i="4"/>
  <c r="X24" i="5"/>
  <c r="W24" i="5"/>
  <c r="V24" i="5"/>
  <c r="U24" i="5"/>
  <c r="S24" i="5"/>
  <c r="T24" i="5"/>
  <c r="R24" i="5"/>
  <c r="Q24" i="5"/>
  <c r="P24" i="5"/>
  <c r="O24" i="5"/>
  <c r="AAF41" i="4"/>
  <c r="AAH41" i="4" s="1"/>
  <c r="UJ53" i="4"/>
  <c r="UL53" i="4" s="1"/>
  <c r="NB43" i="4"/>
  <c r="ND43" i="4" s="1"/>
  <c r="X59" i="4"/>
  <c r="Z59" i="4" s="1"/>
  <c r="X58" i="4"/>
  <c r="Z58" i="4" s="1"/>
  <c r="X57" i="4"/>
  <c r="Z57" i="4" s="1"/>
  <c r="X56" i="4"/>
  <c r="Z56" i="4" s="1"/>
  <c r="X55" i="4"/>
  <c r="Z55" i="4" s="1"/>
  <c r="X54" i="4"/>
  <c r="Z54" i="4" s="1"/>
  <c r="X53" i="4"/>
  <c r="Z53" i="4" s="1"/>
  <c r="X52" i="4"/>
  <c r="Z52" i="4" s="1"/>
  <c r="X51" i="4"/>
  <c r="Z51" i="4" s="1"/>
  <c r="X50" i="4"/>
  <c r="Z50" i="4" s="1"/>
  <c r="X49" i="4"/>
  <c r="Z49" i="4" s="1"/>
  <c r="X48" i="4"/>
  <c r="Z48" i="4" s="1"/>
  <c r="X47" i="4"/>
  <c r="Z47" i="4" s="1"/>
  <c r="X46" i="4"/>
  <c r="Z46" i="4" s="1"/>
  <c r="X45" i="4"/>
  <c r="Z45" i="4" s="1"/>
  <c r="X44" i="4"/>
  <c r="Z44" i="4" s="1"/>
  <c r="X43" i="4"/>
  <c r="Z43" i="4" s="1"/>
  <c r="X42" i="4"/>
  <c r="Z42" i="4" s="1"/>
  <c r="X41" i="4"/>
  <c r="Z41" i="4" s="1"/>
  <c r="X40" i="4"/>
  <c r="Z40" i="4" s="1"/>
  <c r="X39" i="4"/>
  <c r="X38" i="4"/>
  <c r="Z38" i="4" s="1"/>
  <c r="X37" i="4"/>
  <c r="Z37" i="4" s="1"/>
  <c r="X36" i="4"/>
  <c r="X35" i="4"/>
  <c r="Z35" i="4" s="1"/>
  <c r="X34" i="4"/>
  <c r="Z34" i="4" s="1"/>
  <c r="X31" i="4"/>
  <c r="Z31" i="4" s="1"/>
  <c r="X29" i="4"/>
  <c r="Z29" i="4" s="1"/>
  <c r="AC33" i="4"/>
  <c r="AC30" i="4"/>
  <c r="AC28" i="4"/>
  <c r="ZZ43" i="4"/>
  <c r="AAA42" i="4"/>
  <c r="AAC42" i="4" s="1"/>
  <c r="UD55" i="4"/>
  <c r="UE54" i="4"/>
  <c r="UG54" i="4" s="1"/>
  <c r="MV45" i="4"/>
  <c r="MW44" i="4"/>
  <c r="MY44" i="4" s="1"/>
  <c r="GZ34" i="4"/>
  <c r="HA33" i="4"/>
  <c r="HC33" i="4" s="1"/>
  <c r="J35" i="6"/>
  <c r="I35" i="6"/>
  <c r="H35" i="6"/>
  <c r="F32" i="6"/>
  <c r="E32" i="6"/>
  <c r="D32" i="6"/>
  <c r="C33" i="6"/>
  <c r="BD57" i="4"/>
  <c r="BE56" i="4"/>
  <c r="BG56" i="4" s="1"/>
  <c r="U25" i="4"/>
  <c r="U19" i="4"/>
  <c r="U23" i="4"/>
  <c r="U24" i="4"/>
  <c r="U20" i="4"/>
  <c r="P11" i="4"/>
  <c r="U22" i="4"/>
  <c r="U21" i="4"/>
  <c r="O12" i="4"/>
  <c r="O16" i="4"/>
  <c r="O18" i="4"/>
  <c r="AB27" i="4" s="1"/>
  <c r="O9" i="4"/>
  <c r="Q9" i="4" s="1"/>
  <c r="T9" i="4" s="1"/>
  <c r="O10" i="4"/>
  <c r="Q10" i="4" s="1"/>
  <c r="T10" i="4" s="1"/>
  <c r="O13" i="4"/>
  <c r="O17" i="4"/>
  <c r="O14" i="4"/>
  <c r="O15" i="4"/>
  <c r="AAD42" i="4"/>
  <c r="MZ44" i="4"/>
  <c r="V23" i="4"/>
  <c r="V22" i="4"/>
  <c r="V20" i="4"/>
  <c r="V25" i="4"/>
  <c r="BH56" i="4"/>
  <c r="V19" i="4"/>
  <c r="HD33" i="4"/>
  <c r="UH54" i="4"/>
  <c r="V21" i="4"/>
  <c r="V24" i="4"/>
  <c r="NB44" i="4" l="1"/>
  <c r="ND44" i="4" s="1"/>
  <c r="Y37" i="4"/>
  <c r="Q13" i="4"/>
  <c r="T13" i="4" s="1"/>
  <c r="AB22" i="4"/>
  <c r="Y39" i="4"/>
  <c r="Y38" i="4"/>
  <c r="Q14" i="4"/>
  <c r="T14" i="4" s="1"/>
  <c r="AB23" i="4"/>
  <c r="AAF42" i="4"/>
  <c r="AAH42" i="4" s="1"/>
  <c r="Z39" i="4"/>
  <c r="UJ54" i="4"/>
  <c r="UL54" i="4" s="1"/>
  <c r="HF33" i="4"/>
  <c r="HH33" i="4" s="1"/>
  <c r="BJ56" i="4"/>
  <c r="BL56" i="4" s="1"/>
  <c r="Q17" i="4"/>
  <c r="T17" i="4" s="1"/>
  <c r="AB26" i="4"/>
  <c r="Q16" i="4"/>
  <c r="T16" i="4" s="1"/>
  <c r="AB25" i="4"/>
  <c r="X33" i="4"/>
  <c r="X32" i="4"/>
  <c r="Z32" i="4" s="1"/>
  <c r="X30" i="4"/>
  <c r="X28" i="4"/>
  <c r="X22" i="4"/>
  <c r="Z22" i="4" s="1"/>
  <c r="Q15" i="4"/>
  <c r="T15" i="4" s="1"/>
  <c r="AB24" i="4"/>
  <c r="Q12" i="4"/>
  <c r="T12" i="4" s="1"/>
  <c r="AB21" i="4"/>
  <c r="AD27" i="4"/>
  <c r="Y36" i="4" s="1"/>
  <c r="Z36" i="4" s="1"/>
  <c r="AC27" i="4"/>
  <c r="ZZ44" i="4"/>
  <c r="AAA43" i="4"/>
  <c r="AAC43" i="4" s="1"/>
  <c r="UD56" i="4"/>
  <c r="UE55" i="4"/>
  <c r="UG55" i="4" s="1"/>
  <c r="MV46" i="4"/>
  <c r="MW45" i="4"/>
  <c r="MY45" i="4" s="1"/>
  <c r="GZ35" i="4"/>
  <c r="HA34" i="4"/>
  <c r="HC34" i="4" s="1"/>
  <c r="F33" i="6"/>
  <c r="E33" i="6"/>
  <c r="D33" i="6"/>
  <c r="C34" i="6"/>
  <c r="BD58" i="4"/>
  <c r="BE57" i="4"/>
  <c r="BG57" i="4" s="1"/>
  <c r="AB20" i="4"/>
  <c r="Q18" i="4"/>
  <c r="T18" i="4" s="1"/>
  <c r="AB19" i="4"/>
  <c r="AB17" i="4"/>
  <c r="AD17" i="4" s="1"/>
  <c r="AB14" i="4"/>
  <c r="AD14" i="4" s="1"/>
  <c r="AB18" i="4"/>
  <c r="AD18" i="4" s="1"/>
  <c r="AB9" i="4"/>
  <c r="AD9" i="4" s="1"/>
  <c r="U9" i="4"/>
  <c r="AB16" i="4"/>
  <c r="AD16" i="4" s="1"/>
  <c r="AB15" i="4"/>
  <c r="AD15" i="4" s="1"/>
  <c r="AB13" i="4"/>
  <c r="AD13" i="4" s="1"/>
  <c r="AB11" i="4"/>
  <c r="AD11" i="4" s="1"/>
  <c r="AB12" i="4"/>
  <c r="AD12" i="4" s="1"/>
  <c r="AB10" i="4"/>
  <c r="AD10" i="4" s="1"/>
  <c r="P18" i="4"/>
  <c r="P12" i="4"/>
  <c r="P16" i="4"/>
  <c r="P15" i="4"/>
  <c r="P14" i="4"/>
  <c r="P17" i="4"/>
  <c r="P9" i="4"/>
  <c r="P13" i="4"/>
  <c r="P10" i="4"/>
  <c r="AAD43" i="4"/>
  <c r="UH55" i="4"/>
  <c r="HD34" i="4"/>
  <c r="BH57" i="4"/>
  <c r="MZ45" i="4"/>
  <c r="UJ55" i="4" l="1"/>
  <c r="UL55" i="4" s="1"/>
  <c r="HF34" i="4"/>
  <c r="HH34" i="4" s="1"/>
  <c r="AD23" i="4"/>
  <c r="AC23" i="4"/>
  <c r="AD22" i="4"/>
  <c r="AC22" i="4"/>
  <c r="AAF43" i="4"/>
  <c r="AAH43" i="4" s="1"/>
  <c r="NB45" i="4"/>
  <c r="ND45" i="4" s="1"/>
  <c r="BJ57" i="4"/>
  <c r="BL57" i="4" s="1"/>
  <c r="AD25" i="4"/>
  <c r="AC25" i="4"/>
  <c r="AD26" i="4"/>
  <c r="Y35" i="4" s="1"/>
  <c r="AC26" i="4"/>
  <c r="AD21" i="4"/>
  <c r="AC21" i="4"/>
  <c r="AD24" i="4"/>
  <c r="AC24" i="4"/>
  <c r="ZZ45" i="4"/>
  <c r="AAA44" i="4"/>
  <c r="AAC44" i="4" s="1"/>
  <c r="UD57" i="4"/>
  <c r="UE56" i="4"/>
  <c r="UG56" i="4" s="1"/>
  <c r="MV47" i="4"/>
  <c r="MW46" i="4"/>
  <c r="MY46" i="4" s="1"/>
  <c r="GZ36" i="4"/>
  <c r="HA35" i="4"/>
  <c r="HC35" i="4" s="1"/>
  <c r="F34" i="6"/>
  <c r="E34" i="6"/>
  <c r="D34" i="6"/>
  <c r="C35" i="6"/>
  <c r="BD59" i="4"/>
  <c r="BE59" i="4" s="1"/>
  <c r="BG59" i="4" s="1"/>
  <c r="BE58" i="4"/>
  <c r="BG58" i="4" s="1"/>
  <c r="AD20" i="4"/>
  <c r="AC20" i="4"/>
  <c r="AD19" i="4"/>
  <c r="AC19" i="4"/>
  <c r="AC17" i="4"/>
  <c r="AC14" i="4"/>
  <c r="AC16" i="4"/>
  <c r="AC9" i="4"/>
  <c r="AC10" i="4"/>
  <c r="AC12" i="4"/>
  <c r="AC18" i="4"/>
  <c r="AC11" i="4"/>
  <c r="AC13" i="4"/>
  <c r="AC15" i="4"/>
  <c r="U11" i="4"/>
  <c r="U15" i="4"/>
  <c r="U18" i="4"/>
  <c r="U17" i="4"/>
  <c r="U12" i="4"/>
  <c r="U10" i="4"/>
  <c r="AAD44" i="4"/>
  <c r="MZ46" i="4"/>
  <c r="HD35" i="4"/>
  <c r="V9" i="4"/>
  <c r="BH59" i="4"/>
  <c r="BH58" i="4"/>
  <c r="UH56" i="4"/>
  <c r="V11" i="4"/>
  <c r="NB46" i="4" l="1"/>
  <c r="ND46" i="4" s="1"/>
  <c r="HF35" i="4"/>
  <c r="HH35" i="4" s="1"/>
  <c r="Y31" i="4"/>
  <c r="Y34" i="4"/>
  <c r="Y29" i="4"/>
  <c r="Y23" i="4"/>
  <c r="Y32" i="4"/>
  <c r="AAF44" i="4"/>
  <c r="AAH44" i="4" s="1"/>
  <c r="UJ56" i="4"/>
  <c r="UL56" i="4" s="1"/>
  <c r="BJ58" i="4"/>
  <c r="BL58" i="4" s="1"/>
  <c r="BJ59" i="4"/>
  <c r="BL59" i="4" s="1"/>
  <c r="Y33" i="4"/>
  <c r="Z33" i="4" s="1"/>
  <c r="Y27" i="4"/>
  <c r="Y28" i="4"/>
  <c r="Z28" i="4" s="1"/>
  <c r="Y26" i="4"/>
  <c r="Y22" i="4"/>
  <c r="Y30" i="4"/>
  <c r="Z30" i="4" s="1"/>
  <c r="Y24" i="4"/>
  <c r="Y25" i="4"/>
  <c r="Y21" i="4"/>
  <c r="ZZ46" i="4"/>
  <c r="AAA45" i="4"/>
  <c r="AAC45" i="4" s="1"/>
  <c r="UD58" i="4"/>
  <c r="UE57" i="4"/>
  <c r="UG57" i="4" s="1"/>
  <c r="MV48" i="4"/>
  <c r="MW47" i="4"/>
  <c r="MY47" i="4" s="1"/>
  <c r="GZ37" i="4"/>
  <c r="HA36" i="4"/>
  <c r="HC36" i="4" s="1"/>
  <c r="F35" i="6"/>
  <c r="E35" i="6"/>
  <c r="D35" i="6"/>
  <c r="Y19" i="4"/>
  <c r="Y20" i="4"/>
  <c r="Y9" i="4"/>
  <c r="X5" i="7"/>
  <c r="X9" i="4"/>
  <c r="Y11" i="4"/>
  <c r="Y15" i="4"/>
  <c r="Y10" i="4"/>
  <c r="Y16" i="4"/>
  <c r="Y12" i="4"/>
  <c r="Y17" i="4"/>
  <c r="Y14" i="4"/>
  <c r="Y18" i="4"/>
  <c r="Y13" i="4"/>
  <c r="U13" i="4"/>
  <c r="U14" i="4"/>
  <c r="U16" i="4"/>
  <c r="AAD45" i="4"/>
  <c r="V14" i="4"/>
  <c r="V17" i="4"/>
  <c r="V10" i="4"/>
  <c r="HD36" i="4"/>
  <c r="V13" i="4"/>
  <c r="V12" i="4"/>
  <c r="V15" i="4"/>
  <c r="UH57" i="4"/>
  <c r="V16" i="4"/>
  <c r="V18" i="4"/>
  <c r="MZ47" i="4"/>
  <c r="BR4" i="4" l="1"/>
  <c r="BS4" i="4" s="1"/>
  <c r="BT4" i="4" s="1"/>
  <c r="F14" i="5" s="1"/>
  <c r="AAF45" i="4"/>
  <c r="AAH45" i="4" s="1"/>
  <c r="UJ57" i="4"/>
  <c r="UL57" i="4" s="1"/>
  <c r="NB47" i="4"/>
  <c r="ND47" i="4" s="1"/>
  <c r="HF36" i="4"/>
  <c r="HH36" i="4" s="1"/>
  <c r="X27" i="4"/>
  <c r="Z27" i="4" s="1"/>
  <c r="X25" i="4"/>
  <c r="Z25" i="4" s="1"/>
  <c r="X26" i="4"/>
  <c r="Z26" i="4" s="1"/>
  <c r="X24" i="4"/>
  <c r="Z24" i="4" s="1"/>
  <c r="X23" i="4"/>
  <c r="Z23" i="4" s="1"/>
  <c r="X21" i="4"/>
  <c r="Z21" i="4" s="1"/>
  <c r="ZZ47" i="4"/>
  <c r="AAA46" i="4"/>
  <c r="AAC46" i="4" s="1"/>
  <c r="UD59" i="4"/>
  <c r="UE59" i="4" s="1"/>
  <c r="UG59" i="4" s="1"/>
  <c r="UE58" i="4"/>
  <c r="UG58" i="4" s="1"/>
  <c r="MV49" i="4"/>
  <c r="MW48" i="4"/>
  <c r="MY48" i="4" s="1"/>
  <c r="GZ38" i="4"/>
  <c r="HA37" i="4"/>
  <c r="HC37" i="4" s="1"/>
  <c r="X20" i="4"/>
  <c r="Z20" i="4" s="1"/>
  <c r="X19" i="4"/>
  <c r="Z19" i="4" s="1"/>
  <c r="X18" i="4"/>
  <c r="Z18" i="4" s="1"/>
  <c r="X17" i="4"/>
  <c r="Z17" i="4" s="1"/>
  <c r="X16" i="4"/>
  <c r="Z16" i="4" s="1"/>
  <c r="X15" i="4"/>
  <c r="Z15" i="4" s="1"/>
  <c r="X14" i="4"/>
  <c r="Z14" i="4" s="1"/>
  <c r="X13" i="4"/>
  <c r="Z13" i="4" s="1"/>
  <c r="X12" i="4"/>
  <c r="Z12" i="4" s="1"/>
  <c r="Z9" i="4"/>
  <c r="X11" i="4"/>
  <c r="Z11" i="4" s="1"/>
  <c r="X10" i="4"/>
  <c r="Z10" i="4" s="1"/>
  <c r="X5" i="3"/>
  <c r="AAD46" i="4"/>
  <c r="MZ48" i="4"/>
  <c r="UH59" i="4"/>
  <c r="UH58" i="4"/>
  <c r="HD37" i="4"/>
  <c r="AF4" i="4" l="1"/>
  <c r="W4" i="3"/>
  <c r="AE5" i="4" s="1"/>
  <c r="NB48" i="4"/>
  <c r="ND48" i="4" s="1"/>
  <c r="AAF46" i="4"/>
  <c r="AAH46" i="4" s="1"/>
  <c r="C14" i="5"/>
  <c r="E14" i="5"/>
  <c r="UJ58" i="4"/>
  <c r="UL58" i="4" s="1"/>
  <c r="UJ59" i="4"/>
  <c r="UL59" i="4" s="1"/>
  <c r="HF37" i="4"/>
  <c r="HH37" i="4" s="1"/>
  <c r="ZZ48" i="4"/>
  <c r="AAA47" i="4"/>
  <c r="AAC47" i="4" s="1"/>
  <c r="MV50" i="4"/>
  <c r="MW49" i="4"/>
  <c r="MY49" i="4" s="1"/>
  <c r="GZ39" i="4"/>
  <c r="HA38" i="4"/>
  <c r="HC38" i="4" s="1"/>
  <c r="AAD47" i="4"/>
  <c r="HD38" i="4"/>
  <c r="MZ49" i="4"/>
  <c r="HF38" i="4" l="1"/>
  <c r="HH38" i="4" s="1"/>
  <c r="V14" i="5"/>
  <c r="W14" i="5"/>
  <c r="X14" i="5"/>
  <c r="U14" i="5"/>
  <c r="T14" i="5"/>
  <c r="S14" i="5"/>
  <c r="R14" i="5"/>
  <c r="Q14" i="5"/>
  <c r="P14" i="5"/>
  <c r="O14" i="5"/>
  <c r="US4" i="4"/>
  <c r="UT4" i="4" s="1"/>
  <c r="K17" i="5" s="1"/>
  <c r="AAF47" i="4"/>
  <c r="AAH47" i="4" s="1"/>
  <c r="NB49" i="4"/>
  <c r="ND49" i="4" s="1"/>
  <c r="ZZ49" i="4"/>
  <c r="AAA48" i="4"/>
  <c r="AAC48" i="4" s="1"/>
  <c r="MV51" i="4"/>
  <c r="MW50" i="4"/>
  <c r="MY50" i="4" s="1"/>
  <c r="GZ40" i="4"/>
  <c r="HA39" i="4"/>
  <c r="HC39" i="4" s="1"/>
  <c r="AG4" i="4"/>
  <c r="AH4" i="4" s="1"/>
  <c r="F13" i="5" s="1"/>
  <c r="AAD48" i="4"/>
  <c r="MZ50" i="4"/>
  <c r="HD39" i="4"/>
  <c r="AAF48" i="4" l="1"/>
  <c r="AAH48" i="4" s="1"/>
  <c r="J17" i="5"/>
  <c r="H17" i="5"/>
  <c r="NB50" i="4"/>
  <c r="ND50" i="4" s="1"/>
  <c r="HF39" i="4"/>
  <c r="HH39" i="4" s="1"/>
  <c r="ZZ50" i="4"/>
  <c r="AAA49" i="4"/>
  <c r="AAC49" i="4" s="1"/>
  <c r="MV52" i="4"/>
  <c r="MW51" i="4"/>
  <c r="MY51" i="4" s="1"/>
  <c r="GZ41" i="4"/>
  <c r="HA40" i="4"/>
  <c r="HC40" i="4" s="1"/>
  <c r="AAD49" i="4"/>
  <c r="HD40" i="4"/>
  <c r="MZ51" i="4"/>
  <c r="HF40" i="4" l="1"/>
  <c r="HH40" i="4" s="1"/>
  <c r="W27" i="5"/>
  <c r="X27" i="5"/>
  <c r="U27" i="5"/>
  <c r="V27" i="5"/>
  <c r="S27" i="5"/>
  <c r="T27" i="5"/>
  <c r="Q27" i="5"/>
  <c r="R27" i="5"/>
  <c r="O27" i="5"/>
  <c r="P27" i="5"/>
  <c r="H13" i="5"/>
  <c r="J13" i="5"/>
  <c r="C13" i="5"/>
  <c r="E13" i="5"/>
  <c r="AAF49" i="4"/>
  <c r="AAH49" i="4" s="1"/>
  <c r="NB51" i="4"/>
  <c r="ND51" i="4" s="1"/>
  <c r="ZZ51" i="4"/>
  <c r="AAA50" i="4"/>
  <c r="AAC50" i="4" s="1"/>
  <c r="MV53" i="4"/>
  <c r="MW52" i="4"/>
  <c r="MY52" i="4" s="1"/>
  <c r="GZ42" i="4"/>
  <c r="HA41" i="4"/>
  <c r="HC41" i="4" s="1"/>
  <c r="AAD50" i="4"/>
  <c r="MZ52" i="4"/>
  <c r="HD41" i="4"/>
  <c r="NB52" i="4" l="1"/>
  <c r="ND52" i="4" s="1"/>
  <c r="W13" i="5"/>
  <c r="W23" i="5"/>
  <c r="X23" i="5"/>
  <c r="X13" i="5"/>
  <c r="V13" i="5"/>
  <c r="U23" i="5"/>
  <c r="V23" i="5"/>
  <c r="U13" i="5"/>
  <c r="S23" i="5"/>
  <c r="T23" i="5"/>
  <c r="S13" i="5"/>
  <c r="T13" i="5"/>
  <c r="Q23" i="5"/>
  <c r="R23" i="5"/>
  <c r="P23" i="5"/>
  <c r="O23" i="5"/>
  <c r="Q13" i="5"/>
  <c r="R13" i="5"/>
  <c r="P13" i="5"/>
  <c r="O13" i="5"/>
  <c r="AAF50" i="4"/>
  <c r="AAH50" i="4" s="1"/>
  <c r="HF41" i="4"/>
  <c r="HH41" i="4" s="1"/>
  <c r="ZZ52" i="4"/>
  <c r="AAA51" i="4"/>
  <c r="AAC51" i="4" s="1"/>
  <c r="MV54" i="4"/>
  <c r="MW53" i="4"/>
  <c r="MY53" i="4" s="1"/>
  <c r="GZ43" i="4"/>
  <c r="HA42" i="4"/>
  <c r="HC42" i="4" s="1"/>
  <c r="AAD51" i="4"/>
  <c r="HD42" i="4"/>
  <c r="MZ53" i="4"/>
  <c r="HF42" i="4" l="1"/>
  <c r="HH42" i="4" s="1"/>
  <c r="AAF51" i="4"/>
  <c r="AAH51" i="4" s="1"/>
  <c r="NB53" i="4"/>
  <c r="ND53" i="4" s="1"/>
  <c r="ZZ53" i="4"/>
  <c r="AAA52" i="4"/>
  <c r="AAC52" i="4" s="1"/>
  <c r="MV55" i="4"/>
  <c r="MW54" i="4"/>
  <c r="MY54" i="4" s="1"/>
  <c r="GZ44" i="4"/>
  <c r="HA43" i="4"/>
  <c r="HC43" i="4" s="1"/>
  <c r="AAD52" i="4"/>
  <c r="MZ54" i="4"/>
  <c r="HD43" i="4"/>
  <c r="AAF52" i="4" l="1"/>
  <c r="AAH52" i="4" s="1"/>
  <c r="NB54" i="4"/>
  <c r="ND54" i="4" s="1"/>
  <c r="HF43" i="4"/>
  <c r="HH43" i="4" s="1"/>
  <c r="ZZ54" i="4"/>
  <c r="AAA53" i="4"/>
  <c r="AAC53" i="4" s="1"/>
  <c r="MV56" i="4"/>
  <c r="MW55" i="4"/>
  <c r="MY55" i="4" s="1"/>
  <c r="GZ45" i="4"/>
  <c r="HA44" i="4"/>
  <c r="HC44" i="4" s="1"/>
  <c r="AAD53" i="4"/>
  <c r="MZ55" i="4"/>
  <c r="HD44" i="4"/>
  <c r="NB55" i="4" l="1"/>
  <c r="ND55" i="4" s="1"/>
  <c r="HF44" i="4"/>
  <c r="HH44" i="4" s="1"/>
  <c r="AAF53" i="4"/>
  <c r="AAH53" i="4" s="1"/>
  <c r="ZZ55" i="4"/>
  <c r="AAA54" i="4"/>
  <c r="AAC54" i="4" s="1"/>
  <c r="MV57" i="4"/>
  <c r="MW56" i="4"/>
  <c r="MY56" i="4" s="1"/>
  <c r="GZ46" i="4"/>
  <c r="HA45" i="4"/>
  <c r="HC45" i="4" s="1"/>
  <c r="AAD54" i="4"/>
  <c r="MZ56" i="4"/>
  <c r="HD45" i="4"/>
  <c r="AAF54" i="4" l="1"/>
  <c r="AAH54" i="4" s="1"/>
  <c r="NB56" i="4"/>
  <c r="ND56" i="4" s="1"/>
  <c r="HF45" i="4"/>
  <c r="HH45" i="4" s="1"/>
  <c r="ZZ56" i="4"/>
  <c r="AAA55" i="4"/>
  <c r="AAC55" i="4" s="1"/>
  <c r="MV58" i="4"/>
  <c r="MW57" i="4"/>
  <c r="MY57" i="4" s="1"/>
  <c r="GZ47" i="4"/>
  <c r="HA46" i="4"/>
  <c r="HC46" i="4" s="1"/>
  <c r="AAD55" i="4"/>
  <c r="HD46" i="4"/>
  <c r="MZ57" i="4"/>
  <c r="HF46" i="4" l="1"/>
  <c r="HH46" i="4" s="1"/>
  <c r="AAF55" i="4"/>
  <c r="AAH55" i="4" s="1"/>
  <c r="NB57" i="4"/>
  <c r="ND57" i="4" s="1"/>
  <c r="ZZ57" i="4"/>
  <c r="AAA56" i="4"/>
  <c r="AAC56" i="4" s="1"/>
  <c r="MV59" i="4"/>
  <c r="MW59" i="4" s="1"/>
  <c r="MY59" i="4" s="1"/>
  <c r="MW58" i="4"/>
  <c r="MY58" i="4" s="1"/>
  <c r="GZ48" i="4"/>
  <c r="HA47" i="4"/>
  <c r="HC47" i="4" s="1"/>
  <c r="AAD56" i="4"/>
  <c r="MZ59" i="4"/>
  <c r="MZ58" i="4"/>
  <c r="HD47" i="4"/>
  <c r="AAF56" i="4" l="1"/>
  <c r="AAH56" i="4" s="1"/>
  <c r="NB58" i="4"/>
  <c r="ND58" i="4" s="1"/>
  <c r="NB59" i="4"/>
  <c r="ND59" i="4" s="1"/>
  <c r="HF47" i="4"/>
  <c r="HH47" i="4" s="1"/>
  <c r="ZZ58" i="4"/>
  <c r="AAA57" i="4"/>
  <c r="AAC57" i="4" s="1"/>
  <c r="GZ49" i="4"/>
  <c r="HA48" i="4"/>
  <c r="HC48" i="4" s="1"/>
  <c r="AAD57" i="4"/>
  <c r="HD48" i="4"/>
  <c r="HF48" i="4" l="1"/>
  <c r="HH48" i="4" s="1"/>
  <c r="NK4" i="4"/>
  <c r="NL4" i="4" s="1"/>
  <c r="F22" i="5" s="1"/>
  <c r="AAF57" i="4"/>
  <c r="AAH57" i="4" s="1"/>
  <c r="ZZ59" i="4"/>
  <c r="AAA59" i="4" s="1"/>
  <c r="AAC59" i="4" s="1"/>
  <c r="AAA58" i="4"/>
  <c r="AAC58" i="4" s="1"/>
  <c r="GZ50" i="4"/>
  <c r="HA49" i="4"/>
  <c r="HC49" i="4" s="1"/>
  <c r="AAD59" i="4"/>
  <c r="AAD58" i="4"/>
  <c r="HD49" i="4"/>
  <c r="E22" i="5" l="1"/>
  <c r="C22" i="5"/>
  <c r="AAF58" i="4"/>
  <c r="AAH58" i="4" s="1"/>
  <c r="AAF59" i="4"/>
  <c r="AAH59" i="4" s="1"/>
  <c r="HF49" i="4"/>
  <c r="HH49" i="4" s="1"/>
  <c r="GZ51" i="4"/>
  <c r="HA50" i="4"/>
  <c r="HC50" i="4" s="1"/>
  <c r="HD50" i="4"/>
  <c r="V22" i="5" l="1"/>
  <c r="W22" i="5"/>
  <c r="X22" i="5"/>
  <c r="U22" i="5"/>
  <c r="T22" i="5"/>
  <c r="S22" i="5"/>
  <c r="R22" i="5"/>
  <c r="Q22" i="5"/>
  <c r="P22" i="5"/>
  <c r="O22" i="5"/>
  <c r="AAO4" i="4"/>
  <c r="AAP4" i="4" s="1"/>
  <c r="K21" i="5" s="1"/>
  <c r="HF50" i="4"/>
  <c r="HH50" i="4" s="1"/>
  <c r="GZ52" i="4"/>
  <c r="HA51" i="4"/>
  <c r="HC51" i="4" s="1"/>
  <c r="HD51" i="4"/>
  <c r="J21" i="5" l="1"/>
  <c r="H21" i="5"/>
  <c r="HF51" i="4"/>
  <c r="HH51" i="4" s="1"/>
  <c r="GZ53" i="4"/>
  <c r="HA52" i="4"/>
  <c r="HC52" i="4" s="1"/>
  <c r="HD52" i="4"/>
  <c r="HF52" i="4" l="1"/>
  <c r="HH52" i="4" s="1"/>
  <c r="W31" i="5"/>
  <c r="X31" i="5"/>
  <c r="U31" i="5"/>
  <c r="V31" i="5"/>
  <c r="S31" i="5"/>
  <c r="T31" i="5"/>
  <c r="Q31" i="5"/>
  <c r="R31" i="5"/>
  <c r="O31" i="5"/>
  <c r="P31" i="5"/>
  <c r="GZ54" i="4"/>
  <c r="HA53" i="4"/>
  <c r="HC53" i="4" s="1"/>
  <c r="HD53" i="4"/>
  <c r="HF53" i="4" l="1"/>
  <c r="HH53" i="4" s="1"/>
  <c r="GZ55" i="4"/>
  <c r="HA54" i="4"/>
  <c r="HC54" i="4" s="1"/>
  <c r="HD54" i="4"/>
  <c r="HF54" i="4" l="1"/>
  <c r="HH54" i="4" s="1"/>
  <c r="GZ56" i="4"/>
  <c r="HA55" i="4"/>
  <c r="HC55" i="4" s="1"/>
  <c r="HD55" i="4"/>
  <c r="HF55" i="4" l="1"/>
  <c r="HH55" i="4" s="1"/>
  <c r="GZ57" i="4"/>
  <c r="HA56" i="4"/>
  <c r="HC56" i="4" s="1"/>
  <c r="HD56" i="4"/>
  <c r="HF56" i="4" l="1"/>
  <c r="HH56" i="4" s="1"/>
  <c r="GZ58" i="4"/>
  <c r="HA57" i="4"/>
  <c r="HC57" i="4" s="1"/>
  <c r="HD57" i="4"/>
  <c r="HF57" i="4" l="1"/>
  <c r="HH57" i="4" s="1"/>
  <c r="GZ59" i="4"/>
  <c r="HA59" i="4" s="1"/>
  <c r="HC59" i="4" s="1"/>
  <c r="HA58" i="4"/>
  <c r="HC58" i="4" s="1"/>
  <c r="HD59" i="4"/>
  <c r="HD58" i="4"/>
  <c r="HF58" i="4" l="1"/>
  <c r="HH58" i="4" s="1"/>
  <c r="HF59" i="4"/>
  <c r="HH59" i="4" s="1"/>
  <c r="HO4" i="4" l="1"/>
  <c r="HP4" i="4" s="1"/>
  <c r="F18" i="5" s="1"/>
  <c r="E18" i="5" l="1"/>
  <c r="C18" i="5" l="1"/>
  <c r="V18" i="5" l="1"/>
  <c r="X18" i="5"/>
  <c r="P18" i="5"/>
  <c r="Q18" i="5"/>
  <c r="R18" i="5"/>
  <c r="T18" i="5"/>
  <c r="S18" i="5"/>
  <c r="U18" i="5"/>
  <c r="O18" i="5"/>
  <c r="W18" i="5"/>
  <c r="UZ4" i="4" l="1"/>
  <c r="WD60" i="4" l="1"/>
  <c r="WD4" i="4"/>
  <c r="WE4" i="4" s="1"/>
  <c r="WF4" i="4" s="1"/>
  <c r="K18" i="5" s="1"/>
  <c r="WC4" i="4"/>
  <c r="VV5" i="3" s="1"/>
  <c r="WC5" i="4" s="1"/>
  <c r="H18" i="5" l="1"/>
  <c r="J18" i="5"/>
  <c r="U28" i="5" l="1"/>
  <c r="J8" i="5" s="1"/>
  <c r="V28" i="5"/>
  <c r="K8" i="5" s="1"/>
  <c r="X28" i="5"/>
  <c r="K9" i="5" s="1"/>
  <c r="Q28" i="5"/>
  <c r="E9" i="5" s="1"/>
  <c r="P28" i="5"/>
  <c r="F8" i="5" s="1"/>
  <c r="W28" i="5"/>
  <c r="J9" i="5" s="1"/>
  <c r="R28" i="5"/>
  <c r="F9" i="5" s="1"/>
  <c r="O28" i="5"/>
  <c r="E8" i="5" s="1"/>
  <c r="T28" i="5"/>
  <c r="F10" i="5" s="1"/>
  <c r="S28" i="5"/>
  <c r="E10" i="5" s="1"/>
  <c r="C4" i="5"/>
  <c r="F4" i="5" s="1"/>
  <c r="I8" i="5"/>
  <c r="I9" i="5"/>
  <c r="D10" i="5"/>
  <c r="D9" i="5"/>
  <c r="D8" i="5"/>
  <c r="F3" i="5" l="1"/>
</calcChain>
</file>

<file path=xl/sharedStrings.xml><?xml version="1.0" encoding="utf-8"?>
<sst xmlns="http://schemas.openxmlformats.org/spreadsheetml/2006/main" count="9974" uniqueCount="341">
  <si>
    <t>３０分未満</t>
    <rPh sb="2" eb="3">
      <t>フン</t>
    </rPh>
    <rPh sb="3" eb="5">
      <t>ミマン</t>
    </rPh>
    <phoneticPr fontId="2"/>
  </si>
  <si>
    <t>３０分以上１時間未満</t>
    <rPh sb="2" eb="3">
      <t>フン</t>
    </rPh>
    <rPh sb="3" eb="5">
      <t>イジョウ</t>
    </rPh>
    <rPh sb="6" eb="8">
      <t>ジカン</t>
    </rPh>
    <rPh sb="8" eb="10">
      <t>ミマン</t>
    </rPh>
    <phoneticPr fontId="2"/>
  </si>
  <si>
    <t>１時間以上１時間３０分未満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2"/>
  </si>
  <si>
    <t>１時間３０分以上２時間未満</t>
    <rPh sb="1" eb="3">
      <t>ジカン</t>
    </rPh>
    <rPh sb="5" eb="6">
      <t>フン</t>
    </rPh>
    <rPh sb="6" eb="8">
      <t>イジョウ</t>
    </rPh>
    <rPh sb="9" eb="11">
      <t>ジカン</t>
    </rPh>
    <rPh sb="11" eb="13">
      <t>ミマン</t>
    </rPh>
    <phoneticPr fontId="2"/>
  </si>
  <si>
    <t>２時間以上２時間３０分未満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2"/>
  </si>
  <si>
    <t>２時間３０分以上３時間未満</t>
    <rPh sb="1" eb="3">
      <t>ジカン</t>
    </rPh>
    <rPh sb="5" eb="6">
      <t>フン</t>
    </rPh>
    <rPh sb="6" eb="8">
      <t>イジョウ</t>
    </rPh>
    <rPh sb="9" eb="11">
      <t>ジカン</t>
    </rPh>
    <rPh sb="11" eb="13">
      <t>ミマン</t>
    </rPh>
    <phoneticPr fontId="2"/>
  </si>
  <si>
    <t>以後３０分ごと</t>
    <rPh sb="0" eb="2">
      <t>イゴ</t>
    </rPh>
    <rPh sb="4" eb="5">
      <t>フン</t>
    </rPh>
    <phoneticPr fontId="2"/>
  </si>
  <si>
    <t>所要時間</t>
    <rPh sb="0" eb="2">
      <t>ショヨウ</t>
    </rPh>
    <rPh sb="2" eb="4">
      <t>ジカン</t>
    </rPh>
    <phoneticPr fontId="2"/>
  </si>
  <si>
    <t>身体介護なし</t>
    <rPh sb="0" eb="2">
      <t>シンタイ</t>
    </rPh>
    <rPh sb="2" eb="4">
      <t>カイゴ</t>
    </rPh>
    <phoneticPr fontId="2"/>
  </si>
  <si>
    <t>身体介護あり</t>
    <rPh sb="0" eb="2">
      <t>シンタイ</t>
    </rPh>
    <rPh sb="2" eb="4">
      <t>カイゴ</t>
    </rPh>
    <phoneticPr fontId="2"/>
  </si>
  <si>
    <t>移動支援事業</t>
    <rPh sb="0" eb="2">
      <t>イドウ</t>
    </rPh>
    <rPh sb="2" eb="4">
      <t>シエン</t>
    </rPh>
    <rPh sb="4" eb="6">
      <t>ジギョウ</t>
    </rPh>
    <phoneticPr fontId="2"/>
  </si>
  <si>
    <t>利用者No</t>
    <rPh sb="0" eb="3">
      <t>リヨウシャ</t>
    </rPh>
    <phoneticPr fontId="2"/>
  </si>
  <si>
    <t>支給量</t>
    <rPh sb="0" eb="3">
      <t>シキュウリョウ</t>
    </rPh>
    <phoneticPr fontId="2"/>
  </si>
  <si>
    <t>身体介護の有無</t>
    <rPh sb="0" eb="2">
      <t>シンタイ</t>
    </rPh>
    <rPh sb="2" eb="4">
      <t>カイゴ</t>
    </rPh>
    <rPh sb="5" eb="7">
      <t>ウム</t>
    </rPh>
    <phoneticPr fontId="2"/>
  </si>
  <si>
    <t>移動支援事業　入力シート</t>
    <rPh sb="0" eb="4">
      <t>イドウシエン</t>
    </rPh>
    <rPh sb="4" eb="6">
      <t>ジギョウ</t>
    </rPh>
    <rPh sb="7" eb="9">
      <t>ニュウリョク</t>
    </rPh>
    <phoneticPr fontId="2"/>
  </si>
  <si>
    <t>利用日</t>
    <rPh sb="0" eb="2">
      <t>リヨウ</t>
    </rPh>
    <rPh sb="2" eb="3">
      <t>ビ</t>
    </rPh>
    <phoneticPr fontId="2"/>
  </si>
  <si>
    <t>利用時間</t>
    <rPh sb="0" eb="2">
      <t>リヨウ</t>
    </rPh>
    <rPh sb="2" eb="4">
      <t>ジカン</t>
    </rPh>
    <phoneticPr fontId="2"/>
  </si>
  <si>
    <t>送迎</t>
    <rPh sb="0" eb="2">
      <t>ソウゲイ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</si>
  <si>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</si>
  <si>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</si>
  <si>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</si>
  <si>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</si>
  <si>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</si>
  <si>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</si>
  <si>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送迎時間</t>
    <rPh sb="0" eb="2">
      <t>ソウゲイ</t>
    </rPh>
    <rPh sb="2" eb="4">
      <t>ジカン</t>
    </rPh>
    <phoneticPr fontId="2"/>
  </si>
  <si>
    <t>利用目的</t>
    <rPh sb="0" eb="2">
      <t>リヨウ</t>
    </rPh>
    <rPh sb="2" eb="4">
      <t>モクテキ</t>
    </rPh>
    <phoneticPr fontId="2"/>
  </si>
  <si>
    <t>支援内容</t>
    <rPh sb="0" eb="2">
      <t>シエン</t>
    </rPh>
    <rPh sb="2" eb="4">
      <t>ナイヨウ</t>
    </rPh>
    <phoneticPr fontId="2"/>
  </si>
  <si>
    <t>支援者名</t>
    <rPh sb="0" eb="3">
      <t>シエンシャ</t>
    </rPh>
    <rPh sb="3" eb="4">
      <t>メイ</t>
    </rPh>
    <phoneticPr fontId="2"/>
  </si>
  <si>
    <t>氏　　名</t>
    <rPh sb="0" eb="1">
      <t>シ</t>
    </rPh>
    <rPh sb="3" eb="4">
      <t>ナ</t>
    </rPh>
    <phoneticPr fontId="2"/>
  </si>
  <si>
    <t>上限負担月額</t>
    <rPh sb="0" eb="2">
      <t>ジョウゲン</t>
    </rPh>
    <rPh sb="2" eb="4">
      <t>フタン</t>
    </rPh>
    <rPh sb="4" eb="5">
      <t>ゲツ</t>
    </rPh>
    <rPh sb="5" eb="6">
      <t>ガク</t>
    </rPh>
    <phoneticPr fontId="2"/>
  </si>
  <si>
    <t>利用月</t>
    <rPh sb="0" eb="2">
      <t>リヨウ</t>
    </rPh>
    <rPh sb="2" eb="3">
      <t>ツキ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</si>
  <si>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</si>
  <si>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</si>
  <si>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</si>
  <si>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</si>
  <si>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対象時間</t>
    <rPh sb="0" eb="2">
      <t>タイショウ</t>
    </rPh>
    <rPh sb="2" eb="4">
      <t>ジカン</t>
    </rPh>
    <phoneticPr fontId="2"/>
  </si>
  <si>
    <t>算定時間</t>
    <rPh sb="0" eb="2">
      <t>サンテイ</t>
    </rPh>
    <rPh sb="2" eb="4">
      <t>ジカン</t>
    </rPh>
    <phoneticPr fontId="2"/>
  </si>
  <si>
    <t>料金体系</t>
    <rPh sb="0" eb="2">
      <t>リョウキン</t>
    </rPh>
    <rPh sb="2" eb="4">
      <t>タイケイ</t>
    </rPh>
    <phoneticPr fontId="2"/>
  </si>
  <si>
    <t>支援人数</t>
    <rPh sb="0" eb="2">
      <t>シエン</t>
    </rPh>
    <rPh sb="2" eb="4">
      <t>ニンズウ</t>
    </rPh>
    <phoneticPr fontId="2"/>
  </si>
  <si>
    <t>利用料</t>
    <rPh sb="0" eb="3">
      <t>リヨウリョウ</t>
    </rPh>
    <phoneticPr fontId="2"/>
  </si>
  <si>
    <t>移動支援事業　利用明細書</t>
    <rPh sb="0" eb="4">
      <t>イドウシエン</t>
    </rPh>
    <rPh sb="4" eb="6">
      <t>ジギョウ</t>
    </rPh>
    <rPh sb="7" eb="9">
      <t>リヨウ</t>
    </rPh>
    <rPh sb="9" eb="12">
      <t>メイサイショ</t>
    </rPh>
    <phoneticPr fontId="2"/>
  </si>
  <si>
    <t>利用者負担額</t>
    <rPh sb="0" eb="3">
      <t>リヨウシャ</t>
    </rPh>
    <rPh sb="3" eb="6">
      <t>フタンガク</t>
    </rPh>
    <phoneticPr fontId="2"/>
  </si>
  <si>
    <t>事業所請求額</t>
    <rPh sb="0" eb="3">
      <t>ジギョウショ</t>
    </rPh>
    <rPh sb="3" eb="6">
      <t>セイキュウガク</t>
    </rPh>
    <phoneticPr fontId="2"/>
  </si>
  <si>
    <t>利用</t>
    <rPh sb="0" eb="2">
      <t>リヨウ</t>
    </rPh>
    <phoneticPr fontId="2"/>
  </si>
  <si>
    <t>算定（仮）</t>
    <rPh sb="0" eb="2">
      <t>サンテイ</t>
    </rPh>
    <rPh sb="3" eb="4">
      <t>カリ</t>
    </rPh>
    <phoneticPr fontId="2"/>
  </si>
  <si>
    <t>料金体系（仮）</t>
    <rPh sb="0" eb="2">
      <t>リョウキン</t>
    </rPh>
    <rPh sb="2" eb="4">
      <t>タイケイ</t>
    </rPh>
    <rPh sb="5" eb="6">
      <t>カリ</t>
    </rPh>
    <phoneticPr fontId="2"/>
  </si>
  <si>
    <t>～３０分</t>
    <rPh sb="3" eb="4">
      <t>フン</t>
    </rPh>
    <phoneticPr fontId="2"/>
  </si>
  <si>
    <t>３０分～１時間</t>
    <rPh sb="2" eb="3">
      <t>フン</t>
    </rPh>
    <rPh sb="5" eb="7">
      <t>ジカン</t>
    </rPh>
    <phoneticPr fontId="2"/>
  </si>
  <si>
    <t>１時間～１時間３０分</t>
    <rPh sb="1" eb="3">
      <t>ジカン</t>
    </rPh>
    <rPh sb="5" eb="7">
      <t>ジカン</t>
    </rPh>
    <rPh sb="9" eb="10">
      <t>フン</t>
    </rPh>
    <phoneticPr fontId="2"/>
  </si>
  <si>
    <t>１時間３０分～２時間</t>
    <rPh sb="1" eb="3">
      <t>ジカン</t>
    </rPh>
    <rPh sb="5" eb="6">
      <t>フン</t>
    </rPh>
    <rPh sb="8" eb="10">
      <t>ジカン</t>
    </rPh>
    <phoneticPr fontId="2"/>
  </si>
  <si>
    <t>２時間～２時間３０分</t>
    <rPh sb="1" eb="3">
      <t>ジカン</t>
    </rPh>
    <rPh sb="5" eb="7">
      <t>ジカン</t>
    </rPh>
    <rPh sb="9" eb="10">
      <t>フン</t>
    </rPh>
    <phoneticPr fontId="2"/>
  </si>
  <si>
    <t>２時間３０分～３時間</t>
    <rPh sb="1" eb="3">
      <t>ジカン</t>
    </rPh>
    <rPh sb="5" eb="6">
      <t>フン</t>
    </rPh>
    <rPh sb="8" eb="10">
      <t>ジカン</t>
    </rPh>
    <phoneticPr fontId="2"/>
  </si>
  <si>
    <t>３時間～３時間３０分</t>
    <rPh sb="1" eb="3">
      <t>ジカン</t>
    </rPh>
    <rPh sb="5" eb="7">
      <t>ジカン</t>
    </rPh>
    <rPh sb="9" eb="10">
      <t>フン</t>
    </rPh>
    <phoneticPr fontId="2"/>
  </si>
  <si>
    <t>３時間３０分～４時間</t>
    <rPh sb="1" eb="3">
      <t>ジカン</t>
    </rPh>
    <rPh sb="5" eb="6">
      <t>フン</t>
    </rPh>
    <rPh sb="8" eb="10">
      <t>ジカン</t>
    </rPh>
    <phoneticPr fontId="2"/>
  </si>
  <si>
    <t>４時間～４時間３０分</t>
    <rPh sb="1" eb="3">
      <t>ジカン</t>
    </rPh>
    <rPh sb="5" eb="7">
      <t>ジカン</t>
    </rPh>
    <rPh sb="9" eb="10">
      <t>フン</t>
    </rPh>
    <phoneticPr fontId="2"/>
  </si>
  <si>
    <t>４時間３０分～５時間</t>
    <rPh sb="1" eb="3">
      <t>ジカン</t>
    </rPh>
    <rPh sb="5" eb="6">
      <t>フン</t>
    </rPh>
    <rPh sb="8" eb="10">
      <t>ジカン</t>
    </rPh>
    <phoneticPr fontId="2"/>
  </si>
  <si>
    <t>５時間～５時間３０分</t>
    <rPh sb="1" eb="3">
      <t>ジカン</t>
    </rPh>
    <rPh sb="5" eb="7">
      <t>ジカン</t>
    </rPh>
    <rPh sb="9" eb="10">
      <t>フン</t>
    </rPh>
    <phoneticPr fontId="2"/>
  </si>
  <si>
    <t>５時間３０分～６時間</t>
    <rPh sb="1" eb="3">
      <t>ジカン</t>
    </rPh>
    <rPh sb="5" eb="6">
      <t>フン</t>
    </rPh>
    <rPh sb="8" eb="10">
      <t>ジカン</t>
    </rPh>
    <phoneticPr fontId="2"/>
  </si>
  <si>
    <t>６時間～６時間３０分</t>
    <rPh sb="1" eb="3">
      <t>ジカン</t>
    </rPh>
    <rPh sb="5" eb="7">
      <t>ジカン</t>
    </rPh>
    <rPh sb="9" eb="10">
      <t>フン</t>
    </rPh>
    <phoneticPr fontId="2"/>
  </si>
  <si>
    <t>６時間３０分～７時間</t>
    <rPh sb="1" eb="3">
      <t>ジカン</t>
    </rPh>
    <rPh sb="5" eb="6">
      <t>フン</t>
    </rPh>
    <rPh sb="8" eb="10">
      <t>ジカン</t>
    </rPh>
    <phoneticPr fontId="2"/>
  </si>
  <si>
    <t>７時間～７時間３０分</t>
    <rPh sb="1" eb="3">
      <t>ジカン</t>
    </rPh>
    <rPh sb="5" eb="7">
      <t>ジカン</t>
    </rPh>
    <rPh sb="9" eb="10">
      <t>フン</t>
    </rPh>
    <phoneticPr fontId="2"/>
  </si>
  <si>
    <t>７時間３０分～８時間</t>
    <rPh sb="1" eb="3">
      <t>ジカン</t>
    </rPh>
    <rPh sb="5" eb="6">
      <t>フン</t>
    </rPh>
    <rPh sb="8" eb="10">
      <t>ジカン</t>
    </rPh>
    <phoneticPr fontId="2"/>
  </si>
  <si>
    <t>８時間～８時間３０分</t>
    <rPh sb="1" eb="3">
      <t>ジカン</t>
    </rPh>
    <rPh sb="5" eb="7">
      <t>ジカン</t>
    </rPh>
    <rPh sb="9" eb="10">
      <t>フン</t>
    </rPh>
    <phoneticPr fontId="2"/>
  </si>
  <si>
    <t>８時間３０分～９時間</t>
    <rPh sb="1" eb="3">
      <t>ジカン</t>
    </rPh>
    <rPh sb="5" eb="6">
      <t>フン</t>
    </rPh>
    <rPh sb="8" eb="10">
      <t>ジカン</t>
    </rPh>
    <phoneticPr fontId="2"/>
  </si>
  <si>
    <t>９時間～９時間３０分</t>
    <rPh sb="1" eb="3">
      <t>ジカン</t>
    </rPh>
    <rPh sb="5" eb="7">
      <t>ジカン</t>
    </rPh>
    <rPh sb="9" eb="10">
      <t>フン</t>
    </rPh>
    <phoneticPr fontId="2"/>
  </si>
  <si>
    <t>９時間３０分～１０時間</t>
    <rPh sb="1" eb="3">
      <t>ジカン</t>
    </rPh>
    <rPh sb="5" eb="6">
      <t>フン</t>
    </rPh>
    <rPh sb="9" eb="11">
      <t>ジカン</t>
    </rPh>
    <phoneticPr fontId="2"/>
  </si>
  <si>
    <t>日中</t>
    <rPh sb="0" eb="2">
      <t>ニッチュウ</t>
    </rPh>
    <phoneticPr fontId="2"/>
  </si>
  <si>
    <t>夜間</t>
    <rPh sb="0" eb="2">
      <t>ヤカン</t>
    </rPh>
    <phoneticPr fontId="2"/>
  </si>
  <si>
    <t>早朝</t>
    <rPh sb="0" eb="2">
      <t>ソウチョウ</t>
    </rPh>
    <phoneticPr fontId="2"/>
  </si>
  <si>
    <t>深夜</t>
    <rPh sb="0" eb="2">
      <t>シンヤ</t>
    </rPh>
    <phoneticPr fontId="2"/>
  </si>
  <si>
    <t>身体介護なし</t>
    <rPh sb="0" eb="2">
      <t>シンタイ</t>
    </rPh>
    <rPh sb="2" eb="4">
      <t>カイゴ</t>
    </rPh>
    <phoneticPr fontId="2"/>
  </si>
  <si>
    <t>身体介護あり</t>
    <rPh sb="0" eb="2">
      <t>シンタイ</t>
    </rPh>
    <rPh sb="2" eb="4">
      <t>カイゴ</t>
    </rPh>
    <phoneticPr fontId="2"/>
  </si>
  <si>
    <t>買い物</t>
    <rPh sb="0" eb="1">
      <t>カ</t>
    </rPh>
    <rPh sb="2" eb="3">
      <t>モノ</t>
    </rPh>
    <phoneticPr fontId="2"/>
  </si>
  <si>
    <t>余暇活動</t>
    <rPh sb="0" eb="4">
      <t>ヨカカツドウ</t>
    </rPh>
    <phoneticPr fontId="2"/>
  </si>
  <si>
    <t>不定期通院</t>
    <rPh sb="0" eb="3">
      <t>フテイキ</t>
    </rPh>
    <rPh sb="3" eb="5">
      <t>ツウイン</t>
    </rPh>
    <phoneticPr fontId="2"/>
  </si>
  <si>
    <t>その他</t>
    <rPh sb="2" eb="3">
      <t>タ</t>
    </rPh>
    <phoneticPr fontId="2"/>
  </si>
  <si>
    <t>特例計算</t>
    <rPh sb="0" eb="2">
      <t>トクレイ</t>
    </rPh>
    <rPh sb="2" eb="4">
      <t>ケイサン</t>
    </rPh>
    <phoneticPr fontId="2"/>
  </si>
  <si>
    <t>移動支援
目的リスト</t>
    <rPh sb="0" eb="4">
      <t>イドウシエン</t>
    </rPh>
    <rPh sb="5" eb="7">
      <t>モクテキ</t>
    </rPh>
    <phoneticPr fontId="2"/>
  </si>
  <si>
    <t>エラーチェック</t>
    <phoneticPr fontId="2"/>
  </si>
  <si>
    <t>利用時間</t>
    <rPh sb="0" eb="2">
      <t>リヨウ</t>
    </rPh>
    <rPh sb="2" eb="4">
      <t>ジカン</t>
    </rPh>
    <phoneticPr fontId="2"/>
  </si>
  <si>
    <t>0.5a</t>
  </si>
  <si>
    <t>0.5b</t>
  </si>
  <si>
    <t>0.5c</t>
  </si>
  <si>
    <t>0.5d</t>
  </si>
  <si>
    <t>1a</t>
  </si>
  <si>
    <t>1b</t>
  </si>
  <si>
    <t>1c</t>
  </si>
  <si>
    <t>1d</t>
  </si>
  <si>
    <t>利用料（仮）</t>
    <rPh sb="0" eb="3">
      <t>リヨウリョウ</t>
    </rPh>
    <rPh sb="4" eb="5">
      <t>カリ</t>
    </rPh>
    <phoneticPr fontId="2"/>
  </si>
  <si>
    <t>身体</t>
    <rPh sb="0" eb="2">
      <t>シンタイ</t>
    </rPh>
    <phoneticPr fontId="2"/>
  </si>
  <si>
    <t>身体+時間帯</t>
    <rPh sb="0" eb="2">
      <t>シンタイ</t>
    </rPh>
    <rPh sb="3" eb="6">
      <t>ジカンタイ</t>
    </rPh>
    <phoneticPr fontId="2"/>
  </si>
  <si>
    <t>S0.5a</t>
  </si>
  <si>
    <t>S0.5b</t>
  </si>
  <si>
    <t>S0.5c</t>
  </si>
  <si>
    <t>S0.5d</t>
  </si>
  <si>
    <t>S1a</t>
  </si>
  <si>
    <t>S1b</t>
  </si>
  <si>
    <t>S1c</t>
  </si>
  <si>
    <t>S1d</t>
  </si>
  <si>
    <t>1.5a</t>
  </si>
  <si>
    <t>1.5b</t>
  </si>
  <si>
    <t>1.5c</t>
  </si>
  <si>
    <t>1.5d</t>
  </si>
  <si>
    <t>S1.5a</t>
  </si>
  <si>
    <t>S1.5b</t>
  </si>
  <si>
    <t>S1.5c</t>
  </si>
  <si>
    <t>S1.5d</t>
  </si>
  <si>
    <t>2a</t>
  </si>
  <si>
    <t>2b</t>
  </si>
  <si>
    <t>2c</t>
  </si>
  <si>
    <t>2d</t>
  </si>
  <si>
    <t>S2a</t>
  </si>
  <si>
    <t>S2b</t>
  </si>
  <si>
    <t>S2c</t>
  </si>
  <si>
    <t>S2d</t>
  </si>
  <si>
    <t>2.5a</t>
  </si>
  <si>
    <t>2.5b</t>
  </si>
  <si>
    <t>2.5c</t>
  </si>
  <si>
    <t>2.5d</t>
  </si>
  <si>
    <t>S2.5a</t>
  </si>
  <si>
    <t>S2.5b</t>
  </si>
  <si>
    <t>S2.5c</t>
  </si>
  <si>
    <t>S2.5d</t>
  </si>
  <si>
    <t>3a</t>
  </si>
  <si>
    <t>3b</t>
  </si>
  <si>
    <t>3c</t>
  </si>
  <si>
    <t>3d</t>
  </si>
  <si>
    <t>S3a</t>
  </si>
  <si>
    <t>S3b</t>
  </si>
  <si>
    <t>S3c</t>
  </si>
  <si>
    <t>S3d</t>
  </si>
  <si>
    <t>3.5a</t>
  </si>
  <si>
    <t>3.5b</t>
  </si>
  <si>
    <t>3.5c</t>
  </si>
  <si>
    <t>3.5d</t>
  </si>
  <si>
    <t>S3.5a</t>
  </si>
  <si>
    <t>S3.5b</t>
  </si>
  <si>
    <t>S3.5c</t>
  </si>
  <si>
    <t>S3.5d</t>
  </si>
  <si>
    <t>4a</t>
  </si>
  <si>
    <t>4b</t>
  </si>
  <si>
    <t>4c</t>
  </si>
  <si>
    <t>4d</t>
  </si>
  <si>
    <t>S4a</t>
  </si>
  <si>
    <t>S4b</t>
  </si>
  <si>
    <t>S4c</t>
  </si>
  <si>
    <t>S4d</t>
  </si>
  <si>
    <t>4.5a</t>
  </si>
  <si>
    <t>4.5b</t>
  </si>
  <si>
    <t>4.5c</t>
  </si>
  <si>
    <t>4.5d</t>
  </si>
  <si>
    <t>S4.5a</t>
  </si>
  <si>
    <t>S4.5b</t>
  </si>
  <si>
    <t>S4.5c</t>
  </si>
  <si>
    <t>S4.5d</t>
  </si>
  <si>
    <t>5a</t>
  </si>
  <si>
    <t>5b</t>
  </si>
  <si>
    <t>5c</t>
  </si>
  <si>
    <t>5d</t>
  </si>
  <si>
    <t>S5a</t>
  </si>
  <si>
    <t>S5b</t>
  </si>
  <si>
    <t>S5c</t>
  </si>
  <si>
    <t>S5d</t>
  </si>
  <si>
    <t>5.5a</t>
  </si>
  <si>
    <t>5.5b</t>
  </si>
  <si>
    <t>5.5c</t>
  </si>
  <si>
    <t>5.5d</t>
  </si>
  <si>
    <t>S5.5a</t>
  </si>
  <si>
    <t>S5.5b</t>
  </si>
  <si>
    <t>S5.5c</t>
  </si>
  <si>
    <t>S5.5d</t>
  </si>
  <si>
    <t>6a</t>
  </si>
  <si>
    <t>6b</t>
  </si>
  <si>
    <t>6c</t>
  </si>
  <si>
    <t>6d</t>
  </si>
  <si>
    <t>S6a</t>
  </si>
  <si>
    <t>S6b</t>
  </si>
  <si>
    <t>S6c</t>
  </si>
  <si>
    <t>S6d</t>
  </si>
  <si>
    <t>6.5a</t>
  </si>
  <si>
    <t>6.5b</t>
  </si>
  <si>
    <t>6.5c</t>
  </si>
  <si>
    <t>6.5d</t>
  </si>
  <si>
    <t>S6.5a</t>
  </si>
  <si>
    <t>S6.5b</t>
  </si>
  <si>
    <t>S6.5c</t>
  </si>
  <si>
    <t>S6.5d</t>
  </si>
  <si>
    <t>7a</t>
  </si>
  <si>
    <t>7b</t>
  </si>
  <si>
    <t>7c</t>
  </si>
  <si>
    <t>7d</t>
  </si>
  <si>
    <t>S7a</t>
  </si>
  <si>
    <t>S7b</t>
  </si>
  <si>
    <t>S7c</t>
  </si>
  <si>
    <t>S7d</t>
  </si>
  <si>
    <t>7.5a</t>
  </si>
  <si>
    <t>7.5b</t>
  </si>
  <si>
    <t>7.5c</t>
  </si>
  <si>
    <t>7.5d</t>
  </si>
  <si>
    <t>S7.5a</t>
  </si>
  <si>
    <t>S7.5b</t>
  </si>
  <si>
    <t>S7.5c</t>
  </si>
  <si>
    <t>S7.5d</t>
  </si>
  <si>
    <t>8a</t>
  </si>
  <si>
    <t>8b</t>
  </si>
  <si>
    <t>8c</t>
  </si>
  <si>
    <t>8d</t>
  </si>
  <si>
    <t>S8a</t>
  </si>
  <si>
    <t>S8b</t>
  </si>
  <si>
    <t>S8c</t>
  </si>
  <si>
    <t>S8d</t>
  </si>
  <si>
    <t>8.5a</t>
  </si>
  <si>
    <t>8.5b</t>
  </si>
  <si>
    <t>8.5c</t>
  </si>
  <si>
    <t>8.5d</t>
  </si>
  <si>
    <t>S8.5a</t>
  </si>
  <si>
    <t>S8.5b</t>
  </si>
  <si>
    <t>S8.5c</t>
  </si>
  <si>
    <t>S8.5d</t>
  </si>
  <si>
    <t>9a</t>
  </si>
  <si>
    <t>9b</t>
  </si>
  <si>
    <t>9c</t>
  </si>
  <si>
    <t>9d</t>
  </si>
  <si>
    <t>S9a</t>
  </si>
  <si>
    <t>S9b</t>
  </si>
  <si>
    <t>S9c</t>
  </si>
  <si>
    <t>S9d</t>
  </si>
  <si>
    <t>9.5a</t>
  </si>
  <si>
    <t>9.5b</t>
  </si>
  <si>
    <t>9.5c</t>
  </si>
  <si>
    <t>9.5d</t>
  </si>
  <si>
    <t>S9.5a</t>
  </si>
  <si>
    <t>S9.5b</t>
  </si>
  <si>
    <t>S9.5c</t>
  </si>
  <si>
    <t>S9.5d</t>
  </si>
  <si>
    <t>10a</t>
  </si>
  <si>
    <t>10b</t>
  </si>
  <si>
    <t>10c</t>
  </si>
  <si>
    <t>10d</t>
  </si>
  <si>
    <t>S10a</t>
  </si>
  <si>
    <t>S10b</t>
  </si>
  <si>
    <t>S10c</t>
  </si>
  <si>
    <t>S10d</t>
  </si>
  <si>
    <t>利用時間／月</t>
    <rPh sb="0" eb="2">
      <t>リヨウ</t>
    </rPh>
    <rPh sb="2" eb="4">
      <t>ジカン</t>
    </rPh>
    <rPh sb="5" eb="6">
      <t>ツキ</t>
    </rPh>
    <phoneticPr fontId="2"/>
  </si>
  <si>
    <t>事業所名：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</si>
  <si>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</si>
  <si>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合計月額</t>
    <rPh sb="0" eb="2">
      <t>ゴウケイ</t>
    </rPh>
    <rPh sb="2" eb="4">
      <t>ゲツガク</t>
    </rPh>
    <phoneticPr fontId="2"/>
  </si>
  <si>
    <r>
      <t xml:space="preserve">下記のとおり移動支援事業を利用しました。
</t>
    </r>
    <r>
      <rPr>
        <sz val="14"/>
        <color theme="1"/>
        <rFont val="ＭＳ Ｐゴシック"/>
        <family val="3"/>
        <charset val="128"/>
        <scheme val="minor"/>
      </rPr>
      <t>利用者等氏名：</t>
    </r>
    <rPh sb="0" eb="2">
      <t>カキ</t>
    </rPh>
    <rPh sb="6" eb="8">
      <t>イドウ</t>
    </rPh>
    <rPh sb="8" eb="10">
      <t>シエン</t>
    </rPh>
    <rPh sb="10" eb="12">
      <t>ジギョウ</t>
    </rPh>
    <rPh sb="13" eb="15">
      <t>リヨウ</t>
    </rPh>
    <rPh sb="21" eb="24">
      <t>リヨウシャ</t>
    </rPh>
    <rPh sb="24" eb="25">
      <t>トウ</t>
    </rPh>
    <rPh sb="25" eb="27">
      <t>シメイ</t>
    </rPh>
    <phoneticPr fontId="2"/>
  </si>
  <si>
    <t>障害種別</t>
    <rPh sb="0" eb="2">
      <t>ショウガイ</t>
    </rPh>
    <rPh sb="2" eb="4">
      <t>シュベツ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</si>
  <si>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障害種別</t>
    </r>
    <r>
      <rPr>
        <sz val="11"/>
        <color theme="1"/>
        <rFont val="ＭＳ Ｐゴシック"/>
        <family val="2"/>
        <charset val="128"/>
        <scheme val="minor"/>
      </rPr>
      <t>（　１…身体障害　　２…知的障害　　３…精神障害　　４…児童　　５…難病　）</t>
    </r>
    <rPh sb="0" eb="2">
      <t>ショウガイ</t>
    </rPh>
    <rPh sb="2" eb="4">
      <t>シュベツ</t>
    </rPh>
    <rPh sb="8" eb="10">
      <t>シンタイ</t>
    </rPh>
    <rPh sb="10" eb="12">
      <t>ショウガイ</t>
    </rPh>
    <rPh sb="16" eb="18">
      <t>チテキ</t>
    </rPh>
    <rPh sb="18" eb="20">
      <t>ショウガイ</t>
    </rPh>
    <rPh sb="24" eb="26">
      <t>セイシン</t>
    </rPh>
    <rPh sb="26" eb="28">
      <t>ショウガイ</t>
    </rPh>
    <rPh sb="32" eb="34">
      <t>ジドウ</t>
    </rPh>
    <rPh sb="38" eb="40">
      <t>ナンビョウ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</si>
  <si>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</si>
  <si>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</si>
  <si>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</si>
  <si>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</si>
  <si>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</si>
  <si>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</si>
  <si>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</si>
  <si>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</si>
  <si>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</si>
  <si>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</si>
  <si>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障害種別</t>
    <rPh sb="0" eb="2">
      <t>ショウガイ</t>
    </rPh>
    <rPh sb="2" eb="4">
      <t>シュベツ</t>
    </rPh>
    <phoneticPr fontId="2"/>
  </si>
  <si>
    <t>利用時間</t>
    <rPh sb="0" eb="2">
      <t>リヨウ</t>
    </rPh>
    <rPh sb="2" eb="4">
      <t>ジカン</t>
    </rPh>
    <phoneticPr fontId="2"/>
  </si>
  <si>
    <t>請求額</t>
    <rPh sb="0" eb="2">
      <t>セイキュウ</t>
    </rPh>
    <rPh sb="2" eb="3">
      <t>ガク</t>
    </rPh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</si>
  <si>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</si>
  <si>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</si>
  <si>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</si>
  <si>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</si>
  <si>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</si>
  <si>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</si>
  <si>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</si>
  <si>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</si>
  <si>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</si>
  <si>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</si>
  <si>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１　身体</t>
    <rPh sb="2" eb="4">
      <t>シンタイ</t>
    </rPh>
    <phoneticPr fontId="2"/>
  </si>
  <si>
    <t>２　知的</t>
    <rPh sb="2" eb="4">
      <t>チテキ</t>
    </rPh>
    <phoneticPr fontId="2"/>
  </si>
  <si>
    <t>３　精神</t>
    <rPh sb="2" eb="4">
      <t>セイシン</t>
    </rPh>
    <phoneticPr fontId="2"/>
  </si>
  <si>
    <t>４　児童</t>
    <rPh sb="2" eb="4">
      <t>ジドウ</t>
    </rPh>
    <phoneticPr fontId="2"/>
  </si>
  <si>
    <t>５　難病</t>
    <rPh sb="2" eb="4">
      <t>ナンビョウ</t>
    </rPh>
    <phoneticPr fontId="2"/>
  </si>
  <si>
    <t>請求金額</t>
    <rPh sb="0" eb="2">
      <t>セイキュウ</t>
    </rPh>
    <rPh sb="2" eb="4">
      <t>キンガク</t>
    </rPh>
    <phoneticPr fontId="2"/>
  </si>
  <si>
    <t>石垣市福祉事務所長　　様</t>
    <rPh sb="0" eb="3">
      <t>イシガキシ</t>
    </rPh>
    <rPh sb="3" eb="5">
      <t>フクシ</t>
    </rPh>
    <rPh sb="5" eb="7">
      <t>ジム</t>
    </rPh>
    <rPh sb="7" eb="9">
      <t>ショチョウ</t>
    </rPh>
    <rPh sb="11" eb="12">
      <t>サマ</t>
    </rPh>
    <phoneticPr fontId="2"/>
  </si>
  <si>
    <t>移動支援事業に係る事業費について、上記のとおり請求します。</t>
    <rPh sb="0" eb="2">
      <t>イドウ</t>
    </rPh>
    <rPh sb="2" eb="4">
      <t>シエン</t>
    </rPh>
    <rPh sb="4" eb="6">
      <t>ジギョウ</t>
    </rPh>
    <rPh sb="7" eb="8">
      <t>カカ</t>
    </rPh>
    <rPh sb="9" eb="12">
      <t>ジギョウヒ</t>
    </rPh>
    <rPh sb="17" eb="19">
      <t>ジョウキ</t>
    </rPh>
    <rPh sb="23" eb="25">
      <t>セイキュウ</t>
    </rPh>
    <phoneticPr fontId="2"/>
  </si>
  <si>
    <t>振込み先</t>
    <rPh sb="0" eb="2">
      <t>フリコミ</t>
    </rPh>
    <rPh sb="3" eb="4">
      <t>サキ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</si>
  <si>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</si>
  <si>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</si>
  <si>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</si>
  <si>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</si>
  <si>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【請求事業者】</t>
    <rPh sb="1" eb="3">
      <t>セイキュウ</t>
    </rPh>
    <rPh sb="3" eb="6">
      <t>ジギョウシャ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</si>
  <si>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ニチ</t>
    </rPh>
    <phoneticPr fontId="2"/>
  </si>
  <si>
    <t>請求内訳</t>
    <rPh sb="0" eb="2">
      <t>セイキュウ</t>
    </rPh>
    <rPh sb="2" eb="4">
      <t>ウチワケ</t>
    </rPh>
    <phoneticPr fontId="2"/>
  </si>
  <si>
    <t>地域生活支援事業費 （移動支援） 請求書</t>
    <rPh sb="0" eb="2">
      <t>チイキ</t>
    </rPh>
    <rPh sb="2" eb="4">
      <t>セイカツ</t>
    </rPh>
    <rPh sb="4" eb="6">
      <t>シエン</t>
    </rPh>
    <rPh sb="6" eb="9">
      <t>ジギョウヒ</t>
    </rPh>
    <rPh sb="11" eb="13">
      <t>イドウ</t>
    </rPh>
    <rPh sb="13" eb="15">
      <t>シエン</t>
    </rPh>
    <rPh sb="17" eb="20">
      <t>セイキュウショ</t>
    </rPh>
    <phoneticPr fontId="2"/>
  </si>
  <si>
    <t>利用人数</t>
    <rPh sb="0" eb="2">
      <t>リヨウ</t>
    </rPh>
    <rPh sb="2" eb="4">
      <t>ニンズウ</t>
    </rPh>
    <phoneticPr fontId="2"/>
  </si>
  <si>
    <t>送迎時間エラー</t>
    <phoneticPr fontId="2"/>
  </si>
  <si>
    <t>時間帯別に入力してください</t>
    <phoneticPr fontId="2"/>
  </si>
  <si>
    <t>別紙のとおり</t>
    <rPh sb="0" eb="2">
      <t>ベッシ</t>
    </rPh>
    <phoneticPr fontId="2"/>
  </si>
  <si>
    <t>スーパー　→　ホームセンター</t>
    <phoneticPr fontId="2"/>
  </si>
  <si>
    <t>ホームセンター　→　自宅</t>
    <rPh sb="10" eb="12">
      <t>ジタク</t>
    </rPh>
    <phoneticPr fontId="2"/>
  </si>
  <si>
    <t>自宅　→　スーパー</t>
    <rPh sb="0" eb="2">
      <t>ジタク</t>
    </rPh>
    <phoneticPr fontId="2"/>
  </si>
  <si>
    <t>真玉橋</t>
    <rPh sb="0" eb="3">
      <t>マダンバシ</t>
    </rPh>
    <phoneticPr fontId="2"/>
  </si>
  <si>
    <t>自宅　→　公園</t>
    <rPh sb="0" eb="2">
      <t>ジタク</t>
    </rPh>
    <rPh sb="5" eb="7">
      <t>コウエン</t>
    </rPh>
    <phoneticPr fontId="2"/>
  </si>
  <si>
    <t>公園　→　自宅</t>
    <rPh sb="0" eb="2">
      <t>コウエン</t>
    </rPh>
    <rPh sb="5" eb="7">
      <t>ジタク</t>
    </rPh>
    <phoneticPr fontId="2"/>
  </si>
  <si>
    <t>真玉橋・知念</t>
    <rPh sb="0" eb="3">
      <t>マダンバシ</t>
    </rPh>
    <rPh sb="4" eb="6">
      <t>チネン</t>
    </rPh>
    <phoneticPr fontId="2"/>
  </si>
  <si>
    <t>利用時間（集計用）</t>
    <rPh sb="0" eb="4">
      <t>リヨウジカン</t>
    </rPh>
    <rPh sb="5" eb="8">
      <t>シュウケイヨウ</t>
    </rPh>
    <phoneticPr fontId="2"/>
  </si>
  <si>
    <t>利用時間（２人支援）</t>
    <rPh sb="0" eb="2">
      <t>リヨウ</t>
    </rPh>
    <rPh sb="2" eb="4">
      <t>ジカン</t>
    </rPh>
    <rPh sb="6" eb="7">
      <t>ニン</t>
    </rPh>
    <rPh sb="7" eb="9">
      <t>シエン</t>
    </rPh>
    <phoneticPr fontId="2"/>
  </si>
  <si>
    <t>算定率</t>
    <rPh sb="0" eb="2">
      <t>サンテイ</t>
    </rPh>
    <rPh sb="2" eb="3">
      <t>リツ</t>
    </rPh>
    <phoneticPr fontId="2"/>
  </si>
  <si>
    <t>１０時間～１０時間３０分</t>
    <rPh sb="2" eb="4">
      <t>ジカン</t>
    </rPh>
    <rPh sb="7" eb="9">
      <t>ジカン</t>
    </rPh>
    <rPh sb="11" eb="12">
      <t>フン</t>
    </rPh>
    <phoneticPr fontId="2"/>
  </si>
  <si>
    <t>身体</t>
    <rPh sb="0" eb="2">
      <t>シンタイ</t>
    </rPh>
    <phoneticPr fontId="2"/>
  </si>
  <si>
    <t>利用時間</t>
    <rPh sb="0" eb="2">
      <t>リヨウ</t>
    </rPh>
    <rPh sb="2" eb="4">
      <t>ジカン</t>
    </rPh>
    <phoneticPr fontId="2"/>
  </si>
  <si>
    <t>請求額</t>
    <rPh sb="0" eb="2">
      <t>セイキュウ</t>
    </rPh>
    <rPh sb="2" eb="3">
      <t>ガク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</si>
  <si>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</si>
  <si>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</si>
  <si>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児童</t>
    <rPh sb="0" eb="2">
      <t>ジドウ</t>
    </rPh>
    <phoneticPr fontId="2"/>
  </si>
  <si>
    <t>難病</t>
    <rPh sb="0" eb="2">
      <t>ナンビョウ</t>
    </rPh>
    <phoneticPr fontId="2"/>
  </si>
  <si>
    <t>住所</t>
    <rPh sb="0" eb="2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</si>
  <si>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</si>
  <si>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4">
      <t>ダイヒョウシャメイ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</si>
  <si>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</si>
  <si>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</si>
  <si>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</si>
  <si>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金融機関名称</t>
    <rPh sb="0" eb="4">
      <t>キンユウキカン</t>
    </rPh>
    <rPh sb="4" eb="6">
      <t>メイショウ</t>
    </rPh>
    <phoneticPr fontId="2"/>
  </si>
  <si>
    <t>事業者情報</t>
    <rPh sb="0" eb="3">
      <t>ジギョウシャ</t>
    </rPh>
    <rPh sb="3" eb="5">
      <t>ジョウホウ</t>
    </rPh>
    <phoneticPr fontId="2"/>
  </si>
  <si>
    <t>振込先情報</t>
    <rPh sb="0" eb="3">
      <t>フリコミサキ</t>
    </rPh>
    <rPh sb="3" eb="5">
      <t>ジョウホウ</t>
    </rPh>
    <phoneticPr fontId="2"/>
  </si>
  <si>
    <t>移動支援事業実績票の利用方法</t>
    <rPh sb="0" eb="4">
      <t>イドウシエン</t>
    </rPh>
    <rPh sb="4" eb="6">
      <t>ジギョウ</t>
    </rPh>
    <rPh sb="6" eb="9">
      <t>ジッセキヒョウ</t>
    </rPh>
    <rPh sb="10" eb="12">
      <t>リヨウ</t>
    </rPh>
    <rPh sb="12" eb="14">
      <t>ホウホウ</t>
    </rPh>
    <phoneticPr fontId="2"/>
  </si>
  <si>
    <t>「利用者リスト」に利用者情報、事業者情報、振込先情報を入力してください。</t>
    <rPh sb="1" eb="4">
      <t>リヨウシャ</t>
    </rPh>
    <rPh sb="9" eb="12">
      <t>リヨウシャ</t>
    </rPh>
    <rPh sb="12" eb="14">
      <t>ジョウホウ</t>
    </rPh>
    <rPh sb="15" eb="18">
      <t>ジギョウシャ</t>
    </rPh>
    <rPh sb="18" eb="20">
      <t>ジョウホウ</t>
    </rPh>
    <rPh sb="21" eb="24">
      <t>フリコミサキ</t>
    </rPh>
    <rPh sb="24" eb="26">
      <t>ジョウホウ</t>
    </rPh>
    <rPh sb="27" eb="29">
      <t>ニュウリョク</t>
    </rPh>
    <phoneticPr fontId="2"/>
  </si>
  <si>
    <t>入力後のエクセルデータを利用月ごとに作成しておくことを推奨します。</t>
    <rPh sb="0" eb="2">
      <t>ニュウリョク</t>
    </rPh>
    <rPh sb="2" eb="3">
      <t>アト</t>
    </rPh>
    <rPh sb="12" eb="14">
      <t>リヨウ</t>
    </rPh>
    <rPh sb="14" eb="15">
      <t>ツキ</t>
    </rPh>
    <rPh sb="18" eb="20">
      <t>サクセイ</t>
    </rPh>
    <rPh sb="27" eb="29">
      <t>スイショウ</t>
    </rPh>
    <phoneticPr fontId="2"/>
  </si>
  <si>
    <t>「入力シート」に利用実績を入力します。</t>
    <rPh sb="1" eb="3">
      <t>ニュウリョク</t>
    </rPh>
    <rPh sb="8" eb="10">
      <t>リヨウ</t>
    </rPh>
    <rPh sb="10" eb="12">
      <t>ジッセキ</t>
    </rPh>
    <rPh sb="13" eb="15">
      <t>ニュウリョク</t>
    </rPh>
    <phoneticPr fontId="2"/>
  </si>
  <si>
    <t>入力方法については「記入例」をご確認ください。</t>
    <rPh sb="0" eb="2">
      <t>ニュウリョク</t>
    </rPh>
    <rPh sb="2" eb="4">
      <t>ホウホウ</t>
    </rPh>
    <rPh sb="10" eb="12">
      <t>キニュウ</t>
    </rPh>
    <rPh sb="12" eb="13">
      <t>レイ</t>
    </rPh>
    <rPh sb="16" eb="18">
      <t>カクニン</t>
    </rPh>
    <phoneticPr fontId="2"/>
  </si>
  <si>
    <t>月の利用回数が多く、入力シートの行数が足りない方については、当該実績票は利用できない為、事業所独自の実績票により報告してください。</t>
    <rPh sb="0" eb="1">
      <t>ツキ</t>
    </rPh>
    <rPh sb="2" eb="4">
      <t>リヨウ</t>
    </rPh>
    <rPh sb="4" eb="6">
      <t>カイスウ</t>
    </rPh>
    <rPh sb="7" eb="8">
      <t>オオ</t>
    </rPh>
    <rPh sb="10" eb="12">
      <t>ニュウリョク</t>
    </rPh>
    <rPh sb="16" eb="17">
      <t>ギョウ</t>
    </rPh>
    <rPh sb="17" eb="18">
      <t>スウ</t>
    </rPh>
    <rPh sb="19" eb="20">
      <t>タ</t>
    </rPh>
    <rPh sb="23" eb="24">
      <t>カタ</t>
    </rPh>
    <rPh sb="30" eb="32">
      <t>トウガイ</t>
    </rPh>
    <rPh sb="32" eb="35">
      <t>ジッセキヒョウ</t>
    </rPh>
    <rPh sb="36" eb="38">
      <t>リヨウ</t>
    </rPh>
    <rPh sb="42" eb="43">
      <t>タメ</t>
    </rPh>
    <rPh sb="44" eb="47">
      <t>ジギョウショ</t>
    </rPh>
    <rPh sb="47" eb="49">
      <t>ドクジ</t>
    </rPh>
    <rPh sb="50" eb="52">
      <t>ジッセキ</t>
    </rPh>
    <rPh sb="52" eb="53">
      <t>ヒョウ</t>
    </rPh>
    <rPh sb="56" eb="58">
      <t>ホウコク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</si>
  <si>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両面印刷</t>
    </r>
    <r>
      <rPr>
        <sz val="11"/>
        <color theme="1"/>
        <rFont val="ＭＳ Ｐゴシック"/>
        <family val="2"/>
        <charset val="128"/>
        <scheme val="minor"/>
      </rPr>
      <t>をお願いします。</t>
    </r>
    <rPh sb="0" eb="2">
      <t>リョウメン</t>
    </rPh>
    <rPh sb="2" eb="4">
      <t>インサツ</t>
    </rPh>
    <rPh sb="6" eb="7">
      <t>ネガ</t>
    </rPh>
    <phoneticPr fontId="2"/>
  </si>
  <si>
    <t>最後に、明細書に利用者のサインを貰ってください。</t>
    <rPh sb="0" eb="2">
      <t>サイゴ</t>
    </rPh>
    <rPh sb="4" eb="7">
      <t>メイサイショ</t>
    </rPh>
    <rPh sb="8" eb="11">
      <t>リヨウシャ</t>
    </rPh>
    <rPh sb="16" eb="17">
      <t>モラ</t>
    </rPh>
    <phoneticPr fontId="2"/>
  </si>
  <si>
    <t>請求書に社印を押した後、明細書を添付のうえ提出してください。（※入力シートの提出は必要ありません。）</t>
    <rPh sb="0" eb="3">
      <t>セイキュウショ</t>
    </rPh>
    <rPh sb="4" eb="5">
      <t>シャ</t>
    </rPh>
    <rPh sb="5" eb="6">
      <t>イン</t>
    </rPh>
    <rPh sb="7" eb="8">
      <t>オ</t>
    </rPh>
    <rPh sb="10" eb="11">
      <t>アト</t>
    </rPh>
    <rPh sb="12" eb="15">
      <t>メイサイショ</t>
    </rPh>
    <rPh sb="16" eb="18">
      <t>テンプ</t>
    </rPh>
    <rPh sb="21" eb="23">
      <t>テイシュツ</t>
    </rPh>
    <rPh sb="32" eb="34">
      <t>ニュウリョク</t>
    </rPh>
    <rPh sb="38" eb="40">
      <t>テイシュツ</t>
    </rPh>
    <rPh sb="41" eb="43">
      <t>ヒツヨウ</t>
    </rPh>
    <phoneticPr fontId="2"/>
  </si>
  <si>
    <t>【注意事項】</t>
    <rPh sb="1" eb="3">
      <t>チュウイ</t>
    </rPh>
    <rPh sb="3" eb="5">
      <t>ジコウ</t>
    </rPh>
    <phoneticPr fontId="2"/>
  </si>
  <si>
    <t>　　古いバージョンを使用しないようお気をつけください。</t>
    <rPh sb="2" eb="3">
      <t>フル</t>
    </rPh>
    <rPh sb="10" eb="12">
      <t>シヨウ</t>
    </rPh>
    <rPh sb="18" eb="19">
      <t>キ</t>
    </rPh>
    <phoneticPr fontId="2"/>
  </si>
  <si>
    <t>　②万が一、計算違いが発生した場合は障がい福祉課までご連絡ください。</t>
    <rPh sb="2" eb="3">
      <t>マン</t>
    </rPh>
    <rPh sb="4" eb="5">
      <t>イチ</t>
    </rPh>
    <rPh sb="6" eb="8">
      <t>ケイサン</t>
    </rPh>
    <rPh sb="8" eb="9">
      <t>チガ</t>
    </rPh>
    <rPh sb="11" eb="13">
      <t>ハッセイ</t>
    </rPh>
    <rPh sb="15" eb="17">
      <t>バアイ</t>
    </rPh>
    <rPh sb="18" eb="19">
      <t>ショウ</t>
    </rPh>
    <rPh sb="21" eb="23">
      <t>フクシ</t>
    </rPh>
    <rPh sb="23" eb="24">
      <t>カ</t>
    </rPh>
    <rPh sb="27" eb="29">
      <t>レンラク</t>
    </rPh>
    <phoneticPr fontId="2"/>
  </si>
  <si>
    <t>身体介護あり</t>
  </si>
  <si>
    <r>
      <t>入力後は、「明細書」を利用人数分印刷してください。</t>
    </r>
    <r>
      <rPr>
        <b/>
        <sz val="11"/>
        <color rgb="FFFF0000"/>
        <rFont val="ＭＳ Ｐゴシック"/>
        <family val="3"/>
        <charset val="128"/>
        <scheme val="minor"/>
      </rPr>
      <t>（※ページ数に注意）</t>
    </r>
    <rPh sb="0" eb="2">
      <t>ニュウリョク</t>
    </rPh>
    <rPh sb="2" eb="3">
      <t>アト</t>
    </rPh>
    <rPh sb="6" eb="9">
      <t>メイサイショ</t>
    </rPh>
    <rPh sb="11" eb="13">
      <t>リヨウ</t>
    </rPh>
    <rPh sb="13" eb="15">
      <t>ニンズウ</t>
    </rPh>
    <rPh sb="15" eb="16">
      <t>ブン</t>
    </rPh>
    <rPh sb="16" eb="18">
      <t>インサツ</t>
    </rPh>
    <rPh sb="30" eb="31">
      <t>スウ</t>
    </rPh>
    <rPh sb="32" eb="34">
      <t>チュウイ</t>
    </rPh>
    <phoneticPr fontId="2"/>
  </si>
  <si>
    <t>　①この実績票データは、毎年４月に新しいものを市役所ホームページに掲載します。</t>
    <rPh sb="4" eb="7">
      <t>ジッセキヒョウ</t>
    </rPh>
    <rPh sb="12" eb="14">
      <t>マイトシ</t>
    </rPh>
    <rPh sb="15" eb="16">
      <t>ガツ</t>
    </rPh>
    <rPh sb="17" eb="18">
      <t>アタラ</t>
    </rPh>
    <rPh sb="23" eb="26">
      <t>シヤクショ</t>
    </rPh>
    <rPh sb="33" eb="35">
      <t>ケイサイ</t>
    </rPh>
    <phoneticPr fontId="2"/>
  </si>
  <si>
    <t>　③当該実績票に欠陥が生じ修復が出来ない場合、以前の様式に戻すこともあります。</t>
    <rPh sb="2" eb="4">
      <t>トウガイ</t>
    </rPh>
    <rPh sb="4" eb="7">
      <t>ジッセキヒョウ</t>
    </rPh>
    <rPh sb="8" eb="10">
      <t>ケッカン</t>
    </rPh>
    <rPh sb="11" eb="12">
      <t>ショウ</t>
    </rPh>
    <rPh sb="13" eb="15">
      <t>シュウフク</t>
    </rPh>
    <rPh sb="16" eb="18">
      <t>デキ</t>
    </rPh>
    <rPh sb="20" eb="22">
      <t>バアイ</t>
    </rPh>
    <rPh sb="23" eb="25">
      <t>イゼン</t>
    </rPh>
    <rPh sb="26" eb="28">
      <t>ヨウシキ</t>
    </rPh>
    <rPh sb="29" eb="30">
      <t>モド</t>
    </rPh>
    <phoneticPr fontId="2"/>
  </si>
  <si>
    <t>１　身体</t>
  </si>
  <si>
    <t>福祉　総汰</t>
    <rPh sb="0" eb="2">
      <t>フクシ</t>
    </rPh>
    <rPh sb="3" eb="4">
      <t>ソウ</t>
    </rPh>
    <rPh sb="4" eb="5">
      <t>タ</t>
    </rPh>
    <phoneticPr fontId="2"/>
  </si>
  <si>
    <t>令和6年度版</t>
    <rPh sb="0" eb="2">
      <t>レイワ</t>
    </rPh>
    <rPh sb="3" eb="5">
      <t>ネンド</t>
    </rPh>
    <rPh sb="5" eb="6">
      <t>バン</t>
    </rPh>
    <phoneticPr fontId="2"/>
  </si>
  <si>
    <t>３時間以上</t>
    <rPh sb="1" eb="3">
      <t>ジカン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</si>
</sst>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0&quot;時間／月&quot;"/>
    <numFmt numFmtId="177" formatCode="#,##0&quot;円&quot;"/>
    <numFmt numFmtId="178" formatCode="0&quot;人&quot;"/>
    <numFmt numFmtId="179" formatCode="0&quot;年&quot;"/>
    <numFmt numFmtId="180" formatCode="0&quot;月分&quot;"/>
    <numFmt numFmtId="181" formatCode="h:mm;@"/>
    <numFmt numFmtId="182" formatCode="0.0&quot;a&quot;"/>
    <numFmt numFmtId="183" formatCode="0.0&quot;b&quot;"/>
    <numFmt numFmtId="184" formatCode="0.0&quot;c&quot;"/>
    <numFmt numFmtId="185" formatCode="0.0&quot;d&quot;"/>
    <numFmt numFmtId="186" formatCode="0&quot;a&quot;"/>
    <numFmt numFmtId="187" formatCode="0_);[Red]\(0\)"/>
    <numFmt numFmtId="188" formatCode="&quot;S&quot;0.0&quot;a&quot;"/>
    <numFmt numFmtId="189" formatCode="&quot;S&quot;0.0&quot;b&quot;"/>
    <numFmt numFmtId="190" formatCode="&quot;S&quot;0.0&quot;c&quot;"/>
    <numFmt numFmtId="191" formatCode="&quot;S&quot;0.0&quot;d&quot;"/>
    <numFmt numFmtId="192" formatCode="&quot;(&quot;[h]:mm&quot;)&quot;"/>
    <numFmt numFmtId="193" formatCode="[h]:mm"/>
    <numFmt numFmtId="195" formatCode="yyyy/m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FF00"/>
      <name val="ＭＳ Ｐゴシック"/>
      <family val="2"/>
      <charset val="128"/>
      <scheme val="minor"/>
    </font>
    <font>
      <sz val="12"/>
      <color rgb="FFFFFF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15C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 applyProtection="1">
      <alignment horizontal="center" vertical="center" shrinkToFit="1"/>
      <protection hidden="1"/>
    </xf>
    <xf numFmtId="14" fontId="6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0" fontId="6" fillId="5" borderId="1" xfId="0" applyFont="1" applyFill="1" applyBorder="1" applyAlignment="1" applyProtection="1">
      <alignment horizontal="center" vertical="center" shrinkToFit="1"/>
      <protection hidden="1"/>
    </xf>
    <xf numFmtId="0" fontId="6" fillId="6" borderId="1" xfId="0" applyFont="1" applyFill="1" applyBorder="1" applyAlignment="1" applyProtection="1">
      <alignment horizontal="center" vertical="center" shrinkToFit="1"/>
      <protection hidden="1"/>
    </xf>
    <xf numFmtId="0" fontId="6" fillId="7" borderId="1" xfId="0" applyFont="1" applyFill="1" applyBorder="1" applyAlignment="1" applyProtection="1">
      <alignment horizontal="center" vertical="center" shrinkToFit="1"/>
      <protection hidden="1"/>
    </xf>
    <xf numFmtId="0" fontId="0" fillId="4" borderId="5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vertical="center" shrinkToFit="1"/>
      <protection locked="0" hidden="1"/>
    </xf>
    <xf numFmtId="181" fontId="0" fillId="0" borderId="0" xfId="0" applyNumberFormat="1" applyProtection="1">
      <alignment vertical="center"/>
      <protection hidden="1"/>
    </xf>
    <xf numFmtId="179" fontId="0" fillId="0" borderId="0" xfId="0" applyNumberFormat="1" applyProtection="1">
      <alignment vertical="center"/>
      <protection hidden="1"/>
    </xf>
    <xf numFmtId="180" fontId="0" fillId="0" borderId="0" xfId="0" applyNumberForma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81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Protection="1">
      <alignment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187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0" fontId="6" fillId="7" borderId="2" xfId="0" applyFont="1" applyFill="1" applyBorder="1" applyAlignment="1" applyProtection="1">
      <alignment horizontal="center" vertical="center" shrinkToFit="1"/>
      <protection hidden="1"/>
    </xf>
    <xf numFmtId="1" fontId="10" fillId="0" borderId="1" xfId="0" applyNumberFormat="1" applyFont="1" applyBorder="1" applyAlignment="1" applyProtection="1">
      <alignment horizontal="center" vertical="center" shrinkToFit="1"/>
      <protection hidden="1"/>
    </xf>
    <xf numFmtId="192" fontId="0" fillId="0" borderId="1" xfId="0" applyNumberFormat="1" applyBorder="1" applyAlignment="1" applyProtection="1">
      <alignment horizontal="center" vertical="center" shrinkToFit="1"/>
      <protection hidden="1"/>
    </xf>
    <xf numFmtId="0" fontId="1" fillId="0" borderId="0" xfId="0" applyFont="1" applyProtection="1">
      <alignment vertical="center"/>
      <protection hidden="1"/>
    </xf>
    <xf numFmtId="178" fontId="0" fillId="0" borderId="1" xfId="0" applyNumberFormat="1" applyBorder="1" applyAlignment="1" applyProtection="1">
      <alignment horizontal="center" vertical="center" shrinkToFit="1"/>
      <protection hidden="1"/>
    </xf>
    <xf numFmtId="193" fontId="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 shrinkToFit="1"/>
      <protection hidden="1"/>
    </xf>
    <xf numFmtId="1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181" fontId="0" fillId="0" borderId="13" xfId="0" applyNumberFormat="1" applyFill="1" applyBorder="1" applyAlignment="1" applyProtection="1">
      <alignment horizontal="center" vertical="center" shrinkToFit="1"/>
      <protection hidden="1"/>
    </xf>
    <xf numFmtId="192" fontId="0" fillId="0" borderId="13" xfId="0" applyNumberFormat="1" applyFill="1" applyBorder="1" applyAlignment="1" applyProtection="1">
      <alignment horizontal="center" vertical="center" shrinkToFit="1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187" fontId="0" fillId="0" borderId="13" xfId="0" applyNumberFormat="1" applyFill="1" applyBorder="1" applyAlignment="1" applyProtection="1">
      <alignment horizontal="center" vertical="center" shrinkToFit="1"/>
      <protection hidden="1"/>
    </xf>
    <xf numFmtId="0" fontId="0" fillId="0" borderId="13" xfId="0" applyNumberFormat="1" applyFill="1" applyBorder="1" applyAlignment="1" applyProtection="1">
      <alignment horizontal="center" vertical="center" shrinkToFit="1"/>
      <protection hidden="1"/>
    </xf>
    <xf numFmtId="178" fontId="0" fillId="0" borderId="13" xfId="0" applyNumberFormat="1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 shrinkToFit="1"/>
      <protection hidden="1"/>
    </xf>
    <xf numFmtId="0" fontId="6" fillId="0" borderId="20" xfId="0" applyFont="1" applyFill="1" applyBorder="1" applyAlignment="1" applyProtection="1">
      <alignment horizontal="center" vertical="center" shrinkToFit="1"/>
      <protection locked="0" hidden="1"/>
    </xf>
    <xf numFmtId="0" fontId="6" fillId="7" borderId="18" xfId="0" applyFont="1" applyFill="1" applyBorder="1" applyAlignment="1" applyProtection="1">
      <alignment horizontal="center" vertical="center" shrinkToFit="1"/>
      <protection hidden="1"/>
    </xf>
    <xf numFmtId="14" fontId="6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locked="0" hidden="1"/>
    </xf>
    <xf numFmtId="0" fontId="6" fillId="5" borderId="18" xfId="0" applyFont="1" applyFill="1" applyBorder="1" applyAlignment="1" applyProtection="1">
      <alignment horizontal="center" vertical="center" shrinkToFit="1"/>
      <protection hidden="1"/>
    </xf>
    <xf numFmtId="0" fontId="6" fillId="6" borderId="18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locked="0" hidden="1"/>
    </xf>
    <xf numFmtId="0" fontId="0" fillId="0" borderId="18" xfId="0" applyBorder="1" applyAlignment="1" applyProtection="1">
      <alignment vertical="center" shrinkToFit="1"/>
      <protection locked="0" hidden="1"/>
    </xf>
    <xf numFmtId="0" fontId="6" fillId="0" borderId="19" xfId="0" applyFont="1" applyFill="1" applyBorder="1" applyAlignment="1" applyProtection="1">
      <alignment horizontal="center" vertical="center" shrinkToFit="1"/>
      <protection locked="0" hidden="1"/>
    </xf>
    <xf numFmtId="0" fontId="6" fillId="0" borderId="19" xfId="0" applyFont="1" applyFill="1" applyBorder="1" applyAlignment="1" applyProtection="1">
      <alignment horizontal="center" vertical="center" shrinkToFit="1"/>
      <protection hidden="1"/>
    </xf>
    <xf numFmtId="14" fontId="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9" xfId="0" applyFill="1" applyBorder="1" applyAlignment="1" applyProtection="1">
      <alignment horizontal="center" vertical="center" shrinkToFit="1"/>
      <protection locked="0" hidden="1"/>
    </xf>
    <xf numFmtId="178" fontId="6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9" xfId="0" applyFill="1" applyBorder="1" applyAlignment="1" applyProtection="1">
      <alignment vertical="center" shrinkToFit="1"/>
      <protection locked="0" hidden="1"/>
    </xf>
    <xf numFmtId="0" fontId="6" fillId="0" borderId="0" xfId="0" applyFont="1" applyFill="1" applyBorder="1" applyAlignment="1" applyProtection="1">
      <alignment horizontal="center" vertical="center" shrinkToFit="1"/>
      <protection locked="0"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14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locked="0" hidden="1"/>
    </xf>
    <xf numFmtId="178" fontId="6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Fill="1" applyBorder="1" applyAlignment="1" applyProtection="1">
      <alignment vertical="center" shrinkToFit="1"/>
      <protection locked="0" hidden="1"/>
    </xf>
    <xf numFmtId="0" fontId="19" fillId="0" borderId="0" xfId="0" applyFont="1">
      <alignment vertical="center"/>
    </xf>
    <xf numFmtId="176" fontId="0" fillId="0" borderId="1" xfId="0" applyNumberFormat="1" applyBorder="1" applyAlignment="1" applyProtection="1">
      <alignment horizontal="center" vertical="center" shrinkToFit="1"/>
      <protection hidden="1"/>
    </xf>
    <xf numFmtId="1" fontId="6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1" fontId="6" fillId="3" borderId="18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1" fontId="6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0" xfId="0" applyFont="1" applyFill="1" applyBorder="1" applyAlignment="1" applyProtection="1">
      <alignment horizontal="center" vertical="center" shrinkToFit="1"/>
      <protection hidden="1"/>
    </xf>
    <xf numFmtId="1" fontId="6" fillId="3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21" xfId="0" applyBorder="1" applyAlignment="1" applyProtection="1">
      <alignment horizontal="center" vertical="center" shrinkToFit="1"/>
      <protection locked="0" hidden="1"/>
    </xf>
    <xf numFmtId="181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177" fontId="0" fillId="0" borderId="0" xfId="0" applyNumberFormat="1" applyBorder="1" applyAlignment="1" applyProtection="1">
      <alignment horizontal="center" vertical="center" shrinkToFit="1"/>
      <protection hidden="1"/>
    </xf>
    <xf numFmtId="9" fontId="0" fillId="0" borderId="1" xfId="0" applyNumberFormat="1" applyBorder="1" applyAlignment="1" applyProtection="1">
      <alignment horizontal="center" vertical="center" shrinkToFit="1"/>
      <protection hidden="1"/>
    </xf>
    <xf numFmtId="1" fontId="0" fillId="0" borderId="1" xfId="0" applyNumberFormat="1" applyBorder="1" applyAlignment="1" applyProtection="1">
      <alignment horizontal="center" vertical="center" shrinkToFit="1"/>
      <protection hidden="1"/>
    </xf>
    <xf numFmtId="38" fontId="0" fillId="5" borderId="1" xfId="1" applyFont="1" applyFill="1" applyBorder="1" applyAlignment="1" applyProtection="1">
      <alignment horizontal="center" vertical="center" shrinkToFit="1"/>
      <protection hidden="1"/>
    </xf>
    <xf numFmtId="177" fontId="0" fillId="0" borderId="1" xfId="0" applyNumberFormat="1" applyBorder="1" applyProtection="1">
      <alignment vertical="center"/>
      <protection hidden="1"/>
    </xf>
    <xf numFmtId="193" fontId="0" fillId="0" borderId="1" xfId="0" applyNumberFormat="1" applyBorder="1" applyAlignment="1" applyProtection="1">
      <alignment horizontal="center" vertical="center" shrinkToFit="1"/>
      <protection hidden="1"/>
    </xf>
    <xf numFmtId="177" fontId="0" fillId="0" borderId="1" xfId="0" applyNumberFormat="1" applyBorder="1" applyAlignment="1" applyProtection="1">
      <alignment horizontal="right"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0" fillId="4" borderId="1" xfId="0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0" fillId="4" borderId="14" xfId="0" applyFill="1" applyBorder="1" applyAlignment="1" applyProtection="1">
      <alignment horizontal="center" vertical="center" shrinkToFit="1"/>
      <protection hidden="1"/>
    </xf>
    <xf numFmtId="0" fontId="0" fillId="4" borderId="17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10" fillId="9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Protection="1">
      <alignment vertical="center"/>
      <protection hidden="1"/>
    </xf>
    <xf numFmtId="38" fontId="0" fillId="0" borderId="1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3" fontId="0" fillId="0" borderId="1" xfId="1" applyNumberFormat="1" applyFont="1" applyBorder="1" applyAlignment="1" applyProtection="1">
      <alignment horizontal="center" vertical="center"/>
      <protection hidden="1"/>
    </xf>
    <xf numFmtId="182" fontId="0" fillId="0" borderId="0" xfId="0" applyNumberFormat="1" applyAlignment="1" applyProtection="1">
      <alignment horizontal="center" vertical="center"/>
      <protection hidden="1"/>
    </xf>
    <xf numFmtId="182" fontId="0" fillId="0" borderId="1" xfId="0" applyNumberFormat="1" applyBorder="1" applyAlignment="1" applyProtection="1">
      <alignment horizontal="center" vertical="center"/>
      <protection hidden="1"/>
    </xf>
    <xf numFmtId="183" fontId="0" fillId="0" borderId="1" xfId="0" applyNumberFormat="1" applyBorder="1" applyAlignment="1" applyProtection="1">
      <alignment horizontal="center" vertical="center"/>
      <protection hidden="1"/>
    </xf>
    <xf numFmtId="184" fontId="0" fillId="0" borderId="1" xfId="0" applyNumberFormat="1" applyBorder="1" applyAlignment="1" applyProtection="1">
      <alignment horizontal="center" vertical="center"/>
      <protection hidden="1"/>
    </xf>
    <xf numFmtId="185" fontId="0" fillId="0" borderId="1" xfId="0" applyNumberFormat="1" applyBorder="1" applyAlignment="1" applyProtection="1">
      <alignment horizontal="center" vertical="center"/>
      <protection hidden="1"/>
    </xf>
    <xf numFmtId="188" fontId="0" fillId="0" borderId="1" xfId="0" applyNumberFormat="1" applyBorder="1" applyAlignment="1" applyProtection="1">
      <alignment horizontal="center" vertical="center"/>
      <protection hidden="1"/>
    </xf>
    <xf numFmtId="189" fontId="0" fillId="0" borderId="1" xfId="0" applyNumberFormat="1" applyBorder="1" applyAlignment="1" applyProtection="1">
      <alignment horizontal="center" vertical="center"/>
      <protection hidden="1"/>
    </xf>
    <xf numFmtId="190" fontId="0" fillId="0" borderId="1" xfId="0" applyNumberFormat="1" applyBorder="1" applyAlignment="1" applyProtection="1">
      <alignment horizontal="center" vertical="center"/>
      <protection hidden="1"/>
    </xf>
    <xf numFmtId="191" fontId="0" fillId="0" borderId="1" xfId="0" applyNumberFormat="1" applyBorder="1" applyAlignment="1" applyProtection="1">
      <alignment horizontal="center" vertical="center"/>
      <protection hidden="1"/>
    </xf>
    <xf numFmtId="186" fontId="0" fillId="0" borderId="1" xfId="0" applyNumberFormat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shrinkToFit="1"/>
      <protection hidden="1"/>
    </xf>
    <xf numFmtId="178" fontId="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9" xfId="0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178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19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locked="0" hidden="1"/>
    </xf>
    <xf numFmtId="176" fontId="0" fillId="0" borderId="1" xfId="0" applyNumberFormat="1" applyBorder="1" applyAlignment="1" applyProtection="1">
      <alignment horizontal="center" vertical="center" shrinkToFit="1"/>
      <protection locked="0" hidden="1"/>
    </xf>
    <xf numFmtId="177" fontId="0" fillId="0" borderId="1" xfId="0" applyNumberFormat="1" applyBorder="1" applyAlignment="1" applyProtection="1">
      <alignment horizontal="center" vertical="center" shrinkToFit="1"/>
      <protection locked="0"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38" fontId="0" fillId="0" borderId="0" xfId="1" applyFont="1" applyFill="1" applyProtection="1">
      <alignment vertical="center"/>
      <protection hidden="1"/>
    </xf>
    <xf numFmtId="0" fontId="17" fillId="0" borderId="1" xfId="0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Border="1" applyAlignment="1" applyProtection="1">
      <alignment horizontal="center" vertical="center" shrinkToFit="1"/>
      <protection hidden="1"/>
    </xf>
    <xf numFmtId="178" fontId="20" fillId="0" borderId="1" xfId="0" applyNumberFormat="1" applyFont="1" applyFill="1" applyBorder="1" applyAlignment="1" applyProtection="1">
      <alignment horizontal="center" vertical="center" shrinkToFit="1"/>
      <protection hidden="1"/>
    </xf>
    <xf numFmtId="193" fontId="19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19" fillId="0" borderId="1" xfId="0" applyNumberFormat="1" applyFont="1" applyBorder="1" applyAlignment="1" applyProtection="1">
      <alignment horizontal="center" vertical="center" shrinkToFit="1"/>
      <protection hidden="1"/>
    </xf>
    <xf numFmtId="178" fontId="16" fillId="0" borderId="1" xfId="0" applyNumberFormat="1" applyFont="1" applyBorder="1" applyAlignment="1" applyProtection="1">
      <alignment horizontal="center" vertical="center" shrinkToFit="1"/>
      <protection hidden="1"/>
    </xf>
    <xf numFmtId="193" fontId="19" fillId="0" borderId="1" xfId="0" applyNumberFormat="1" applyFont="1" applyBorder="1" applyAlignment="1" applyProtection="1">
      <alignment horizontal="center" vertical="center" shrinkToFit="1"/>
      <protection hidden="1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0" fillId="3" borderId="1" xfId="0" applyFill="1" applyBorder="1" applyAlignment="1" applyProtection="1">
      <alignment horizontal="center" vertical="center" shrinkToFit="1"/>
      <protection hidden="1"/>
    </xf>
    <xf numFmtId="0" fontId="0" fillId="11" borderId="22" xfId="0" applyFill="1" applyBorder="1" applyAlignment="1" applyProtection="1">
      <alignment horizontal="center" vertical="center" shrinkToFit="1"/>
      <protection hidden="1"/>
    </xf>
    <xf numFmtId="193" fontId="0" fillId="0" borderId="22" xfId="0" applyNumberFormat="1" applyFill="1" applyBorder="1" applyAlignment="1" applyProtection="1">
      <alignment horizontal="center" vertical="center" shrinkToFit="1"/>
      <protection hidden="1"/>
    </xf>
    <xf numFmtId="177" fontId="0" fillId="0" borderId="22" xfId="0" applyNumberFormat="1" applyBorder="1" applyAlignment="1" applyProtection="1">
      <alignment horizontal="center" vertical="center" shrinkToFit="1"/>
      <protection hidden="1"/>
    </xf>
    <xf numFmtId="193" fontId="0" fillId="0" borderId="1" xfId="0" applyNumberFormat="1" applyBorder="1" applyAlignment="1" applyProtection="1">
      <alignment horizontal="center" vertical="center"/>
      <protection hidden="1"/>
    </xf>
    <xf numFmtId="0" fontId="0" fillId="11" borderId="23" xfId="0" applyFill="1" applyBorder="1" applyAlignment="1" applyProtection="1">
      <alignment horizontal="center" vertical="center" shrinkToFit="1"/>
      <protection hidden="1"/>
    </xf>
    <xf numFmtId="193" fontId="0" fillId="0" borderId="23" xfId="0" applyNumberFormat="1" applyFill="1" applyBorder="1" applyAlignment="1" applyProtection="1">
      <alignment horizontal="center" vertical="center" shrinkToFit="1"/>
      <protection hidden="1"/>
    </xf>
    <xf numFmtId="177" fontId="0" fillId="0" borderId="23" xfId="0" applyNumberFormat="1" applyBorder="1" applyAlignment="1" applyProtection="1">
      <alignment horizontal="center" vertical="center" shrinkToFit="1"/>
      <protection hidden="1"/>
    </xf>
    <xf numFmtId="193" fontId="0" fillId="0" borderId="27" xfId="0" applyNumberFormat="1" applyFill="1" applyBorder="1" applyAlignment="1" applyProtection="1">
      <alignment horizontal="center" vertical="center" shrinkToFit="1"/>
      <protection hidden="1"/>
    </xf>
    <xf numFmtId="177" fontId="0" fillId="0" borderId="27" xfId="0" applyNumberFormat="1" applyBorder="1" applyAlignment="1" applyProtection="1">
      <alignment horizontal="center" vertical="center" shrinkToFit="1"/>
      <protection hidden="1"/>
    </xf>
    <xf numFmtId="0" fontId="0" fillId="11" borderId="24" xfId="0" applyFill="1" applyBorder="1" applyAlignment="1" applyProtection="1">
      <alignment horizontal="center" vertical="center" shrinkToFit="1"/>
      <protection hidden="1"/>
    </xf>
    <xf numFmtId="193" fontId="0" fillId="0" borderId="24" xfId="0" applyNumberFormat="1" applyFill="1" applyBorder="1" applyAlignment="1" applyProtection="1">
      <alignment horizontal="center" vertical="center" shrinkToFit="1"/>
      <protection hidden="1"/>
    </xf>
    <xf numFmtId="177" fontId="0" fillId="0" borderId="24" xfId="0" applyNumberFormat="1" applyBorder="1" applyAlignment="1" applyProtection="1">
      <alignment horizontal="center" vertical="center" shrinkToFit="1"/>
      <protection hidden="1"/>
    </xf>
    <xf numFmtId="193" fontId="0" fillId="0" borderId="28" xfId="0" applyNumberFormat="1" applyFill="1" applyBorder="1" applyAlignment="1" applyProtection="1">
      <alignment horizontal="center" vertical="center" shrinkToFit="1"/>
      <protection hidden="1"/>
    </xf>
    <xf numFmtId="177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13" xfId="0" applyBorder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177" fontId="0" fillId="4" borderId="1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 vertical="center"/>
      <protection hidden="1"/>
    </xf>
    <xf numFmtId="176" fontId="0" fillId="4" borderId="1" xfId="0" applyNumberForma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 shrinkToFit="1"/>
      <protection hidden="1"/>
    </xf>
    <xf numFmtId="0" fontId="0" fillId="7" borderId="5" xfId="0" applyFill="1" applyBorder="1" applyAlignment="1" applyProtection="1">
      <alignment horizontal="center" vertical="center" shrinkToFit="1"/>
      <protection hidden="1"/>
    </xf>
    <xf numFmtId="0" fontId="0" fillId="5" borderId="5" xfId="0" applyFill="1" applyBorder="1" applyAlignment="1" applyProtection="1">
      <alignment horizontal="center" vertical="center" shrinkToFit="1"/>
      <protection hidden="1"/>
    </xf>
    <xf numFmtId="0" fontId="0" fillId="6" borderId="5" xfId="0" applyFill="1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8" xfId="0" applyFill="1" applyBorder="1" applyAlignment="1" applyProtection="1">
      <alignment horizontal="center" vertical="center" shrinkToFit="1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11" fillId="10" borderId="0" xfId="0" applyFont="1" applyFill="1" applyAlignment="1" applyProtection="1">
      <alignment horizontal="center" vertical="center" shrinkToFit="1"/>
      <protection hidden="1"/>
    </xf>
    <xf numFmtId="0" fontId="12" fillId="10" borderId="0" xfId="0" applyFont="1" applyFill="1" applyAlignment="1" applyProtection="1">
      <alignment horizontal="center" vertical="center" shrinkToFit="1"/>
      <protection hidden="1"/>
    </xf>
    <xf numFmtId="0" fontId="0" fillId="5" borderId="1" xfId="0" applyFill="1" applyBorder="1" applyAlignment="1" applyProtection="1">
      <alignment horizontal="center" vertical="center" shrinkToFit="1"/>
      <protection hidden="1"/>
    </xf>
    <xf numFmtId="0" fontId="0" fillId="6" borderId="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13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0" fillId="13" borderId="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0" fillId="0" borderId="14" xfId="0" applyBorder="1" applyAlignment="1" applyProtection="1">
      <alignment horizontal="left" vertical="center" wrapText="1"/>
      <protection locked="0" hidden="1"/>
    </xf>
    <xf numFmtId="0" fontId="0" fillId="0" borderId="15" xfId="0" applyBorder="1" applyAlignment="1" applyProtection="1">
      <alignment horizontal="left" vertical="center" wrapText="1"/>
      <protection locked="0" hidden="1"/>
    </xf>
    <xf numFmtId="0" fontId="0" fillId="0" borderId="16" xfId="0" applyBorder="1" applyAlignment="1" applyProtection="1">
      <alignment horizontal="left" vertical="center" wrapText="1"/>
      <protection locked="0" hidden="1"/>
    </xf>
    <xf numFmtId="0" fontId="0" fillId="0" borderId="17" xfId="0" applyBorder="1" applyAlignment="1" applyProtection="1">
      <alignment horizontal="left" vertical="center" wrapText="1"/>
      <protection locked="0" hidden="1"/>
    </xf>
    <xf numFmtId="0" fontId="7" fillId="8" borderId="0" xfId="0" applyFont="1" applyFill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right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2" borderId="18" xfId="0" applyFill="1" applyBorder="1" applyAlignment="1" applyProtection="1">
      <alignment horizontal="center" vertical="center" shrinkToFit="1"/>
      <protection hidden="1"/>
    </xf>
    <xf numFmtId="0" fontId="0" fillId="2" borderId="8" xfId="0" applyFill="1" applyBorder="1" applyAlignment="1" applyProtection="1">
      <alignment horizontal="center" vertical="center" shrinkToFit="1"/>
      <protection hidden="1"/>
    </xf>
    <xf numFmtId="177" fontId="0" fillId="0" borderId="1" xfId="0" applyNumberFormat="1" applyBorder="1" applyAlignment="1" applyProtection="1">
      <alignment horizontal="center" vertical="center" shrinkToFit="1"/>
      <protection hidden="1"/>
    </xf>
    <xf numFmtId="0" fontId="0" fillId="4" borderId="1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left" vertical="center" wrapText="1"/>
      <protection hidden="1"/>
    </xf>
    <xf numFmtId="0" fontId="0" fillId="4" borderId="12" xfId="0" applyFill="1" applyBorder="1" applyAlignment="1" applyProtection="1">
      <alignment horizontal="center" vertical="center" shrinkToFit="1"/>
      <protection hidden="1"/>
    </xf>
    <xf numFmtId="0" fontId="0" fillId="4" borderId="13" xfId="0" applyFill="1" applyBorder="1" applyAlignment="1" applyProtection="1">
      <alignment horizontal="center" vertical="center" shrinkToFit="1"/>
      <protection hidden="1"/>
    </xf>
    <xf numFmtId="0" fontId="0" fillId="4" borderId="14" xfId="0" applyFill="1" applyBorder="1" applyAlignment="1" applyProtection="1">
      <alignment horizontal="center" vertical="center" shrinkToFit="1"/>
      <protection hidden="1"/>
    </xf>
    <xf numFmtId="0" fontId="0" fillId="4" borderId="15" xfId="0" applyFill="1" applyBorder="1" applyAlignment="1" applyProtection="1">
      <alignment horizontal="center" vertical="center" shrinkToFit="1"/>
      <protection hidden="1"/>
    </xf>
    <xf numFmtId="0" fontId="0" fillId="4" borderId="16" xfId="0" applyFill="1" applyBorder="1" applyAlignment="1" applyProtection="1">
      <alignment horizontal="center" vertical="center" shrinkToFit="1"/>
      <protection hidden="1"/>
    </xf>
    <xf numFmtId="0" fontId="0" fillId="4" borderId="17" xfId="0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locked="0" hidden="1"/>
    </xf>
    <xf numFmtId="0" fontId="0" fillId="0" borderId="10" xfId="0" applyBorder="1" applyAlignment="1" applyProtection="1">
      <alignment horizontal="center" vertical="center" shrinkToFit="1"/>
      <protection locked="0" hidden="1"/>
    </xf>
    <xf numFmtId="0" fontId="0" fillId="0" borderId="11" xfId="0" applyBorder="1" applyAlignment="1" applyProtection="1">
      <alignment horizontal="center" vertical="center" shrinkToFit="1"/>
      <protection locked="0" hidden="1"/>
    </xf>
    <xf numFmtId="0" fontId="0" fillId="0" borderId="27" xfId="0" applyFill="1" applyBorder="1" applyAlignment="1" applyProtection="1">
      <alignment horizontal="center" vertical="center" shrinkToFit="1"/>
      <protection hidden="1"/>
    </xf>
    <xf numFmtId="0" fontId="16" fillId="5" borderId="9" xfId="0" applyFont="1" applyFill="1" applyBorder="1" applyAlignment="1" applyProtection="1">
      <alignment horizontal="center" vertical="center" shrinkToFit="1"/>
      <protection hidden="1"/>
    </xf>
    <xf numFmtId="0" fontId="16" fillId="5" borderId="1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shrinkToFit="1"/>
      <protection hidden="1"/>
    </xf>
    <xf numFmtId="177" fontId="3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left" shrinkToFit="1"/>
      <protection hidden="1"/>
    </xf>
    <xf numFmtId="0" fontId="20" fillId="5" borderId="9" xfId="0" applyFont="1" applyFill="1" applyBorder="1" applyAlignment="1" applyProtection="1">
      <alignment horizontal="center" vertical="center" shrinkToFit="1"/>
      <protection hidden="1"/>
    </xf>
    <xf numFmtId="0" fontId="20" fillId="5" borderId="1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23" xfId="0" applyFill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center" vertical="center" shrinkToFit="1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0" fillId="12" borderId="9" xfId="0" applyFill="1" applyBorder="1" applyAlignment="1" applyProtection="1">
      <alignment horizontal="center" vertical="center"/>
      <protection hidden="1"/>
    </xf>
    <xf numFmtId="0" fontId="0" fillId="12" borderId="10" xfId="0" applyFill="1" applyBorder="1" applyAlignment="1" applyProtection="1">
      <alignment horizontal="center" vertical="center"/>
      <protection hidden="1"/>
    </xf>
    <xf numFmtId="0" fontId="0" fillId="12" borderId="11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locked="0" hidden="1"/>
    </xf>
    <xf numFmtId="0" fontId="20" fillId="0" borderId="0" xfId="0" applyFont="1" applyAlignment="1" applyProtection="1">
      <alignment horizontal="center" vertical="center"/>
      <protection hidden="1"/>
    </xf>
    <xf numFmtId="195" fontId="18" fillId="0" borderId="11" xfId="0" applyNumberFormat="1" applyFont="1" applyBorder="1" applyAlignment="1" applyProtection="1">
      <alignment horizontal="center" vertical="center" shrinkToFit="1"/>
      <protection hidden="1"/>
    </xf>
    <xf numFmtId="195" fontId="18" fillId="0" borderId="1" xfId="0" applyNumberFormat="1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B15C2"/>
      <color rgb="FFF9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2712720</xdr:colOff>
      <xdr:row>0</xdr:row>
      <xdr:rowOff>30480</xdr:rowOff>
    </xdr:from>
    <xdr:to>
      <xdr:col>31</xdr:col>
      <xdr:colOff>1074420</xdr:colOff>
      <xdr:row>3</xdr:row>
      <xdr:rowOff>53340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05900" y="30480"/>
          <a:ext cx="1897380" cy="632460"/>
        </a:xfrm>
        <a:prstGeom prst="rect">
          <a:avLst/>
        </a:prstGeom>
        <a:solidFill>
          <a:srgbClr val="F9FEB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利用年月と利用者Ｎｏを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入力します。</a:t>
          </a:r>
        </a:p>
      </xdr:txBody>
    </xdr:sp>
    <xdr:clientData/>
  </xdr:twoCellAnchor>
  <xdr:twoCellAnchor>
    <xdr:from>
      <xdr:col>32</xdr:col>
      <xdr:colOff>121920</xdr:colOff>
      <xdr:row>9</xdr:row>
      <xdr:rowOff>76200</xdr:rowOff>
    </xdr:from>
    <xdr:to>
      <xdr:col>35</xdr:col>
      <xdr:colOff>312420</xdr:colOff>
      <xdr:row>12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338560" y="1927860"/>
          <a:ext cx="2042160" cy="784860"/>
        </a:xfrm>
        <a:prstGeom prst="rect">
          <a:avLst/>
        </a:prstGeom>
        <a:solidFill>
          <a:srgbClr val="F9FEB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入力ミスがあるとエラーが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出ますので、入力内容を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確認してください。</a:t>
          </a:r>
        </a:p>
      </xdr:txBody>
    </xdr:sp>
    <xdr:clientData/>
  </xdr:twoCellAnchor>
  <xdr:twoCellAnchor>
    <xdr:from>
      <xdr:col>32</xdr:col>
      <xdr:colOff>129540</xdr:colOff>
      <xdr:row>13</xdr:row>
      <xdr:rowOff>7620</xdr:rowOff>
    </xdr:from>
    <xdr:to>
      <xdr:col>35</xdr:col>
      <xdr:colOff>320040</xdr:colOff>
      <xdr:row>16</xdr:row>
      <xdr:rowOff>83820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346180" y="2804160"/>
          <a:ext cx="2042160" cy="784860"/>
        </a:xfrm>
        <a:prstGeom prst="rect">
          <a:avLst/>
        </a:prstGeom>
        <a:solidFill>
          <a:srgbClr val="F9FEB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支援内容が一行で説明できない場合は、別に報告書を作成のうえ提出してください。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457200</xdr:colOff>
      <xdr:row>0</xdr:row>
      <xdr:rowOff>160020</xdr:rowOff>
    </xdr:from>
    <xdr:to>
      <xdr:col>22</xdr:col>
      <xdr:colOff>2720340</xdr:colOff>
      <xdr:row>1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 flipV="1">
          <a:off x="6156960" y="160020"/>
          <a:ext cx="2956560" cy="11430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1</xdr:row>
      <xdr:rowOff>110490</xdr:rowOff>
    </xdr:from>
    <xdr:to>
      <xdr:col>22</xdr:col>
      <xdr:colOff>2712720</xdr:colOff>
      <xdr:row>4</xdr:row>
      <xdr:rowOff>7620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2" idx="1"/>
        </xdr:cNvCxnSpPr>
      </xdr:nvCxnSpPr>
      <xdr:spPr>
        <a:xfrm flipH="1">
          <a:off x="838200" y="346710"/>
          <a:ext cx="8267700" cy="47625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2758440</xdr:colOff>
      <xdr:row>13</xdr:row>
      <xdr:rowOff>160020</xdr:rowOff>
    </xdr:from>
    <xdr:to>
      <xdr:col>32</xdr:col>
      <xdr:colOff>144780</xdr:colOff>
      <xdr:row>14</xdr:row>
      <xdr:rowOff>22860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 flipV="1">
          <a:off x="9151620" y="2956560"/>
          <a:ext cx="2209800" cy="9906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5</xdr:row>
      <xdr:rowOff>45720</xdr:rowOff>
    </xdr:from>
    <xdr:to>
      <xdr:col>36</xdr:col>
      <xdr:colOff>53340</xdr:colOff>
      <xdr:row>8</xdr:row>
      <xdr:rowOff>83820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30940" y="1066800"/>
          <a:ext cx="2407920" cy="632460"/>
        </a:xfrm>
        <a:prstGeom prst="rect">
          <a:avLst/>
        </a:prstGeom>
        <a:solidFill>
          <a:srgbClr val="F9FEB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利用内容の入力は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送迎１回につき一行入力してください。</a:t>
          </a:r>
        </a:p>
      </xdr:txBody>
    </xdr:sp>
    <xdr:clientData/>
  </xdr:twoCellAnchor>
  <xdr:twoCellAnchor>
    <xdr:from>
      <xdr:col>31</xdr:col>
      <xdr:colOff>219075</xdr:colOff>
      <xdr:row>20</xdr:row>
      <xdr:rowOff>19051</xdr:rowOff>
    </xdr:from>
    <xdr:to>
      <xdr:col>35</xdr:col>
      <xdr:colOff>561975</xdr:colOff>
      <xdr:row>24</xdr:row>
      <xdr:rowOff>47625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268075" y="4514851"/>
          <a:ext cx="3829050" cy="981074"/>
        </a:xfrm>
        <a:prstGeom prst="rect">
          <a:avLst/>
        </a:prstGeom>
        <a:solidFill>
          <a:srgbClr val="F9FEB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入力シートに当月分を入力後は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請求書と明細書を人数分印刷してください。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請求書には社印を押印、明細書には利用者のサインを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貰ったうえで提出してください。</a:t>
          </a:r>
        </a:p>
      </xdr:txBody>
    </xdr:sp>
    <xdr:clientData/>
  </xdr:twoCellAnchor>
  <xdr:twoCellAnchor>
    <xdr:from>
      <xdr:col>19</xdr:col>
      <xdr:colOff>7620</xdr:colOff>
      <xdr:row>17</xdr:row>
      <xdr:rowOff>7620</xdr:rowOff>
    </xdr:from>
    <xdr:to>
      <xdr:col>22</xdr:col>
      <xdr:colOff>2202180</xdr:colOff>
      <xdr:row>28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578EA9E-A8F9-4FAA-A167-DDEC7E8B68D5}"/>
            </a:ext>
          </a:extLst>
        </xdr:cNvPr>
        <xdr:cNvSpPr/>
      </xdr:nvSpPr>
      <xdr:spPr>
        <a:xfrm>
          <a:off x="5503545" y="3789045"/>
          <a:ext cx="3823335" cy="263080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令和４年４月１日（金）の入力例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これまでの記入方法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８時０分～９時３０分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（８時５分～８時１５分）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（９時０分～９時１５分）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↓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今回からの記入方法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送迎時間ごとに分けて入力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８時０分～９時０分　（８時５分～８時１５分）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９時０分～９時３０分　（９時０分～９時１５分）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1"/>
  <sheetViews>
    <sheetView tabSelected="1" workbookViewId="0">
      <selection activeCell="B25" sqref="B25"/>
    </sheetView>
  </sheetViews>
  <sheetFormatPr defaultRowHeight="13.2" x14ac:dyDescent="0.2"/>
  <cols>
    <col min="1" max="1" width="5" customWidth="1"/>
  </cols>
  <sheetData>
    <row r="1" spans="1:2" ht="22.5" customHeight="1" x14ac:dyDescent="0.2">
      <c r="B1" s="1" t="s">
        <v>321</v>
      </c>
    </row>
    <row r="2" spans="1:2" ht="18.75" customHeight="1" x14ac:dyDescent="0.2"/>
    <row r="3" spans="1:2" ht="18.75" customHeight="1" x14ac:dyDescent="0.2"/>
    <row r="4" spans="1:2" ht="18.75" customHeight="1" x14ac:dyDescent="0.2">
      <c r="A4" s="103">
        <v>1</v>
      </c>
      <c r="B4" t="s">
        <v>322</v>
      </c>
    </row>
    <row r="5" spans="1:2" ht="18.75" customHeight="1" x14ac:dyDescent="0.2">
      <c r="A5" s="103"/>
      <c r="B5" t="s">
        <v>323</v>
      </c>
    </row>
    <row r="6" spans="1:2" ht="18.75" customHeight="1" x14ac:dyDescent="0.2">
      <c r="A6" s="103"/>
    </row>
    <row r="7" spans="1:2" ht="18.75" customHeight="1" x14ac:dyDescent="0.2">
      <c r="A7" s="103">
        <v>2</v>
      </c>
      <c r="B7" t="s">
        <v>324</v>
      </c>
    </row>
    <row r="8" spans="1:2" ht="18.75" customHeight="1" x14ac:dyDescent="0.2">
      <c r="A8" s="103"/>
      <c r="B8" t="s">
        <v>325</v>
      </c>
    </row>
    <row r="9" spans="1:2" ht="18.75" customHeight="1" x14ac:dyDescent="0.2">
      <c r="A9" s="103"/>
      <c r="B9" t="s">
        <v>326</v>
      </c>
    </row>
    <row r="10" spans="1:2" ht="18.75" customHeight="1" x14ac:dyDescent="0.2">
      <c r="A10" s="103"/>
    </row>
    <row r="11" spans="1:2" ht="18.75" customHeight="1" x14ac:dyDescent="0.2">
      <c r="A11" s="103"/>
    </row>
    <row r="12" spans="1:2" ht="18.75" customHeight="1" x14ac:dyDescent="0.2">
      <c r="A12" s="103">
        <v>3</v>
      </c>
      <c r="B12" t="s">
        <v>334</v>
      </c>
    </row>
    <row r="13" spans="1:2" ht="18.75" customHeight="1" x14ac:dyDescent="0.2">
      <c r="A13" s="103"/>
      <c r="B13" s="68" t="s">
        <v>327</v>
      </c>
    </row>
    <row r="14" spans="1:2" ht="18.75" customHeight="1" x14ac:dyDescent="0.2">
      <c r="A14" s="103"/>
    </row>
    <row r="15" spans="1:2" ht="18.75" customHeight="1" x14ac:dyDescent="0.2">
      <c r="A15" s="103">
        <v>4</v>
      </c>
      <c r="B15" t="s">
        <v>328</v>
      </c>
    </row>
    <row r="16" spans="1:2" ht="18.75" customHeight="1" x14ac:dyDescent="0.2">
      <c r="A16" s="103"/>
      <c r="B16" t="s">
        <v>329</v>
      </c>
    </row>
    <row r="17" spans="1:2" ht="18.75" customHeight="1" x14ac:dyDescent="0.2">
      <c r="A17" s="103"/>
    </row>
    <row r="18" spans="1:2" ht="18.75" customHeight="1" x14ac:dyDescent="0.2">
      <c r="A18" s="103"/>
    </row>
    <row r="19" spans="1:2" ht="18.75" customHeight="1" x14ac:dyDescent="0.2">
      <c r="A19" s="103"/>
    </row>
    <row r="20" spans="1:2" ht="18.75" customHeight="1" x14ac:dyDescent="0.2">
      <c r="B20" t="s">
        <v>330</v>
      </c>
    </row>
    <row r="21" spans="1:2" ht="18.75" customHeight="1" x14ac:dyDescent="0.2">
      <c r="B21" t="s">
        <v>335</v>
      </c>
    </row>
    <row r="22" spans="1:2" ht="18.75" customHeight="1" x14ac:dyDescent="0.2">
      <c r="B22" t="s">
        <v>331</v>
      </c>
    </row>
    <row r="23" spans="1:2" ht="18.75" customHeight="1" x14ac:dyDescent="0.2">
      <c r="B23" t="s">
        <v>332</v>
      </c>
    </row>
    <row r="24" spans="1:2" ht="18.75" customHeight="1" x14ac:dyDescent="0.2">
      <c r="B24" t="s">
        <v>336</v>
      </c>
    </row>
    <row r="25" spans="1:2" ht="18.75" customHeight="1" x14ac:dyDescent="0.2"/>
    <row r="26" spans="1:2" ht="18.75" customHeight="1" x14ac:dyDescent="0.2"/>
    <row r="27" spans="1:2" ht="18.75" customHeight="1" x14ac:dyDescent="0.2"/>
    <row r="28" spans="1:2" ht="18.75" customHeight="1" x14ac:dyDescent="0.2"/>
    <row r="29" spans="1:2" ht="18.75" customHeight="1" x14ac:dyDescent="0.2"/>
    <row r="30" spans="1:2" ht="18.75" customHeight="1" x14ac:dyDescent="0.2"/>
    <row r="31" spans="1:2" ht="18.75" customHeight="1" x14ac:dyDescent="0.2"/>
  </sheetData>
  <sheetProtection algorithmName="SHA-512" hashValue="u0AdUtNfk2eLJNZIDhPUakvVH3+ICVAdIwt9QGQHyw4USB2aPNjHIzhfpK/41S5Yd8T89O8TodtQ8SEYmrPHNg==" saltValue="M7ImCPyjUrezCixnmI8Xlw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B1:AF74"/>
  <sheetViews>
    <sheetView workbookViewId="0">
      <selection activeCell="O1" sqref="O1:Q1"/>
    </sheetView>
  </sheetViews>
  <sheetFormatPr defaultColWidth="9" defaultRowHeight="13.2" x14ac:dyDescent="0.2"/>
  <cols>
    <col min="1" max="1" width="2" style="9" customWidth="1"/>
    <col min="2" max="3" width="4.109375" style="9" customWidth="1"/>
    <col min="4" max="4" width="4.109375" style="9" hidden="1" customWidth="1"/>
    <col min="5" max="20" width="4.109375" style="9" customWidth="1"/>
    <col min="21" max="21" width="7.109375" style="9" customWidth="1"/>
    <col min="22" max="22" width="10.109375" style="9" customWidth="1"/>
    <col min="23" max="23" width="41.88671875" style="9" customWidth="1"/>
    <col min="24" max="24" width="9.6640625" style="9" customWidth="1"/>
    <col min="25" max="30" width="2.109375" style="9" hidden="1" customWidth="1"/>
    <col min="31" max="31" width="1.88671875" style="9" hidden="1" customWidth="1"/>
    <col min="32" max="32" width="18.77734375" style="9" customWidth="1"/>
    <col min="33" max="16384" width="9" style="9"/>
  </cols>
  <sheetData>
    <row r="1" spans="2:32" ht="18.75" customHeight="1" x14ac:dyDescent="0.2">
      <c r="B1" s="9" t="s">
        <v>14</v>
      </c>
      <c r="K1" s="172" t="s">
        <v>30</v>
      </c>
      <c r="L1" s="172"/>
      <c r="M1" s="172"/>
      <c r="N1" s="172"/>
      <c r="O1" s="173">
        <v>2022</v>
      </c>
      <c r="P1" s="173"/>
      <c r="Q1" s="173"/>
      <c r="R1" s="172" t="s">
        <v>31</v>
      </c>
      <c r="S1" s="172"/>
      <c r="T1" s="173">
        <v>4</v>
      </c>
      <c r="U1" s="173"/>
      <c r="V1" s="10" t="s">
        <v>32</v>
      </c>
    </row>
    <row r="2" spans="2:32" ht="11.25" customHeight="1" x14ac:dyDescent="0.2"/>
    <row r="3" spans="2:32" ht="18.75" customHeight="1" x14ac:dyDescent="0.2">
      <c r="B3" s="170" t="str">
        <f>利用者リスト!$B$4</f>
        <v>利用者No</v>
      </c>
      <c r="C3" s="170"/>
      <c r="D3" s="170"/>
      <c r="E3" s="170"/>
      <c r="F3" s="170" t="str">
        <f>利用者リスト!$C$4</f>
        <v>氏　　名</v>
      </c>
      <c r="G3" s="170"/>
      <c r="H3" s="170"/>
      <c r="I3" s="170"/>
      <c r="J3" s="170"/>
      <c r="K3" s="170" t="str">
        <f>利用者リスト!$D$4</f>
        <v>障害種別</v>
      </c>
      <c r="L3" s="170"/>
      <c r="M3" s="170"/>
      <c r="N3" s="170" t="str">
        <f>利用者リスト!$E$4</f>
        <v>支給量</v>
      </c>
      <c r="O3" s="170"/>
      <c r="P3" s="170"/>
      <c r="Q3" s="170" t="str">
        <f>利用者リスト!$F$4</f>
        <v>身体介護の有無</v>
      </c>
      <c r="R3" s="170"/>
      <c r="S3" s="170"/>
      <c r="T3" s="170"/>
      <c r="U3" s="170" t="str">
        <f>利用者リスト!$G$4</f>
        <v>上限負担月額</v>
      </c>
      <c r="V3" s="170"/>
    </row>
    <row r="4" spans="2:32" ht="16.5" customHeight="1" x14ac:dyDescent="0.2">
      <c r="B4" s="174">
        <v>1</v>
      </c>
      <c r="C4" s="174"/>
      <c r="D4" s="174"/>
      <c r="E4" s="174"/>
      <c r="F4" s="170" t="s">
        <v>338</v>
      </c>
      <c r="G4" s="170"/>
      <c r="H4" s="170"/>
      <c r="I4" s="170"/>
      <c r="J4" s="170"/>
      <c r="K4" s="175" t="s">
        <v>337</v>
      </c>
      <c r="L4" s="175"/>
      <c r="M4" s="175"/>
      <c r="N4" s="176">
        <v>10</v>
      </c>
      <c r="O4" s="176"/>
      <c r="P4" s="176"/>
      <c r="Q4" s="176" t="s">
        <v>333</v>
      </c>
      <c r="R4" s="176"/>
      <c r="S4" s="176"/>
      <c r="T4" s="176"/>
      <c r="U4" s="171">
        <v>37200</v>
      </c>
      <c r="V4" s="171"/>
      <c r="W4" s="11"/>
      <c r="X4" s="34" t="str">
        <f>N4&amp;":00"</f>
        <v>10:00</v>
      </c>
    </row>
    <row r="5" spans="2:32" ht="16.5" customHeight="1" x14ac:dyDescent="0.2">
      <c r="B5" s="174"/>
      <c r="C5" s="174"/>
      <c r="D5" s="174"/>
      <c r="E5" s="174"/>
      <c r="F5" s="170"/>
      <c r="G5" s="170"/>
      <c r="H5" s="170"/>
      <c r="I5" s="170"/>
      <c r="J5" s="170"/>
      <c r="K5" s="175"/>
      <c r="L5" s="175"/>
      <c r="M5" s="175"/>
      <c r="N5" s="176"/>
      <c r="O5" s="176"/>
      <c r="P5" s="176"/>
      <c r="Q5" s="176"/>
      <c r="R5" s="176"/>
      <c r="S5" s="176"/>
      <c r="T5" s="176"/>
      <c r="U5" s="171"/>
      <c r="V5" s="171"/>
      <c r="W5" s="12" t="str">
        <f>IF(Z5&gt;0,"エラーを解消してください","")</f>
        <v>エラーを解消してください</v>
      </c>
      <c r="X5" s="34" t="e">
        <f>X4-明細書!AE4</f>
        <v>#VALUE!</v>
      </c>
      <c r="Z5" s="9">
        <f>SUM(Z9:AE63)</f>
        <v>2</v>
      </c>
    </row>
    <row r="6" spans="2:32" ht="9.75" customHeight="1" thickBot="1" x14ac:dyDescent="0.25"/>
    <row r="7" spans="2:32" ht="18.75" customHeight="1" x14ac:dyDescent="0.2">
      <c r="B7" s="177" t="s">
        <v>15</v>
      </c>
      <c r="C7" s="178"/>
      <c r="D7" s="8"/>
      <c r="E7" s="179" t="s">
        <v>16</v>
      </c>
      <c r="F7" s="179"/>
      <c r="G7" s="179"/>
      <c r="H7" s="179"/>
      <c r="I7" s="179"/>
      <c r="J7" s="179"/>
      <c r="K7" s="179"/>
      <c r="L7" s="179"/>
      <c r="M7" s="180" t="s">
        <v>24</v>
      </c>
      <c r="N7" s="180"/>
      <c r="O7" s="180"/>
      <c r="P7" s="180"/>
      <c r="Q7" s="180"/>
      <c r="R7" s="180"/>
      <c r="S7" s="180"/>
      <c r="T7" s="180"/>
      <c r="U7" s="181" t="s">
        <v>38</v>
      </c>
      <c r="V7" s="183" t="s">
        <v>25</v>
      </c>
      <c r="W7" s="183" t="s">
        <v>26</v>
      </c>
      <c r="X7" s="184" t="s">
        <v>27</v>
      </c>
      <c r="Y7" s="13"/>
      <c r="Z7" s="13"/>
      <c r="AA7" s="13"/>
      <c r="AB7" s="13"/>
      <c r="AC7" s="13"/>
      <c r="AD7" s="13"/>
      <c r="AE7" s="13"/>
      <c r="AF7" s="186" t="s">
        <v>78</v>
      </c>
    </row>
    <row r="8" spans="2:32" ht="18.75" customHeight="1" x14ac:dyDescent="0.2">
      <c r="B8" s="29" t="s">
        <v>18</v>
      </c>
      <c r="C8" s="7" t="s">
        <v>19</v>
      </c>
      <c r="D8" s="2"/>
      <c r="E8" s="188" t="s">
        <v>20</v>
      </c>
      <c r="F8" s="188"/>
      <c r="G8" s="188"/>
      <c r="H8" s="188"/>
      <c r="I8" s="188" t="s">
        <v>21</v>
      </c>
      <c r="J8" s="188"/>
      <c r="K8" s="188"/>
      <c r="L8" s="188"/>
      <c r="M8" s="189" t="s">
        <v>20</v>
      </c>
      <c r="N8" s="189"/>
      <c r="O8" s="189"/>
      <c r="P8" s="189"/>
      <c r="Q8" s="189" t="s">
        <v>21</v>
      </c>
      <c r="R8" s="189"/>
      <c r="S8" s="189"/>
      <c r="T8" s="189"/>
      <c r="U8" s="182"/>
      <c r="V8" s="170"/>
      <c r="W8" s="170"/>
      <c r="X8" s="185"/>
      <c r="Y8" s="13"/>
      <c r="Z8" s="13"/>
      <c r="AA8" s="13"/>
      <c r="AB8" s="13"/>
      <c r="AC8" s="13"/>
      <c r="AD8" s="13"/>
      <c r="AE8" s="13"/>
      <c r="AF8" s="187"/>
    </row>
    <row r="9" spans="2:32" ht="18.75" customHeight="1" x14ac:dyDescent="0.2">
      <c r="B9" s="72">
        <v>1</v>
      </c>
      <c r="C9" s="7" t="str">
        <f>IF(B9="","",TEXT(D9,"aaa"))</f>
        <v>金</v>
      </c>
      <c r="D9" s="3">
        <f t="shared" ref="D9:D59" si="0">DATE($O$1,$T$1,B9)</f>
        <v>44652</v>
      </c>
      <c r="E9" s="73">
        <v>8</v>
      </c>
      <c r="F9" s="5" t="s">
        <v>22</v>
      </c>
      <c r="G9" s="73">
        <v>0</v>
      </c>
      <c r="H9" s="5" t="s">
        <v>23</v>
      </c>
      <c r="I9" s="73">
        <v>9</v>
      </c>
      <c r="J9" s="5" t="s">
        <v>22</v>
      </c>
      <c r="K9" s="73">
        <v>0</v>
      </c>
      <c r="L9" s="5" t="s">
        <v>23</v>
      </c>
      <c r="M9" s="73">
        <v>8</v>
      </c>
      <c r="N9" s="6" t="s">
        <v>22</v>
      </c>
      <c r="O9" s="73">
        <v>5</v>
      </c>
      <c r="P9" s="6" t="s">
        <v>23</v>
      </c>
      <c r="Q9" s="73">
        <v>8</v>
      </c>
      <c r="R9" s="6" t="s">
        <v>22</v>
      </c>
      <c r="S9" s="73">
        <v>15</v>
      </c>
      <c r="T9" s="6" t="s">
        <v>23</v>
      </c>
      <c r="U9" s="74">
        <v>1</v>
      </c>
      <c r="V9" s="101" t="s">
        <v>72</v>
      </c>
      <c r="W9" s="14" t="s">
        <v>296</v>
      </c>
      <c r="X9" s="80" t="s">
        <v>297</v>
      </c>
      <c r="Z9" s="9" t="str">
        <f>IF(AND(B9="",E9&gt;0),1,"")</f>
        <v/>
      </c>
      <c r="AA9" s="9" t="str">
        <f>IF(B10="","",IF(B9&gt;B10,1,""))</f>
        <v/>
      </c>
      <c r="AB9" s="9" t="str">
        <f>IF(K9="","",IF(OR(AND(B9=B10,E10&gt;0,明細書!E10&lt;明細書!E9),AND(B9=B10,E10&gt;0,明細書!F9&gt;明細書!E10),AND(明細書!E9&gt;明細書!F9)),1,""))</f>
        <v/>
      </c>
      <c r="AC9" s="9" t="str">
        <f>IF(S9="","",IF(OR(明細書!G9&lt;明細書!E9,明細書!F9&lt;明細書!H9,明細書!G9&gt;明細書!H9),1,""))</f>
        <v/>
      </c>
      <c r="AD9" s="9" t="str">
        <f>IF(AND(明細書!E9&lt;=TIME(17,40,0),明細書!F9&gt;=TIME(18,20,0)),1,IF(AND(明細書!E9&lt;=TIME(21,40,0),明細書!F9&gt;=TIME(22,20,0)),1,IF(AND(明細書!E9&lt;=TIME(5,40,0),明細書!F9&gt;=TIME(6,20,0)),1,IF(AND(明細書!E9&lt;=TIME(7,40,0),明細書!F9&gt;=TIME(8,20,0)),1,""))))</f>
        <v/>
      </c>
      <c r="AF9" s="102" t="str">
        <f>IF(Z9=1,"日付を入力してください",IF(AA9=1,"前後の日付エラー",IF(AB9=1,"前後の利用時間エラー",IF(AC9=1,"送迎時間エラー",IF(AD9=1,"時間帯別に入力してください","")))))</f>
        <v/>
      </c>
    </row>
    <row r="10" spans="2:32" ht="18.75" customHeight="1" x14ac:dyDescent="0.2">
      <c r="B10" s="72">
        <v>1</v>
      </c>
      <c r="C10" s="7" t="str">
        <f t="shared" ref="C10:C59" si="1">IF(B10="","",TEXT(D10,"aaa"))</f>
        <v>金</v>
      </c>
      <c r="D10" s="3">
        <f t="shared" si="0"/>
        <v>44652</v>
      </c>
      <c r="E10" s="73">
        <v>9</v>
      </c>
      <c r="F10" s="5" t="s">
        <v>22</v>
      </c>
      <c r="G10" s="73">
        <v>0</v>
      </c>
      <c r="H10" s="5" t="s">
        <v>23</v>
      </c>
      <c r="I10" s="73">
        <v>9</v>
      </c>
      <c r="J10" s="5" t="s">
        <v>22</v>
      </c>
      <c r="K10" s="73">
        <v>30</v>
      </c>
      <c r="L10" s="5" t="s">
        <v>23</v>
      </c>
      <c r="M10" s="73">
        <v>9</v>
      </c>
      <c r="N10" s="6" t="s">
        <v>22</v>
      </c>
      <c r="O10" s="73">
        <v>0</v>
      </c>
      <c r="P10" s="6" t="s">
        <v>23</v>
      </c>
      <c r="Q10" s="73">
        <v>9</v>
      </c>
      <c r="R10" s="6" t="s">
        <v>22</v>
      </c>
      <c r="S10" s="73">
        <v>15</v>
      </c>
      <c r="T10" s="6" t="s">
        <v>23</v>
      </c>
      <c r="U10" s="74">
        <v>1</v>
      </c>
      <c r="V10" s="101"/>
      <c r="W10" s="14" t="s">
        <v>294</v>
      </c>
      <c r="X10" s="80"/>
      <c r="Z10" s="9" t="str">
        <f t="shared" ref="Z10:Z59" si="2">IF(AND(B10="",E10&gt;0),1,"")</f>
        <v/>
      </c>
      <c r="AA10" s="9" t="str">
        <f>IF(AND(B11&gt;0,B10&gt;B11),1,IF(AND(B9="",B10&gt;0),1,""))</f>
        <v/>
      </c>
      <c r="AB10" s="9" t="str">
        <f>IF(K10="","",IF(OR(AND(B10=B11,E11&gt;0,明細書!E11&lt;明細書!E10),AND(B10=B11,E11&gt;0,明細書!F10&gt;明細書!E11),AND(明細書!E10&gt;明細書!F10)),1,""))</f>
        <v/>
      </c>
      <c r="AC10" s="9" t="str">
        <f>IF(S10="","",IF(OR(明細書!G10&lt;明細書!E10,明細書!F10&lt;明細書!H10,明細書!G10&gt;明細書!H10),1,""))</f>
        <v/>
      </c>
      <c r="AD10" s="9" t="str">
        <f>IF(AND(明細書!E10&lt;=TIME(17,40,0),明細書!F10&gt;=TIME(18,20,0)),1,IF(AND(明細書!E10&lt;=TIME(21,40,0),明細書!F10&gt;=TIME(22,20,0)),1,IF(AND(明細書!E10&lt;=TIME(5,40,0),明細書!F10&gt;=TIME(6,20,0)),1,"")))</f>
        <v/>
      </c>
      <c r="AF10" s="102" t="str">
        <f t="shared" ref="AF10:AF59" si="3">IF(Z10=1,"日付を入力してください",IF(AA10=1,"前後の日付エラー",IF(AB10=1,"前後の利用時間エラー",IF(AC10=1,"送迎時間エラー",IF(AD10=1,"時間帯別に入力してください","")))))</f>
        <v/>
      </c>
    </row>
    <row r="11" spans="2:32" ht="18.75" customHeight="1" x14ac:dyDescent="0.2">
      <c r="B11" s="72">
        <v>3</v>
      </c>
      <c r="C11" s="7" t="str">
        <f t="shared" si="1"/>
        <v>日</v>
      </c>
      <c r="D11" s="3">
        <f t="shared" si="0"/>
        <v>44654</v>
      </c>
      <c r="E11" s="73">
        <v>9</v>
      </c>
      <c r="F11" s="5" t="s">
        <v>22</v>
      </c>
      <c r="G11" s="73">
        <v>30</v>
      </c>
      <c r="H11" s="5" t="s">
        <v>23</v>
      </c>
      <c r="I11" s="73">
        <v>10</v>
      </c>
      <c r="J11" s="5" t="s">
        <v>22</v>
      </c>
      <c r="K11" s="73">
        <v>45</v>
      </c>
      <c r="L11" s="5" t="s">
        <v>23</v>
      </c>
      <c r="M11" s="73">
        <v>9</v>
      </c>
      <c r="N11" s="6" t="s">
        <v>22</v>
      </c>
      <c r="O11" s="73">
        <v>30</v>
      </c>
      <c r="P11" s="6" t="s">
        <v>23</v>
      </c>
      <c r="Q11" s="79">
        <v>9</v>
      </c>
      <c r="R11" s="6" t="s">
        <v>22</v>
      </c>
      <c r="S11" s="79">
        <v>20</v>
      </c>
      <c r="T11" s="6" t="s">
        <v>23</v>
      </c>
      <c r="U11" s="74">
        <v>1</v>
      </c>
      <c r="V11" s="101"/>
      <c r="W11" s="14" t="s">
        <v>295</v>
      </c>
      <c r="X11" s="80"/>
      <c r="Z11" s="9" t="str">
        <f t="shared" si="2"/>
        <v/>
      </c>
      <c r="AA11" s="9" t="str">
        <f t="shared" ref="AA11:AA59" si="4">IF(AND(B12&gt;0,B11&gt;B12),1,IF(AND(B10="",B11&gt;0),1,""))</f>
        <v/>
      </c>
      <c r="AB11" s="9" t="str">
        <f>IF(K11="","",IF(OR(AND(B11=B12,E12&gt;0,明細書!E12&lt;明細書!E11),AND(B11=B12,E12&gt;0,明細書!F11&gt;明細書!E12),AND(明細書!E11&gt;明細書!F11)),1,""))</f>
        <v/>
      </c>
      <c r="AC11" s="9" t="str">
        <f>IF(S11="","",IF(OR(明細書!G11&lt;明細書!E11,明細書!F11&lt;明細書!H11,明細書!G11&gt;明細書!H11),1,""))</f>
        <v/>
      </c>
      <c r="AD11" s="9" t="str">
        <f>IF(AND(明細書!E11&lt;=TIME(17,40,0),明細書!F11&gt;=TIME(18,20,0)),1,IF(AND(明細書!E11&lt;=TIME(21,40,0),明細書!F11&gt;=TIME(22,20,0)),1,IF(AND(明細書!E11&lt;=TIME(5,40,0),明細書!F11&gt;=TIME(6,20,0)),1,"")))</f>
        <v/>
      </c>
      <c r="AF11" s="15" t="s">
        <v>291</v>
      </c>
    </row>
    <row r="12" spans="2:32" ht="18.75" customHeight="1" x14ac:dyDescent="0.2">
      <c r="B12" s="72">
        <v>4</v>
      </c>
      <c r="C12" s="7" t="str">
        <f t="shared" si="1"/>
        <v>月</v>
      </c>
      <c r="D12" s="3">
        <f t="shared" si="0"/>
        <v>44655</v>
      </c>
      <c r="E12" s="73">
        <v>10</v>
      </c>
      <c r="F12" s="5" t="s">
        <v>22</v>
      </c>
      <c r="G12" s="73">
        <v>0</v>
      </c>
      <c r="H12" s="5" t="s">
        <v>23</v>
      </c>
      <c r="I12" s="73">
        <v>15</v>
      </c>
      <c r="J12" s="5" t="s">
        <v>22</v>
      </c>
      <c r="K12" s="73">
        <v>0</v>
      </c>
      <c r="L12" s="5" t="s">
        <v>23</v>
      </c>
      <c r="M12" s="73"/>
      <c r="N12" s="6" t="s">
        <v>22</v>
      </c>
      <c r="O12" s="73"/>
      <c r="P12" s="6" t="s">
        <v>23</v>
      </c>
      <c r="Q12" s="73"/>
      <c r="R12" s="6" t="s">
        <v>22</v>
      </c>
      <c r="S12" s="73"/>
      <c r="T12" s="6" t="s">
        <v>23</v>
      </c>
      <c r="U12" s="74">
        <v>1</v>
      </c>
      <c r="V12" s="101" t="s">
        <v>73</v>
      </c>
      <c r="W12" s="14" t="s">
        <v>298</v>
      </c>
      <c r="X12" s="80" t="s">
        <v>297</v>
      </c>
      <c r="Z12" s="9" t="str">
        <f t="shared" si="2"/>
        <v/>
      </c>
      <c r="AA12" s="9" t="str">
        <f t="shared" si="4"/>
        <v/>
      </c>
      <c r="AB12" s="9" t="str">
        <f>IF(K12="","",IF(OR(AND(B12=B13,E13&gt;0,明細書!E13&lt;明細書!E12),AND(B12=B13,E13&gt;0,明細書!F12&gt;明細書!E13),AND(明細書!E12&gt;明細書!F12)),1,""))</f>
        <v/>
      </c>
      <c r="AC12" s="9" t="str">
        <f>IF(S12="","",IF(OR(明細書!G12&lt;明細書!E12,明細書!F12&lt;明細書!H12,明細書!G12&gt;明細書!H12),1,""))</f>
        <v/>
      </c>
      <c r="AD12" s="9" t="str">
        <f>IF(AND(明細書!E12&lt;=TIME(17,40,0),明細書!F12&gt;=TIME(18,20,0)),1,IF(AND(明細書!E12&lt;=TIME(21,40,0),明細書!F12&gt;=TIME(22,20,0)),1,IF(AND(明細書!E12&lt;=TIME(5,40,0),明細書!F12&gt;=TIME(6,20,0)),1,"")))</f>
        <v/>
      </c>
      <c r="AF12" s="102" t="str">
        <f t="shared" si="3"/>
        <v/>
      </c>
    </row>
    <row r="13" spans="2:32" ht="18.75" customHeight="1" x14ac:dyDescent="0.2">
      <c r="B13" s="72"/>
      <c r="C13" s="7" t="str">
        <f t="shared" si="1"/>
        <v/>
      </c>
      <c r="D13" s="3">
        <f t="shared" si="0"/>
        <v>44651</v>
      </c>
      <c r="E13" s="73">
        <v>15</v>
      </c>
      <c r="F13" s="5" t="s">
        <v>22</v>
      </c>
      <c r="G13" s="73">
        <v>30</v>
      </c>
      <c r="H13" s="5" t="s">
        <v>23</v>
      </c>
      <c r="I13" s="73">
        <v>16</v>
      </c>
      <c r="J13" s="5" t="s">
        <v>22</v>
      </c>
      <c r="K13" s="73">
        <v>0</v>
      </c>
      <c r="L13" s="5" t="s">
        <v>23</v>
      </c>
      <c r="M13" s="73"/>
      <c r="N13" s="6" t="s">
        <v>22</v>
      </c>
      <c r="O13" s="73"/>
      <c r="P13" s="6" t="s">
        <v>23</v>
      </c>
      <c r="Q13" s="73"/>
      <c r="R13" s="6" t="s">
        <v>22</v>
      </c>
      <c r="S13" s="73"/>
      <c r="T13" s="6" t="s">
        <v>23</v>
      </c>
      <c r="U13" s="74">
        <v>1</v>
      </c>
      <c r="V13" s="101"/>
      <c r="W13" s="14" t="s">
        <v>299</v>
      </c>
      <c r="X13" s="80"/>
      <c r="Z13" s="9">
        <f t="shared" si="2"/>
        <v>1</v>
      </c>
      <c r="AA13" s="9" t="str">
        <f t="shared" si="4"/>
        <v/>
      </c>
      <c r="AB13" s="9" t="str">
        <f>IF(K13="","",IF(OR(AND(B13=B14,E14&gt;0,明細書!E14&lt;明細書!E13),AND(B13=B14,E14&gt;0,明細書!F13&gt;明細書!E14),AND(明細書!E13&gt;明細書!F13)),1,""))</f>
        <v/>
      </c>
      <c r="AC13" s="9" t="str">
        <f>IF(S13="","",IF(OR(明細書!G13&lt;明細書!E13,明細書!F13&lt;明細書!H13,明細書!G13&gt;明細書!H13),1,""))</f>
        <v/>
      </c>
      <c r="AD13" s="9" t="str">
        <f>IF(AND(明細書!E13&lt;=TIME(17,40,0),明細書!F13&gt;=TIME(18,20,0)),1,IF(AND(明細書!E13&lt;=TIME(21,40,0),明細書!F13&gt;=TIME(22,20,0)),1,IF(AND(明細書!E13&lt;=TIME(5,40,0),明細書!F13&gt;=TIME(6,20,0)),1,"")))</f>
        <v/>
      </c>
      <c r="AF13" s="15" t="str">
        <f t="shared" si="3"/>
        <v>日付を入力してください</v>
      </c>
    </row>
    <row r="14" spans="2:32" ht="18.75" customHeight="1" x14ac:dyDescent="0.2">
      <c r="B14" s="72">
        <v>5</v>
      </c>
      <c r="C14" s="7" t="str">
        <f t="shared" si="1"/>
        <v>火</v>
      </c>
      <c r="D14" s="3">
        <f t="shared" si="0"/>
        <v>44656</v>
      </c>
      <c r="E14" s="73">
        <v>12</v>
      </c>
      <c r="F14" s="5" t="s">
        <v>22</v>
      </c>
      <c r="G14" s="73">
        <v>0</v>
      </c>
      <c r="H14" s="5" t="s">
        <v>23</v>
      </c>
      <c r="I14" s="73">
        <v>16</v>
      </c>
      <c r="J14" s="5" t="s">
        <v>22</v>
      </c>
      <c r="K14" s="73">
        <v>15</v>
      </c>
      <c r="L14" s="5" t="s">
        <v>23</v>
      </c>
      <c r="M14" s="73">
        <v>12</v>
      </c>
      <c r="N14" s="6" t="s">
        <v>22</v>
      </c>
      <c r="O14" s="73">
        <v>30</v>
      </c>
      <c r="P14" s="6" t="s">
        <v>23</v>
      </c>
      <c r="Q14" s="73">
        <v>13</v>
      </c>
      <c r="R14" s="6" t="s">
        <v>22</v>
      </c>
      <c r="S14" s="73">
        <v>0</v>
      </c>
      <c r="T14" s="6" t="s">
        <v>23</v>
      </c>
      <c r="U14" s="74">
        <v>2</v>
      </c>
      <c r="V14" s="101" t="s">
        <v>75</v>
      </c>
      <c r="W14" s="14" t="s">
        <v>293</v>
      </c>
      <c r="X14" s="80" t="s">
        <v>300</v>
      </c>
      <c r="Z14" s="9" t="str">
        <f t="shared" si="2"/>
        <v/>
      </c>
      <c r="AA14" s="9">
        <f t="shared" si="4"/>
        <v>1</v>
      </c>
      <c r="AB14" s="9" t="str">
        <f>IF(K14="","",IF(OR(AND(B14=B15,E15&gt;0,明細書!E15&lt;明細書!E14),AND(B14=B15,E15&gt;0,明細書!F14&gt;明細書!E15),AND(明細書!E14&gt;明細書!F14)),1,""))</f>
        <v/>
      </c>
      <c r="AC14" s="9" t="str">
        <f>IF(S14="","",IF(OR(明細書!G14&lt;明細書!E14,明細書!F14&lt;明細書!H14,明細書!G14&gt;明細書!H14),1,""))</f>
        <v/>
      </c>
      <c r="AD14" s="9" t="str">
        <f>IF(AND(明細書!E14&lt;=TIME(17,40,0),明細書!F14&gt;=TIME(18,20,0)),1,IF(AND(明細書!E14&lt;=TIME(21,40,0),明細書!F14&gt;=TIME(22,20,0)),1,IF(AND(明細書!E14&lt;=TIME(5,40,0),明細書!F14&gt;=TIME(6,20,0)),1,"")))</f>
        <v/>
      </c>
      <c r="AF14" s="102" t="str">
        <f t="shared" si="3"/>
        <v>前後の日付エラー</v>
      </c>
    </row>
    <row r="15" spans="2:32" ht="18.75" customHeight="1" x14ac:dyDescent="0.2">
      <c r="B15" s="72">
        <v>5</v>
      </c>
      <c r="C15" s="7" t="str">
        <f t="shared" si="1"/>
        <v>火</v>
      </c>
      <c r="D15" s="3">
        <f t="shared" si="0"/>
        <v>44656</v>
      </c>
      <c r="E15" s="73">
        <v>17</v>
      </c>
      <c r="F15" s="5" t="s">
        <v>22</v>
      </c>
      <c r="G15" s="73">
        <v>0</v>
      </c>
      <c r="H15" s="5" t="s">
        <v>23</v>
      </c>
      <c r="I15" s="79">
        <v>19</v>
      </c>
      <c r="J15" s="5" t="s">
        <v>22</v>
      </c>
      <c r="K15" s="79">
        <v>0</v>
      </c>
      <c r="L15" s="5" t="s">
        <v>23</v>
      </c>
      <c r="M15" s="73"/>
      <c r="N15" s="6" t="s">
        <v>22</v>
      </c>
      <c r="O15" s="73"/>
      <c r="P15" s="6" t="s">
        <v>23</v>
      </c>
      <c r="Q15" s="73"/>
      <c r="R15" s="6" t="s">
        <v>22</v>
      </c>
      <c r="S15" s="73"/>
      <c r="T15" s="6" t="s">
        <v>23</v>
      </c>
      <c r="U15" s="74">
        <v>2</v>
      </c>
      <c r="V15" s="101"/>
      <c r="W15" s="14"/>
      <c r="X15" s="80"/>
      <c r="Z15" s="9" t="str">
        <f t="shared" si="2"/>
        <v/>
      </c>
      <c r="AA15" s="9" t="str">
        <f t="shared" si="4"/>
        <v/>
      </c>
      <c r="AB15" s="9" t="str">
        <f>IF(K15="","",IF(OR(AND(B15=B16,E16&gt;0,明細書!E16&lt;明細書!E15),AND(B15=B16,E16&gt;0,明細書!F15&gt;明細書!E16),AND(明細書!E15&gt;明細書!F15)),1,""))</f>
        <v/>
      </c>
      <c r="AC15" s="9" t="str">
        <f>IF(S15="","",IF(OR(明細書!G15&lt;明細書!E15,明細書!F15&lt;明細書!H15,明細書!G15&gt;明細書!H15),1,""))</f>
        <v/>
      </c>
      <c r="AD15" s="9" t="str">
        <f>IF(AND(明細書!E15&lt;=TIME(17,40,0),明細書!F15&gt;=TIME(18,20,0)),1,IF(AND(明細書!E15&lt;=TIME(21,40,0),明細書!F15&gt;=TIME(22,20,0)),1,IF(AND(明細書!E15&lt;=TIME(5,40,0),明細書!F15&gt;=TIME(6,20,0)),1,"")))</f>
        <v/>
      </c>
      <c r="AF15" s="15" t="s">
        <v>292</v>
      </c>
    </row>
    <row r="16" spans="2:32" ht="18.75" customHeight="1" x14ac:dyDescent="0.2">
      <c r="B16" s="72"/>
      <c r="C16" s="7" t="str">
        <f t="shared" si="1"/>
        <v/>
      </c>
      <c r="D16" s="3">
        <f t="shared" si="0"/>
        <v>44651</v>
      </c>
      <c r="E16" s="73"/>
      <c r="F16" s="5" t="s">
        <v>22</v>
      </c>
      <c r="G16" s="73"/>
      <c r="H16" s="5" t="s">
        <v>23</v>
      </c>
      <c r="I16" s="73"/>
      <c r="J16" s="5" t="s">
        <v>22</v>
      </c>
      <c r="K16" s="73"/>
      <c r="L16" s="5" t="s">
        <v>23</v>
      </c>
      <c r="M16" s="73"/>
      <c r="N16" s="6" t="s">
        <v>22</v>
      </c>
      <c r="O16" s="73"/>
      <c r="P16" s="6" t="s">
        <v>23</v>
      </c>
      <c r="Q16" s="73"/>
      <c r="R16" s="6" t="s">
        <v>22</v>
      </c>
      <c r="S16" s="73"/>
      <c r="T16" s="6" t="s">
        <v>23</v>
      </c>
      <c r="U16" s="74"/>
      <c r="V16" s="101"/>
      <c r="W16" s="14"/>
      <c r="X16" s="80"/>
      <c r="Z16" s="9" t="str">
        <f t="shared" si="2"/>
        <v/>
      </c>
      <c r="AA16" s="9" t="str">
        <f t="shared" si="4"/>
        <v/>
      </c>
      <c r="AB16" s="9" t="str">
        <f>IF(K16="","",IF(OR(AND(B16=B17,E17&gt;0,明細書!E17&lt;明細書!E16),AND(B16=B17,E17&gt;0,明細書!F16&gt;明細書!E17),AND(明細書!E16&gt;明細書!F16)),1,""))</f>
        <v/>
      </c>
      <c r="AC16" s="9" t="str">
        <f>IF(S16="","",IF(OR(明細書!G16&lt;明細書!E16,明細書!F16&lt;明細書!H16,明細書!G16&gt;明細書!H16),1,""))</f>
        <v/>
      </c>
      <c r="AD16" s="9" t="str">
        <f>IF(AND(明細書!E16&lt;=TIME(17,40,0),明細書!F16&gt;=TIME(18,20,0)),1,IF(AND(明細書!E16&lt;=TIME(21,40,0),明細書!F16&gt;=TIME(22,20,0)),1,IF(AND(明細書!E16&lt;=TIME(5,40,0),明細書!F16&gt;=TIME(6,20,0)),1,"")))</f>
        <v/>
      </c>
      <c r="AF16" s="15" t="str">
        <f t="shared" si="3"/>
        <v/>
      </c>
    </row>
    <row r="17" spans="2:32" ht="18.75" customHeight="1" x14ac:dyDescent="0.2">
      <c r="B17" s="72"/>
      <c r="C17" s="7" t="str">
        <f t="shared" si="1"/>
        <v/>
      </c>
      <c r="D17" s="3">
        <f t="shared" si="0"/>
        <v>44651</v>
      </c>
      <c r="E17" s="73"/>
      <c r="F17" s="5" t="s">
        <v>22</v>
      </c>
      <c r="G17" s="73"/>
      <c r="H17" s="5" t="s">
        <v>23</v>
      </c>
      <c r="I17" s="73"/>
      <c r="J17" s="5" t="s">
        <v>22</v>
      </c>
      <c r="K17" s="73"/>
      <c r="L17" s="5" t="s">
        <v>23</v>
      </c>
      <c r="M17" s="73"/>
      <c r="N17" s="6" t="s">
        <v>22</v>
      </c>
      <c r="O17" s="73"/>
      <c r="P17" s="6" t="s">
        <v>23</v>
      </c>
      <c r="Q17" s="73"/>
      <c r="R17" s="6" t="s">
        <v>22</v>
      </c>
      <c r="S17" s="73"/>
      <c r="T17" s="6" t="s">
        <v>23</v>
      </c>
      <c r="U17" s="74"/>
      <c r="V17" s="101"/>
      <c r="W17" s="14"/>
      <c r="X17" s="80"/>
      <c r="Z17" s="9" t="str">
        <f t="shared" si="2"/>
        <v/>
      </c>
      <c r="AA17" s="9" t="str">
        <f t="shared" si="4"/>
        <v/>
      </c>
      <c r="AB17" s="9" t="str">
        <f>IF(K17="","",IF(OR(AND(B17=B18,E18&gt;0,明細書!E18&lt;明細書!E17),AND(B17=B18,E18&gt;0,明細書!F17&gt;明細書!E18),AND(明細書!E17&gt;明細書!F17)),1,""))</f>
        <v/>
      </c>
      <c r="AC17" s="9" t="str">
        <f>IF(S17="","",IF(OR(明細書!G17&lt;明細書!E17,明細書!F17&lt;明細書!H17,明細書!G17&gt;明細書!H17),1,""))</f>
        <v/>
      </c>
      <c r="AD17" s="9" t="str">
        <f>IF(AND(明細書!E17&lt;=TIME(17,40,0),明細書!F17&gt;=TIME(18,20,0)),1,IF(AND(明細書!E17&lt;=TIME(21,40,0),明細書!F17&gt;=TIME(22,20,0)),1,IF(AND(明細書!E17&lt;=TIME(5,40,0),明細書!F17&gt;=TIME(6,20,0)),1,"")))</f>
        <v/>
      </c>
      <c r="AF17" s="15" t="str">
        <f t="shared" si="3"/>
        <v/>
      </c>
    </row>
    <row r="18" spans="2:32" ht="18.75" customHeight="1" x14ac:dyDescent="0.2">
      <c r="B18" s="72"/>
      <c r="C18" s="7" t="str">
        <f t="shared" si="1"/>
        <v/>
      </c>
      <c r="D18" s="3">
        <f t="shared" si="0"/>
        <v>44651</v>
      </c>
      <c r="E18" s="73"/>
      <c r="F18" s="5" t="s">
        <v>22</v>
      </c>
      <c r="G18" s="73"/>
      <c r="H18" s="5" t="s">
        <v>23</v>
      </c>
      <c r="I18" s="73"/>
      <c r="J18" s="5" t="s">
        <v>22</v>
      </c>
      <c r="K18" s="73"/>
      <c r="L18" s="5" t="s">
        <v>23</v>
      </c>
      <c r="M18" s="73"/>
      <c r="N18" s="6" t="s">
        <v>22</v>
      </c>
      <c r="O18" s="73"/>
      <c r="P18" s="6" t="s">
        <v>23</v>
      </c>
      <c r="Q18" s="73"/>
      <c r="R18" s="6" t="s">
        <v>22</v>
      </c>
      <c r="S18" s="73"/>
      <c r="T18" s="6" t="s">
        <v>23</v>
      </c>
      <c r="U18" s="74"/>
      <c r="V18" s="101"/>
      <c r="W18" s="14"/>
      <c r="X18" s="80"/>
      <c r="Z18" s="9" t="str">
        <f t="shared" si="2"/>
        <v/>
      </c>
      <c r="AA18" s="9" t="str">
        <f t="shared" si="4"/>
        <v/>
      </c>
      <c r="AB18" s="9" t="str">
        <f>IF(K18="","",IF(OR(AND(B18=B19,E19&gt;0,明細書!E19&lt;明細書!E18),AND(B18=B19,E19&gt;0,明細書!F18&gt;明細書!E19),AND(明細書!E18&gt;明細書!F18)),1,""))</f>
        <v/>
      </c>
      <c r="AC18" s="9" t="str">
        <f>IF(S18="","",IF(OR(明細書!G18&lt;明細書!E18,明細書!F18&lt;明細書!H18,明細書!G18&gt;明細書!H18),1,""))</f>
        <v/>
      </c>
      <c r="AD18" s="9" t="str">
        <f>IF(AND(明細書!E18&lt;=TIME(17,40,0),明細書!F18&gt;=TIME(18,20,0)),1,IF(AND(明細書!E18&lt;=TIME(21,40,0),明細書!F18&gt;=TIME(22,20,0)),1,IF(AND(明細書!E18&lt;=TIME(5,40,0),明細書!F18&gt;=TIME(6,20,0)),1,"")))</f>
        <v/>
      </c>
      <c r="AF18" s="15" t="str">
        <f t="shared" si="3"/>
        <v/>
      </c>
    </row>
    <row r="19" spans="2:32" ht="18.75" customHeight="1" x14ac:dyDescent="0.2">
      <c r="B19" s="72"/>
      <c r="C19" s="7" t="str">
        <f t="shared" si="1"/>
        <v/>
      </c>
      <c r="D19" s="3">
        <f t="shared" si="0"/>
        <v>44651</v>
      </c>
      <c r="E19" s="73"/>
      <c r="F19" s="5" t="s">
        <v>22</v>
      </c>
      <c r="G19" s="73"/>
      <c r="H19" s="5" t="s">
        <v>23</v>
      </c>
      <c r="I19" s="73"/>
      <c r="J19" s="5" t="s">
        <v>22</v>
      </c>
      <c r="K19" s="73"/>
      <c r="L19" s="5" t="s">
        <v>23</v>
      </c>
      <c r="M19" s="73"/>
      <c r="N19" s="6" t="s">
        <v>22</v>
      </c>
      <c r="O19" s="73"/>
      <c r="P19" s="6" t="s">
        <v>23</v>
      </c>
      <c r="Q19" s="73"/>
      <c r="R19" s="6" t="s">
        <v>22</v>
      </c>
      <c r="S19" s="73"/>
      <c r="T19" s="6" t="s">
        <v>23</v>
      </c>
      <c r="U19" s="74"/>
      <c r="V19" s="101"/>
      <c r="W19" s="14"/>
      <c r="X19" s="80"/>
      <c r="Z19" s="9" t="str">
        <f t="shared" si="2"/>
        <v/>
      </c>
      <c r="AA19" s="9" t="str">
        <f t="shared" si="4"/>
        <v/>
      </c>
      <c r="AB19" s="9" t="str">
        <f>IF(K19="","",IF(OR(AND(B19=B20,E20&gt;0,明細書!E20&lt;明細書!E19),AND(B19=B20,E20&gt;0,明細書!F19&gt;明細書!E20),AND(明細書!E19&gt;明細書!F19)),1,""))</f>
        <v/>
      </c>
      <c r="AC19" s="9" t="str">
        <f>IF(S19="","",IF(OR(明細書!G19&lt;明細書!E19,明細書!F19&lt;明細書!H19,明細書!G19&gt;明細書!H19),1,""))</f>
        <v/>
      </c>
      <c r="AD19" s="9" t="str">
        <f>IF(AND(明細書!E19&lt;=TIME(17,40,0),明細書!F19&gt;=TIME(18,20,0)),1,IF(AND(明細書!E19&lt;=TIME(21,40,0),明細書!F19&gt;=TIME(22,20,0)),1,IF(AND(明細書!E19&lt;=TIME(5,40,0),明細書!F19&gt;=TIME(6,20,0)),1,"")))</f>
        <v/>
      </c>
      <c r="AF19" s="15" t="str">
        <f t="shared" si="3"/>
        <v/>
      </c>
    </row>
    <row r="20" spans="2:32" ht="18.75" customHeight="1" x14ac:dyDescent="0.2">
      <c r="B20" s="72"/>
      <c r="C20" s="7" t="str">
        <f t="shared" si="1"/>
        <v/>
      </c>
      <c r="D20" s="3">
        <f t="shared" si="0"/>
        <v>44651</v>
      </c>
      <c r="E20" s="73"/>
      <c r="F20" s="5" t="s">
        <v>22</v>
      </c>
      <c r="G20" s="73"/>
      <c r="H20" s="5" t="s">
        <v>23</v>
      </c>
      <c r="I20" s="73"/>
      <c r="J20" s="5" t="s">
        <v>22</v>
      </c>
      <c r="K20" s="73"/>
      <c r="L20" s="5" t="s">
        <v>23</v>
      </c>
      <c r="M20" s="73"/>
      <c r="N20" s="6" t="s">
        <v>22</v>
      </c>
      <c r="O20" s="73"/>
      <c r="P20" s="6" t="s">
        <v>23</v>
      </c>
      <c r="Q20" s="73"/>
      <c r="R20" s="6" t="s">
        <v>22</v>
      </c>
      <c r="S20" s="73"/>
      <c r="T20" s="6" t="s">
        <v>23</v>
      </c>
      <c r="U20" s="74"/>
      <c r="V20" s="101"/>
      <c r="W20" s="14"/>
      <c r="X20" s="80"/>
      <c r="Z20" s="9" t="str">
        <f t="shared" si="2"/>
        <v/>
      </c>
      <c r="AA20" s="9" t="str">
        <f t="shared" si="4"/>
        <v/>
      </c>
      <c r="AB20" s="9" t="str">
        <f>IF(K20="","",IF(OR(AND(B20=B21,E21&gt;0,明細書!E21&lt;明細書!E20),AND(B20=B21,E21&gt;0,明細書!F20&gt;明細書!E21),AND(明細書!E20&gt;明細書!F20)),1,""))</f>
        <v/>
      </c>
      <c r="AC20" s="9" t="str">
        <f>IF(S20="","",IF(OR(明細書!G20&lt;明細書!E20,明細書!F20&lt;明細書!H20,明細書!G20&gt;明細書!H20),1,""))</f>
        <v/>
      </c>
      <c r="AD20" s="9" t="str">
        <f>IF(AND(明細書!E20&lt;=TIME(17,40,0),明細書!F20&gt;=TIME(18,20,0)),1,IF(AND(明細書!E20&lt;=TIME(21,40,0),明細書!F20&gt;=TIME(22,20,0)),1,IF(AND(明細書!E20&lt;=TIME(5,40,0),明細書!F20&gt;=TIME(6,20,0)),1,"")))</f>
        <v/>
      </c>
      <c r="AF20" s="15" t="str">
        <f t="shared" si="3"/>
        <v/>
      </c>
    </row>
    <row r="21" spans="2:32" ht="18.75" customHeight="1" x14ac:dyDescent="0.2">
      <c r="B21" s="72"/>
      <c r="C21" s="7" t="str">
        <f t="shared" si="1"/>
        <v/>
      </c>
      <c r="D21" s="3">
        <f t="shared" si="0"/>
        <v>44651</v>
      </c>
      <c r="E21" s="73"/>
      <c r="F21" s="5" t="s">
        <v>22</v>
      </c>
      <c r="G21" s="73"/>
      <c r="H21" s="5" t="s">
        <v>23</v>
      </c>
      <c r="I21" s="73"/>
      <c r="J21" s="5" t="s">
        <v>22</v>
      </c>
      <c r="K21" s="73"/>
      <c r="L21" s="5" t="s">
        <v>23</v>
      </c>
      <c r="M21" s="73"/>
      <c r="N21" s="6" t="s">
        <v>22</v>
      </c>
      <c r="O21" s="73"/>
      <c r="P21" s="6" t="s">
        <v>23</v>
      </c>
      <c r="Q21" s="73"/>
      <c r="R21" s="6" t="s">
        <v>22</v>
      </c>
      <c r="S21" s="73"/>
      <c r="T21" s="6" t="s">
        <v>23</v>
      </c>
      <c r="U21" s="74"/>
      <c r="V21" s="101"/>
      <c r="W21" s="14"/>
      <c r="X21" s="80"/>
      <c r="Z21" s="9" t="str">
        <f t="shared" si="2"/>
        <v/>
      </c>
      <c r="AA21" s="9" t="str">
        <f t="shared" si="4"/>
        <v/>
      </c>
      <c r="AB21" s="9" t="str">
        <f>IF(K21="","",IF(OR(AND(B21=B22,E22&gt;0,明細書!E22&lt;明細書!E21),AND(B21=B22,E22&gt;0,明細書!F21&gt;明細書!E22),AND(明細書!E21&gt;明細書!F21)),1,""))</f>
        <v/>
      </c>
      <c r="AC21" s="9" t="str">
        <f>IF(S21="","",IF(OR(明細書!G21&lt;明細書!E21,明細書!F21&lt;明細書!H21,明細書!G21&gt;明細書!H21),1,""))</f>
        <v/>
      </c>
      <c r="AD21" s="9" t="str">
        <f>IF(AND(明細書!E21&lt;=TIME(17,40,0),明細書!F21&gt;=TIME(18,20,0)),1,IF(AND(明細書!E21&lt;=TIME(21,40,0),明細書!F21&gt;=TIME(22,20,0)),1,IF(AND(明細書!E21&lt;=TIME(5,40,0),明細書!F21&gt;=TIME(6,20,0)),1,"")))</f>
        <v/>
      </c>
      <c r="AF21" s="15" t="str">
        <f t="shared" si="3"/>
        <v/>
      </c>
    </row>
    <row r="22" spans="2:32" ht="18.75" customHeight="1" x14ac:dyDescent="0.2">
      <c r="B22" s="72"/>
      <c r="C22" s="7" t="str">
        <f t="shared" si="1"/>
        <v/>
      </c>
      <c r="D22" s="3">
        <f t="shared" si="0"/>
        <v>44651</v>
      </c>
      <c r="E22" s="73"/>
      <c r="F22" s="5" t="s">
        <v>22</v>
      </c>
      <c r="G22" s="73"/>
      <c r="H22" s="5" t="s">
        <v>23</v>
      </c>
      <c r="I22" s="73"/>
      <c r="J22" s="5" t="s">
        <v>22</v>
      </c>
      <c r="K22" s="73"/>
      <c r="L22" s="5" t="s">
        <v>23</v>
      </c>
      <c r="M22" s="73"/>
      <c r="N22" s="6" t="s">
        <v>22</v>
      </c>
      <c r="O22" s="73"/>
      <c r="P22" s="6" t="s">
        <v>23</v>
      </c>
      <c r="Q22" s="73"/>
      <c r="R22" s="6" t="s">
        <v>22</v>
      </c>
      <c r="S22" s="73"/>
      <c r="T22" s="6" t="s">
        <v>23</v>
      </c>
      <c r="U22" s="74"/>
      <c r="V22" s="101"/>
      <c r="W22" s="14"/>
      <c r="X22" s="80"/>
      <c r="Z22" s="9" t="str">
        <f t="shared" si="2"/>
        <v/>
      </c>
      <c r="AA22" s="9" t="str">
        <f t="shared" si="4"/>
        <v/>
      </c>
      <c r="AB22" s="9" t="str">
        <f>IF(K22="","",IF(OR(AND(B22=B23,E23&gt;0,明細書!E23&lt;明細書!E22),AND(B22=B23,E23&gt;0,明細書!F22&gt;明細書!E23),AND(明細書!E22&gt;明細書!F22)),1,""))</f>
        <v/>
      </c>
      <c r="AC22" s="9" t="str">
        <f>IF(S22="","",IF(OR(明細書!G22&lt;明細書!E22,明細書!F22&lt;明細書!H22,明細書!G22&gt;明細書!H22),1,""))</f>
        <v/>
      </c>
      <c r="AD22" s="9" t="str">
        <f>IF(AND(明細書!E22&lt;=TIME(17,40,0),明細書!F22&gt;=TIME(18,20,0)),1,IF(AND(明細書!E22&lt;=TIME(21,40,0),明細書!F22&gt;=TIME(22,20,0)),1,IF(AND(明細書!E22&lt;=TIME(5,40,0),明細書!F22&gt;=TIME(6,20,0)),1,"")))</f>
        <v/>
      </c>
      <c r="AF22" s="15" t="str">
        <f t="shared" si="3"/>
        <v/>
      </c>
    </row>
    <row r="23" spans="2:32" ht="18.75" customHeight="1" x14ac:dyDescent="0.2">
      <c r="B23" s="72"/>
      <c r="C23" s="7" t="str">
        <f t="shared" si="1"/>
        <v/>
      </c>
      <c r="D23" s="3">
        <f t="shared" si="0"/>
        <v>44651</v>
      </c>
      <c r="E23" s="73"/>
      <c r="F23" s="5" t="s">
        <v>22</v>
      </c>
      <c r="G23" s="73"/>
      <c r="H23" s="5" t="s">
        <v>23</v>
      </c>
      <c r="I23" s="73"/>
      <c r="J23" s="5" t="s">
        <v>22</v>
      </c>
      <c r="K23" s="73"/>
      <c r="L23" s="5" t="s">
        <v>23</v>
      </c>
      <c r="M23" s="73"/>
      <c r="N23" s="6" t="s">
        <v>22</v>
      </c>
      <c r="O23" s="73"/>
      <c r="P23" s="6" t="s">
        <v>23</v>
      </c>
      <c r="Q23" s="73"/>
      <c r="R23" s="6" t="s">
        <v>22</v>
      </c>
      <c r="S23" s="73"/>
      <c r="T23" s="6" t="s">
        <v>23</v>
      </c>
      <c r="U23" s="74"/>
      <c r="V23" s="101"/>
      <c r="W23" s="14"/>
      <c r="X23" s="80"/>
      <c r="Z23" s="9" t="str">
        <f t="shared" si="2"/>
        <v/>
      </c>
      <c r="AA23" s="9" t="str">
        <f t="shared" si="4"/>
        <v/>
      </c>
      <c r="AB23" s="9" t="str">
        <f>IF(K23="","",IF(OR(AND(B23=B24,E24&gt;0,明細書!E24&lt;明細書!E23),AND(B23=B24,E24&gt;0,明細書!F23&gt;明細書!E24),AND(明細書!E23&gt;明細書!F23)),1,""))</f>
        <v/>
      </c>
      <c r="AC23" s="9" t="str">
        <f>IF(S23="","",IF(OR(明細書!G23&lt;明細書!E23,明細書!F23&lt;明細書!H23,明細書!G23&gt;明細書!H23),1,""))</f>
        <v/>
      </c>
      <c r="AD23" s="9" t="str">
        <f>IF(AND(明細書!E23&lt;=TIME(17,40,0),明細書!F23&gt;=TIME(18,20,0)),1,IF(AND(明細書!E23&lt;=TIME(21,40,0),明細書!F23&gt;=TIME(22,20,0)),1,IF(AND(明細書!E23&lt;=TIME(5,40,0),明細書!F23&gt;=TIME(6,20,0)),1,"")))</f>
        <v/>
      </c>
      <c r="AF23" s="15" t="str">
        <f t="shared" si="3"/>
        <v/>
      </c>
    </row>
    <row r="24" spans="2:32" ht="18.75" customHeight="1" x14ac:dyDescent="0.2">
      <c r="B24" s="72"/>
      <c r="C24" s="7" t="str">
        <f t="shared" si="1"/>
        <v/>
      </c>
      <c r="D24" s="3">
        <f t="shared" si="0"/>
        <v>44651</v>
      </c>
      <c r="E24" s="73"/>
      <c r="F24" s="5" t="s">
        <v>22</v>
      </c>
      <c r="G24" s="73"/>
      <c r="H24" s="5" t="s">
        <v>23</v>
      </c>
      <c r="I24" s="73"/>
      <c r="J24" s="5" t="s">
        <v>22</v>
      </c>
      <c r="K24" s="73"/>
      <c r="L24" s="5" t="s">
        <v>23</v>
      </c>
      <c r="M24" s="73"/>
      <c r="N24" s="6" t="s">
        <v>22</v>
      </c>
      <c r="O24" s="73"/>
      <c r="P24" s="6" t="s">
        <v>23</v>
      </c>
      <c r="Q24" s="73"/>
      <c r="R24" s="6" t="s">
        <v>22</v>
      </c>
      <c r="S24" s="73"/>
      <c r="T24" s="6" t="s">
        <v>23</v>
      </c>
      <c r="U24" s="74"/>
      <c r="V24" s="101"/>
      <c r="W24" s="14"/>
      <c r="X24" s="80"/>
      <c r="Z24" s="9" t="str">
        <f t="shared" si="2"/>
        <v/>
      </c>
      <c r="AA24" s="9" t="str">
        <f t="shared" si="4"/>
        <v/>
      </c>
      <c r="AB24" s="9" t="str">
        <f>IF(K24="","",IF(OR(AND(B24=B25,E25&gt;0,明細書!E25&lt;明細書!E24),AND(B24=B25,E25&gt;0,明細書!F24&gt;明細書!E25),AND(明細書!E24&gt;明細書!F24)),1,""))</f>
        <v/>
      </c>
      <c r="AC24" s="9" t="str">
        <f>IF(S24="","",IF(OR(明細書!G24&lt;明細書!E24,明細書!F24&lt;明細書!H24,明細書!G24&gt;明細書!H24),1,""))</f>
        <v/>
      </c>
      <c r="AD24" s="9" t="str">
        <f>IF(AND(明細書!E24&lt;=TIME(17,40,0),明細書!F24&gt;=TIME(18,20,0)),1,IF(AND(明細書!E24&lt;=TIME(21,40,0),明細書!F24&gt;=TIME(22,20,0)),1,IF(AND(明細書!E24&lt;=TIME(5,40,0),明細書!F24&gt;=TIME(6,20,0)),1,"")))</f>
        <v/>
      </c>
      <c r="AF24" s="15" t="str">
        <f t="shared" si="3"/>
        <v/>
      </c>
    </row>
    <row r="25" spans="2:32" ht="18.75" customHeight="1" x14ac:dyDescent="0.2">
      <c r="B25" s="72"/>
      <c r="C25" s="7" t="str">
        <f t="shared" si="1"/>
        <v/>
      </c>
      <c r="D25" s="3">
        <f t="shared" si="0"/>
        <v>44651</v>
      </c>
      <c r="E25" s="73"/>
      <c r="F25" s="5" t="s">
        <v>22</v>
      </c>
      <c r="G25" s="73"/>
      <c r="H25" s="5" t="s">
        <v>23</v>
      </c>
      <c r="I25" s="73"/>
      <c r="J25" s="5" t="s">
        <v>22</v>
      </c>
      <c r="K25" s="73"/>
      <c r="L25" s="5" t="s">
        <v>23</v>
      </c>
      <c r="M25" s="73"/>
      <c r="N25" s="6" t="s">
        <v>22</v>
      </c>
      <c r="O25" s="73"/>
      <c r="P25" s="6" t="s">
        <v>23</v>
      </c>
      <c r="Q25" s="73"/>
      <c r="R25" s="6" t="s">
        <v>22</v>
      </c>
      <c r="S25" s="73"/>
      <c r="T25" s="6" t="s">
        <v>23</v>
      </c>
      <c r="U25" s="74"/>
      <c r="V25" s="101"/>
      <c r="W25" s="14"/>
      <c r="X25" s="80"/>
      <c r="Z25" s="9" t="str">
        <f t="shared" si="2"/>
        <v/>
      </c>
      <c r="AA25" s="9" t="str">
        <f t="shared" si="4"/>
        <v/>
      </c>
      <c r="AB25" s="9" t="str">
        <f>IF(K25="","",IF(OR(AND(B25=B26,E26&gt;0,明細書!E26&lt;明細書!E25),AND(B25=B26,E26&gt;0,明細書!F25&gt;明細書!E26),AND(明細書!E25&gt;明細書!F25)),1,""))</f>
        <v/>
      </c>
      <c r="AC25" s="9" t="str">
        <f>IF(S25="","",IF(OR(明細書!G25&lt;明細書!E25,明細書!F25&lt;明細書!H25,明細書!G25&gt;明細書!H25),1,""))</f>
        <v/>
      </c>
      <c r="AD25" s="9" t="str">
        <f>IF(AND(明細書!E25&lt;=TIME(17,40,0),明細書!F25&gt;=TIME(18,20,0)),1,IF(AND(明細書!E25&lt;=TIME(21,40,0),明細書!F25&gt;=TIME(22,20,0)),1,IF(AND(明細書!E25&lt;=TIME(5,40,0),明細書!F25&gt;=TIME(6,20,0)),1,"")))</f>
        <v/>
      </c>
      <c r="AF25" s="15" t="str">
        <f t="shared" si="3"/>
        <v/>
      </c>
    </row>
    <row r="26" spans="2:32" ht="18.75" customHeight="1" x14ac:dyDescent="0.2">
      <c r="B26" s="72"/>
      <c r="C26" s="7" t="str">
        <f t="shared" si="1"/>
        <v/>
      </c>
      <c r="D26" s="3">
        <f t="shared" si="0"/>
        <v>44651</v>
      </c>
      <c r="E26" s="73"/>
      <c r="F26" s="5" t="s">
        <v>22</v>
      </c>
      <c r="G26" s="73"/>
      <c r="H26" s="5" t="s">
        <v>23</v>
      </c>
      <c r="I26" s="73"/>
      <c r="J26" s="5" t="s">
        <v>22</v>
      </c>
      <c r="K26" s="73"/>
      <c r="L26" s="5" t="s">
        <v>23</v>
      </c>
      <c r="M26" s="73"/>
      <c r="N26" s="6" t="s">
        <v>22</v>
      </c>
      <c r="O26" s="73"/>
      <c r="P26" s="6" t="s">
        <v>23</v>
      </c>
      <c r="Q26" s="73"/>
      <c r="R26" s="6" t="s">
        <v>22</v>
      </c>
      <c r="S26" s="73"/>
      <c r="T26" s="6" t="s">
        <v>23</v>
      </c>
      <c r="U26" s="74"/>
      <c r="V26" s="101"/>
      <c r="W26" s="14"/>
      <c r="X26" s="80"/>
      <c r="Z26" s="9" t="str">
        <f t="shared" si="2"/>
        <v/>
      </c>
      <c r="AA26" s="9" t="str">
        <f t="shared" si="4"/>
        <v/>
      </c>
      <c r="AB26" s="9" t="str">
        <f>IF(K26="","",IF(OR(AND(B26=B27,E27&gt;0,明細書!E27&lt;明細書!E26),AND(B26=B27,E27&gt;0,明細書!F26&gt;明細書!E27),AND(明細書!E26&gt;明細書!F26)),1,""))</f>
        <v/>
      </c>
      <c r="AC26" s="9" t="str">
        <f>IF(S26="","",IF(OR(明細書!G26&lt;明細書!E26,明細書!F26&lt;明細書!H26,明細書!G26&gt;明細書!H26),1,""))</f>
        <v/>
      </c>
      <c r="AD26" s="9" t="str">
        <f>IF(AND(明細書!E26&lt;=TIME(17,40,0),明細書!F26&gt;=TIME(18,20,0)),1,IF(AND(明細書!E26&lt;=TIME(21,40,0),明細書!F26&gt;=TIME(22,20,0)),1,IF(AND(明細書!E26&lt;=TIME(5,40,0),明細書!F26&gt;=TIME(6,20,0)),1,"")))</f>
        <v/>
      </c>
      <c r="AF26" s="15" t="str">
        <f t="shared" si="3"/>
        <v/>
      </c>
    </row>
    <row r="27" spans="2:32" ht="18.75" customHeight="1" x14ac:dyDescent="0.2">
      <c r="B27" s="72"/>
      <c r="C27" s="7" t="str">
        <f t="shared" si="1"/>
        <v/>
      </c>
      <c r="D27" s="3">
        <f t="shared" si="0"/>
        <v>44651</v>
      </c>
      <c r="E27" s="73"/>
      <c r="F27" s="5" t="s">
        <v>22</v>
      </c>
      <c r="G27" s="73"/>
      <c r="H27" s="5" t="s">
        <v>23</v>
      </c>
      <c r="I27" s="73"/>
      <c r="J27" s="5" t="s">
        <v>22</v>
      </c>
      <c r="K27" s="73"/>
      <c r="L27" s="5" t="s">
        <v>23</v>
      </c>
      <c r="M27" s="73"/>
      <c r="N27" s="6" t="s">
        <v>22</v>
      </c>
      <c r="O27" s="73"/>
      <c r="P27" s="6" t="s">
        <v>23</v>
      </c>
      <c r="Q27" s="73"/>
      <c r="R27" s="6" t="s">
        <v>22</v>
      </c>
      <c r="S27" s="73"/>
      <c r="T27" s="6" t="s">
        <v>23</v>
      </c>
      <c r="U27" s="74"/>
      <c r="V27" s="101"/>
      <c r="W27" s="14"/>
      <c r="X27" s="80"/>
      <c r="Z27" s="9" t="str">
        <f t="shared" si="2"/>
        <v/>
      </c>
      <c r="AA27" s="9" t="str">
        <f t="shared" si="4"/>
        <v/>
      </c>
      <c r="AB27" s="9" t="str">
        <f>IF(K27="","",IF(OR(AND(B27=B28,E28&gt;0,明細書!E28&lt;明細書!E27),AND(B27=B28,E28&gt;0,明細書!F27&gt;明細書!E28),AND(明細書!E27&gt;明細書!F27)),1,""))</f>
        <v/>
      </c>
      <c r="AC27" s="9" t="str">
        <f>IF(S27="","",IF(OR(明細書!G27&lt;明細書!E27,明細書!F27&lt;明細書!H27,明細書!G27&gt;明細書!H27),1,""))</f>
        <v/>
      </c>
      <c r="AD27" s="9" t="str">
        <f>IF(AND(明細書!E27&lt;=TIME(17,40,0),明細書!F27&gt;=TIME(18,20,0)),1,IF(AND(明細書!E27&lt;=TIME(21,40,0),明細書!F27&gt;=TIME(22,20,0)),1,IF(AND(明細書!E27&lt;=TIME(5,40,0),明細書!F27&gt;=TIME(6,20,0)),1,"")))</f>
        <v/>
      </c>
      <c r="AF27" s="15" t="str">
        <f t="shared" si="3"/>
        <v/>
      </c>
    </row>
    <row r="28" spans="2:32" ht="18.75" customHeight="1" x14ac:dyDescent="0.2">
      <c r="B28" s="72"/>
      <c r="C28" s="7" t="str">
        <f t="shared" si="1"/>
        <v/>
      </c>
      <c r="D28" s="3">
        <f t="shared" si="0"/>
        <v>44651</v>
      </c>
      <c r="E28" s="73"/>
      <c r="F28" s="5" t="s">
        <v>22</v>
      </c>
      <c r="G28" s="73"/>
      <c r="H28" s="5" t="s">
        <v>23</v>
      </c>
      <c r="I28" s="73"/>
      <c r="J28" s="5" t="s">
        <v>22</v>
      </c>
      <c r="K28" s="73"/>
      <c r="L28" s="5" t="s">
        <v>23</v>
      </c>
      <c r="M28" s="73"/>
      <c r="N28" s="6" t="s">
        <v>22</v>
      </c>
      <c r="O28" s="73"/>
      <c r="P28" s="6" t="s">
        <v>23</v>
      </c>
      <c r="Q28" s="73"/>
      <c r="R28" s="6" t="s">
        <v>22</v>
      </c>
      <c r="S28" s="73"/>
      <c r="T28" s="6" t="s">
        <v>23</v>
      </c>
      <c r="U28" s="74"/>
      <c r="V28" s="101"/>
      <c r="W28" s="14"/>
      <c r="X28" s="80"/>
      <c r="Z28" s="9" t="str">
        <f t="shared" si="2"/>
        <v/>
      </c>
      <c r="AA28" s="9" t="str">
        <f t="shared" si="4"/>
        <v/>
      </c>
      <c r="AB28" s="9" t="str">
        <f>IF(K28="","",IF(OR(AND(B28=B29,E29&gt;0,明細書!E29&lt;明細書!E28),AND(B28=B29,E29&gt;0,明細書!F28&gt;明細書!E29),AND(明細書!E28&gt;明細書!F28)),1,""))</f>
        <v/>
      </c>
      <c r="AC28" s="9" t="str">
        <f>IF(S28="","",IF(OR(明細書!G28&lt;明細書!E28,明細書!F28&lt;明細書!H28,明細書!G28&gt;明細書!H28),1,""))</f>
        <v/>
      </c>
      <c r="AD28" s="9" t="str">
        <f>IF(AND(明細書!E28&lt;=TIME(17,40,0),明細書!F28&gt;=TIME(18,20,0)),1,IF(AND(明細書!E28&lt;=TIME(21,40,0),明細書!F28&gt;=TIME(22,20,0)),1,IF(AND(明細書!E28&lt;=TIME(5,40,0),明細書!F28&gt;=TIME(6,20,0)),1,"")))</f>
        <v/>
      </c>
      <c r="AF28" s="15" t="str">
        <f t="shared" si="3"/>
        <v/>
      </c>
    </row>
    <row r="29" spans="2:32" ht="18.75" customHeight="1" x14ac:dyDescent="0.2">
      <c r="B29" s="72"/>
      <c r="C29" s="7" t="str">
        <f t="shared" si="1"/>
        <v/>
      </c>
      <c r="D29" s="3">
        <f t="shared" si="0"/>
        <v>44651</v>
      </c>
      <c r="E29" s="73"/>
      <c r="F29" s="5" t="s">
        <v>22</v>
      </c>
      <c r="G29" s="73"/>
      <c r="H29" s="5" t="s">
        <v>23</v>
      </c>
      <c r="I29" s="73"/>
      <c r="J29" s="5" t="s">
        <v>22</v>
      </c>
      <c r="K29" s="73"/>
      <c r="L29" s="5" t="s">
        <v>23</v>
      </c>
      <c r="M29" s="73"/>
      <c r="N29" s="6" t="s">
        <v>22</v>
      </c>
      <c r="O29" s="73"/>
      <c r="P29" s="6" t="s">
        <v>23</v>
      </c>
      <c r="Q29" s="73"/>
      <c r="R29" s="6" t="s">
        <v>22</v>
      </c>
      <c r="S29" s="73"/>
      <c r="T29" s="6" t="s">
        <v>23</v>
      </c>
      <c r="U29" s="74"/>
      <c r="V29" s="101"/>
      <c r="W29" s="14"/>
      <c r="X29" s="80"/>
      <c r="Z29" s="9" t="str">
        <f t="shared" si="2"/>
        <v/>
      </c>
      <c r="AA29" s="9" t="str">
        <f t="shared" si="4"/>
        <v/>
      </c>
      <c r="AB29" s="9" t="str">
        <f>IF(K29="","",IF(OR(AND(B29=B30,E30&gt;0,明細書!E30&lt;明細書!E29),AND(B29=B30,E30&gt;0,明細書!F29&gt;明細書!E30),AND(明細書!E29&gt;明細書!F29)),1,""))</f>
        <v/>
      </c>
      <c r="AC29" s="9" t="str">
        <f>IF(S29="","",IF(OR(明細書!G29&lt;明細書!E29,明細書!F29&lt;明細書!H29,明細書!G29&gt;明細書!H29),1,""))</f>
        <v/>
      </c>
      <c r="AD29" s="9" t="str">
        <f>IF(AND(明細書!E29&lt;=TIME(17,40,0),明細書!F29&gt;=TIME(18,20,0)),1,IF(AND(明細書!E29&lt;=TIME(21,40,0),明細書!F29&gt;=TIME(22,20,0)),1,IF(AND(明細書!E29&lt;=TIME(5,40,0),明細書!F29&gt;=TIME(6,20,0)),1,"")))</f>
        <v/>
      </c>
      <c r="AF29" s="15" t="str">
        <f t="shared" si="3"/>
        <v/>
      </c>
    </row>
    <row r="30" spans="2:32" ht="18.75" customHeight="1" x14ac:dyDescent="0.2">
      <c r="B30" s="72"/>
      <c r="C30" s="7" t="str">
        <f t="shared" si="1"/>
        <v/>
      </c>
      <c r="D30" s="3">
        <f t="shared" si="0"/>
        <v>44651</v>
      </c>
      <c r="E30" s="73"/>
      <c r="F30" s="5" t="s">
        <v>22</v>
      </c>
      <c r="G30" s="73"/>
      <c r="H30" s="5" t="s">
        <v>23</v>
      </c>
      <c r="I30" s="73"/>
      <c r="J30" s="5" t="s">
        <v>22</v>
      </c>
      <c r="K30" s="73"/>
      <c r="L30" s="5" t="s">
        <v>23</v>
      </c>
      <c r="M30" s="73"/>
      <c r="N30" s="6" t="s">
        <v>22</v>
      </c>
      <c r="O30" s="73"/>
      <c r="P30" s="6" t="s">
        <v>23</v>
      </c>
      <c r="Q30" s="73"/>
      <c r="R30" s="6" t="s">
        <v>22</v>
      </c>
      <c r="S30" s="73"/>
      <c r="T30" s="6" t="s">
        <v>23</v>
      </c>
      <c r="U30" s="74"/>
      <c r="V30" s="101"/>
      <c r="W30" s="14"/>
      <c r="X30" s="80"/>
      <c r="Z30" s="9" t="str">
        <f t="shared" si="2"/>
        <v/>
      </c>
      <c r="AA30" s="9" t="str">
        <f t="shared" si="4"/>
        <v/>
      </c>
      <c r="AB30" s="9" t="str">
        <f>IF(K30="","",IF(OR(AND(B30=B31,E31&gt;0,明細書!E31&lt;明細書!E30),AND(B30=B31,E31&gt;0,明細書!F30&gt;明細書!E31),AND(明細書!E30&gt;明細書!F30)),1,""))</f>
        <v/>
      </c>
      <c r="AC30" s="9" t="str">
        <f>IF(S30="","",IF(OR(明細書!G30&lt;明細書!E30,明細書!F30&lt;明細書!H30,明細書!G30&gt;明細書!H30),1,""))</f>
        <v/>
      </c>
      <c r="AD30" s="9" t="str">
        <f>IF(AND(明細書!E30&lt;=TIME(17,40,0),明細書!F30&gt;=TIME(18,20,0)),1,IF(AND(明細書!E30&lt;=TIME(21,40,0),明細書!F30&gt;=TIME(22,20,0)),1,IF(AND(明細書!E30&lt;=TIME(5,40,0),明細書!F30&gt;=TIME(6,20,0)),1,"")))</f>
        <v/>
      </c>
      <c r="AF30" s="15" t="str">
        <f t="shared" si="3"/>
        <v/>
      </c>
    </row>
    <row r="31" spans="2:32" ht="18.75" customHeight="1" x14ac:dyDescent="0.2">
      <c r="B31" s="72"/>
      <c r="C31" s="7" t="str">
        <f t="shared" si="1"/>
        <v/>
      </c>
      <c r="D31" s="3">
        <f t="shared" si="0"/>
        <v>44651</v>
      </c>
      <c r="E31" s="73"/>
      <c r="F31" s="5" t="s">
        <v>22</v>
      </c>
      <c r="G31" s="73"/>
      <c r="H31" s="5" t="s">
        <v>23</v>
      </c>
      <c r="I31" s="73"/>
      <c r="J31" s="5" t="s">
        <v>22</v>
      </c>
      <c r="K31" s="73"/>
      <c r="L31" s="5" t="s">
        <v>23</v>
      </c>
      <c r="M31" s="73"/>
      <c r="N31" s="6" t="s">
        <v>22</v>
      </c>
      <c r="O31" s="73"/>
      <c r="P31" s="6" t="s">
        <v>23</v>
      </c>
      <c r="Q31" s="73"/>
      <c r="R31" s="6" t="s">
        <v>22</v>
      </c>
      <c r="S31" s="73"/>
      <c r="T31" s="6" t="s">
        <v>23</v>
      </c>
      <c r="U31" s="74"/>
      <c r="V31" s="101"/>
      <c r="W31" s="14"/>
      <c r="X31" s="80"/>
      <c r="Z31" s="9" t="str">
        <f t="shared" si="2"/>
        <v/>
      </c>
      <c r="AA31" s="9" t="str">
        <f t="shared" si="4"/>
        <v/>
      </c>
      <c r="AB31" s="9" t="str">
        <f>IF(K31="","",IF(OR(AND(B31=B32,E32&gt;0,明細書!E32&lt;明細書!E31),AND(B31=B32,E32&gt;0,明細書!F31&gt;明細書!E32),AND(明細書!E31&gt;明細書!F31)),1,""))</f>
        <v/>
      </c>
      <c r="AC31" s="9" t="str">
        <f>IF(S31="","",IF(OR(明細書!G31&lt;明細書!E31,明細書!F31&lt;明細書!H31,明細書!G31&gt;明細書!H31),1,""))</f>
        <v/>
      </c>
      <c r="AD31" s="9" t="str">
        <f>IF(AND(明細書!E31&lt;=TIME(17,40,0),明細書!F31&gt;=TIME(18,20,0)),1,IF(AND(明細書!E31&lt;=TIME(21,40,0),明細書!F31&gt;=TIME(22,20,0)),1,IF(AND(明細書!E31&lt;=TIME(5,40,0),明細書!F31&gt;=TIME(6,20,0)),1,"")))</f>
        <v/>
      </c>
      <c r="AF31" s="15" t="str">
        <f t="shared" si="3"/>
        <v/>
      </c>
    </row>
    <row r="32" spans="2:32" ht="18.75" customHeight="1" x14ac:dyDescent="0.2">
      <c r="B32" s="72"/>
      <c r="C32" s="7" t="str">
        <f t="shared" si="1"/>
        <v/>
      </c>
      <c r="D32" s="3">
        <f t="shared" si="0"/>
        <v>44651</v>
      </c>
      <c r="E32" s="73"/>
      <c r="F32" s="5" t="s">
        <v>22</v>
      </c>
      <c r="G32" s="73"/>
      <c r="H32" s="5" t="s">
        <v>23</v>
      </c>
      <c r="I32" s="73"/>
      <c r="J32" s="5" t="s">
        <v>22</v>
      </c>
      <c r="K32" s="73"/>
      <c r="L32" s="5" t="s">
        <v>23</v>
      </c>
      <c r="M32" s="73"/>
      <c r="N32" s="6" t="s">
        <v>22</v>
      </c>
      <c r="O32" s="73"/>
      <c r="P32" s="6" t="s">
        <v>23</v>
      </c>
      <c r="Q32" s="73"/>
      <c r="R32" s="6" t="s">
        <v>22</v>
      </c>
      <c r="S32" s="73"/>
      <c r="T32" s="6" t="s">
        <v>23</v>
      </c>
      <c r="U32" s="74"/>
      <c r="V32" s="101"/>
      <c r="W32" s="14"/>
      <c r="X32" s="80"/>
      <c r="Z32" s="9" t="str">
        <f t="shared" si="2"/>
        <v/>
      </c>
      <c r="AA32" s="9" t="str">
        <f t="shared" si="4"/>
        <v/>
      </c>
      <c r="AB32" s="9" t="str">
        <f>IF(K32="","",IF(OR(AND(B32=B33,E33&gt;0,明細書!E33&lt;明細書!E32),AND(B32=B33,E33&gt;0,明細書!F32&gt;明細書!E33),AND(明細書!E32&gt;明細書!F32)),1,""))</f>
        <v/>
      </c>
      <c r="AC32" s="9" t="str">
        <f>IF(S32="","",IF(OR(明細書!G32&lt;明細書!E32,明細書!F32&lt;明細書!H32,明細書!G32&gt;明細書!H32),1,""))</f>
        <v/>
      </c>
      <c r="AD32" s="9" t="str">
        <f>IF(AND(明細書!E32&lt;=TIME(17,40,0),明細書!F32&gt;=TIME(18,20,0)),1,IF(AND(明細書!E32&lt;=TIME(21,40,0),明細書!F32&gt;=TIME(22,20,0)),1,IF(AND(明細書!E32&lt;=TIME(5,40,0),明細書!F32&gt;=TIME(6,20,0)),1,"")))</f>
        <v/>
      </c>
      <c r="AF32" s="15" t="str">
        <f t="shared" si="3"/>
        <v/>
      </c>
    </row>
    <row r="33" spans="2:32" ht="18.75" customHeight="1" x14ac:dyDescent="0.2">
      <c r="B33" s="72"/>
      <c r="C33" s="7" t="str">
        <f t="shared" si="1"/>
        <v/>
      </c>
      <c r="D33" s="3">
        <f t="shared" si="0"/>
        <v>44651</v>
      </c>
      <c r="E33" s="73"/>
      <c r="F33" s="5" t="s">
        <v>22</v>
      </c>
      <c r="G33" s="73"/>
      <c r="H33" s="5" t="s">
        <v>23</v>
      </c>
      <c r="I33" s="73"/>
      <c r="J33" s="5" t="s">
        <v>22</v>
      </c>
      <c r="K33" s="73"/>
      <c r="L33" s="5" t="s">
        <v>23</v>
      </c>
      <c r="M33" s="73"/>
      <c r="N33" s="6" t="s">
        <v>22</v>
      </c>
      <c r="O33" s="73"/>
      <c r="P33" s="6" t="s">
        <v>23</v>
      </c>
      <c r="Q33" s="73"/>
      <c r="R33" s="6" t="s">
        <v>22</v>
      </c>
      <c r="S33" s="73"/>
      <c r="T33" s="6" t="s">
        <v>23</v>
      </c>
      <c r="U33" s="74"/>
      <c r="V33" s="101"/>
      <c r="W33" s="14"/>
      <c r="X33" s="80"/>
      <c r="Z33" s="9" t="str">
        <f t="shared" si="2"/>
        <v/>
      </c>
      <c r="AA33" s="9" t="str">
        <f t="shared" si="4"/>
        <v/>
      </c>
      <c r="AB33" s="9" t="str">
        <f>IF(K33="","",IF(OR(AND(B33=B34,E34&gt;0,明細書!E34&lt;明細書!E33),AND(B33=B34,E34&gt;0,明細書!F33&gt;明細書!E34),AND(明細書!E33&gt;明細書!F33)),1,""))</f>
        <v/>
      </c>
      <c r="AC33" s="9" t="str">
        <f>IF(S33="","",IF(OR(明細書!G33&lt;明細書!E33,明細書!F33&lt;明細書!H33,明細書!G33&gt;明細書!H33),1,""))</f>
        <v/>
      </c>
      <c r="AD33" s="9" t="str">
        <f>IF(AND(明細書!E33&lt;=TIME(17,40,0),明細書!F33&gt;=TIME(18,20,0)),1,IF(AND(明細書!E33&lt;=TIME(21,40,0),明細書!F33&gt;=TIME(22,20,0)),1,IF(AND(明細書!E33&lt;=TIME(5,40,0),明細書!F33&gt;=TIME(6,20,0)),1,"")))</f>
        <v/>
      </c>
      <c r="AF33" s="15" t="str">
        <f t="shared" si="3"/>
        <v/>
      </c>
    </row>
    <row r="34" spans="2:32" ht="18.75" customHeight="1" x14ac:dyDescent="0.2">
      <c r="B34" s="72"/>
      <c r="C34" s="7" t="str">
        <f t="shared" si="1"/>
        <v/>
      </c>
      <c r="D34" s="3">
        <f t="shared" si="0"/>
        <v>44651</v>
      </c>
      <c r="E34" s="73"/>
      <c r="F34" s="5" t="s">
        <v>22</v>
      </c>
      <c r="G34" s="73"/>
      <c r="H34" s="5" t="s">
        <v>23</v>
      </c>
      <c r="I34" s="73"/>
      <c r="J34" s="5" t="s">
        <v>22</v>
      </c>
      <c r="K34" s="73"/>
      <c r="L34" s="5" t="s">
        <v>23</v>
      </c>
      <c r="M34" s="73"/>
      <c r="N34" s="6" t="s">
        <v>22</v>
      </c>
      <c r="O34" s="73"/>
      <c r="P34" s="6" t="s">
        <v>23</v>
      </c>
      <c r="Q34" s="73"/>
      <c r="R34" s="6" t="s">
        <v>22</v>
      </c>
      <c r="S34" s="73"/>
      <c r="T34" s="6" t="s">
        <v>23</v>
      </c>
      <c r="U34" s="74"/>
      <c r="V34" s="101"/>
      <c r="W34" s="14"/>
      <c r="X34" s="80"/>
      <c r="Z34" s="9" t="str">
        <f t="shared" si="2"/>
        <v/>
      </c>
      <c r="AA34" s="9" t="str">
        <f t="shared" si="4"/>
        <v/>
      </c>
      <c r="AB34" s="9" t="str">
        <f>IF(K34="","",IF(OR(AND(B34=B35,E35&gt;0,明細書!E35&lt;明細書!E34),AND(B34=B35,E35&gt;0,明細書!F34&gt;明細書!E35),AND(明細書!E34&gt;明細書!F34)),1,""))</f>
        <v/>
      </c>
      <c r="AC34" s="9" t="str">
        <f>IF(S34="","",IF(OR(明細書!G34&lt;明細書!E34,明細書!F34&lt;明細書!H34,明細書!G34&gt;明細書!H34),1,""))</f>
        <v/>
      </c>
      <c r="AD34" s="9" t="str">
        <f>IF(AND(明細書!E34&lt;=TIME(17,40,0),明細書!F34&gt;=TIME(18,20,0)),1,IF(AND(明細書!E34&lt;=TIME(21,40,0),明細書!F34&gt;=TIME(22,20,0)),1,IF(AND(明細書!E34&lt;=TIME(5,40,0),明細書!F34&gt;=TIME(6,20,0)),1,"")))</f>
        <v/>
      </c>
      <c r="AF34" s="15" t="str">
        <f t="shared" si="3"/>
        <v/>
      </c>
    </row>
    <row r="35" spans="2:32" ht="18.75" customHeight="1" x14ac:dyDescent="0.2">
      <c r="B35" s="72"/>
      <c r="C35" s="7" t="str">
        <f t="shared" si="1"/>
        <v/>
      </c>
      <c r="D35" s="3">
        <f t="shared" si="0"/>
        <v>44651</v>
      </c>
      <c r="E35" s="73"/>
      <c r="F35" s="5" t="s">
        <v>22</v>
      </c>
      <c r="G35" s="73"/>
      <c r="H35" s="5" t="s">
        <v>23</v>
      </c>
      <c r="I35" s="73"/>
      <c r="J35" s="5" t="s">
        <v>22</v>
      </c>
      <c r="K35" s="73"/>
      <c r="L35" s="5" t="s">
        <v>23</v>
      </c>
      <c r="M35" s="73"/>
      <c r="N35" s="6" t="s">
        <v>22</v>
      </c>
      <c r="O35" s="73"/>
      <c r="P35" s="6" t="s">
        <v>23</v>
      </c>
      <c r="Q35" s="73"/>
      <c r="R35" s="6" t="s">
        <v>22</v>
      </c>
      <c r="S35" s="73"/>
      <c r="T35" s="6" t="s">
        <v>23</v>
      </c>
      <c r="U35" s="74"/>
      <c r="V35" s="101"/>
      <c r="W35" s="14"/>
      <c r="X35" s="80"/>
      <c r="Z35" s="9" t="str">
        <f t="shared" si="2"/>
        <v/>
      </c>
      <c r="AA35" s="9" t="str">
        <f t="shared" si="4"/>
        <v/>
      </c>
      <c r="AB35" s="9" t="str">
        <f>IF(K35="","",IF(OR(AND(B35=B36,E36&gt;0,明細書!E36&lt;明細書!E35),AND(B35=B36,E36&gt;0,明細書!F35&gt;明細書!E36),AND(明細書!E35&gt;明細書!F35)),1,""))</f>
        <v/>
      </c>
      <c r="AC35" s="9" t="str">
        <f>IF(S35="","",IF(OR(明細書!G35&lt;明細書!E35,明細書!F35&lt;明細書!H35,明細書!G35&gt;明細書!H35),1,""))</f>
        <v/>
      </c>
      <c r="AD35" s="9" t="str">
        <f>IF(AND(明細書!E35&lt;=TIME(17,40,0),明細書!F35&gt;=TIME(18,20,0)),1,IF(AND(明細書!E35&lt;=TIME(21,40,0),明細書!F35&gt;=TIME(22,20,0)),1,IF(AND(明細書!E35&lt;=TIME(5,40,0),明細書!F35&gt;=TIME(6,20,0)),1,"")))</f>
        <v/>
      </c>
      <c r="AF35" s="15" t="str">
        <f t="shared" si="3"/>
        <v/>
      </c>
    </row>
    <row r="36" spans="2:32" ht="18.75" customHeight="1" x14ac:dyDescent="0.2">
      <c r="B36" s="72"/>
      <c r="C36" s="7" t="str">
        <f t="shared" si="1"/>
        <v/>
      </c>
      <c r="D36" s="3">
        <f t="shared" si="0"/>
        <v>44651</v>
      </c>
      <c r="E36" s="73"/>
      <c r="F36" s="5" t="s">
        <v>22</v>
      </c>
      <c r="G36" s="73"/>
      <c r="H36" s="5" t="s">
        <v>23</v>
      </c>
      <c r="I36" s="73"/>
      <c r="J36" s="5" t="s">
        <v>22</v>
      </c>
      <c r="K36" s="73"/>
      <c r="L36" s="5" t="s">
        <v>23</v>
      </c>
      <c r="M36" s="73"/>
      <c r="N36" s="6" t="s">
        <v>22</v>
      </c>
      <c r="O36" s="73"/>
      <c r="P36" s="6" t="s">
        <v>23</v>
      </c>
      <c r="Q36" s="73"/>
      <c r="R36" s="6" t="s">
        <v>22</v>
      </c>
      <c r="S36" s="73"/>
      <c r="T36" s="6" t="s">
        <v>23</v>
      </c>
      <c r="U36" s="74"/>
      <c r="V36" s="101"/>
      <c r="W36" s="14"/>
      <c r="X36" s="80"/>
      <c r="Z36" s="9" t="str">
        <f t="shared" si="2"/>
        <v/>
      </c>
      <c r="AA36" s="9" t="str">
        <f t="shared" si="4"/>
        <v/>
      </c>
      <c r="AB36" s="9" t="str">
        <f>IF(K36="","",IF(OR(AND(B36=B37,E37&gt;0,明細書!E37&lt;明細書!E36),AND(B36=B37,E37&gt;0,明細書!F36&gt;明細書!E37),AND(明細書!E36&gt;明細書!F36)),1,""))</f>
        <v/>
      </c>
      <c r="AC36" s="9" t="str">
        <f>IF(S36="","",IF(OR(明細書!G36&lt;明細書!E36,明細書!F36&lt;明細書!H36,明細書!G36&gt;明細書!H36),1,""))</f>
        <v/>
      </c>
      <c r="AD36" s="9" t="str">
        <f>IF(AND(明細書!E36&lt;=TIME(17,40,0),明細書!F36&gt;=TIME(18,20,0)),1,IF(AND(明細書!E36&lt;=TIME(21,40,0),明細書!F36&gt;=TIME(22,20,0)),1,IF(AND(明細書!E36&lt;=TIME(5,40,0),明細書!F36&gt;=TIME(6,20,0)),1,"")))</f>
        <v/>
      </c>
      <c r="AF36" s="15" t="str">
        <f t="shared" si="3"/>
        <v/>
      </c>
    </row>
    <row r="37" spans="2:32" ht="18.75" customHeight="1" x14ac:dyDescent="0.2">
      <c r="B37" s="72"/>
      <c r="C37" s="7" t="str">
        <f t="shared" si="1"/>
        <v/>
      </c>
      <c r="D37" s="3">
        <f t="shared" si="0"/>
        <v>44651</v>
      </c>
      <c r="E37" s="73"/>
      <c r="F37" s="5" t="s">
        <v>22</v>
      </c>
      <c r="G37" s="73"/>
      <c r="H37" s="5" t="s">
        <v>23</v>
      </c>
      <c r="I37" s="73"/>
      <c r="J37" s="5" t="s">
        <v>22</v>
      </c>
      <c r="K37" s="73"/>
      <c r="L37" s="5" t="s">
        <v>23</v>
      </c>
      <c r="M37" s="73"/>
      <c r="N37" s="6" t="s">
        <v>22</v>
      </c>
      <c r="O37" s="73"/>
      <c r="P37" s="6" t="s">
        <v>23</v>
      </c>
      <c r="Q37" s="73"/>
      <c r="R37" s="6" t="s">
        <v>22</v>
      </c>
      <c r="S37" s="73"/>
      <c r="T37" s="6" t="s">
        <v>23</v>
      </c>
      <c r="U37" s="74"/>
      <c r="V37" s="101"/>
      <c r="W37" s="14"/>
      <c r="X37" s="80"/>
      <c r="Z37" s="9" t="str">
        <f t="shared" si="2"/>
        <v/>
      </c>
      <c r="AA37" s="9" t="str">
        <f t="shared" si="4"/>
        <v/>
      </c>
      <c r="AB37" s="9" t="str">
        <f>IF(K37="","",IF(OR(AND(B37=B38,E38&gt;0,明細書!E38&lt;明細書!E37),AND(B37=B38,E38&gt;0,明細書!F37&gt;明細書!E38),AND(明細書!E37&gt;明細書!F37)),1,""))</f>
        <v/>
      </c>
      <c r="AC37" s="9" t="str">
        <f>IF(S37="","",IF(OR(明細書!G37&lt;明細書!E37,明細書!F37&lt;明細書!H37,明細書!G37&gt;明細書!H37),1,""))</f>
        <v/>
      </c>
      <c r="AD37" s="9" t="str">
        <f>IF(AND(明細書!E37&lt;=TIME(17,40,0),明細書!F37&gt;=TIME(18,20,0)),1,IF(AND(明細書!E37&lt;=TIME(21,40,0),明細書!F37&gt;=TIME(22,20,0)),1,IF(AND(明細書!E37&lt;=TIME(5,40,0),明細書!F37&gt;=TIME(6,20,0)),1,"")))</f>
        <v/>
      </c>
      <c r="AF37" s="15" t="str">
        <f t="shared" si="3"/>
        <v/>
      </c>
    </row>
    <row r="38" spans="2:32" ht="18.75" customHeight="1" x14ac:dyDescent="0.2">
      <c r="B38" s="72"/>
      <c r="C38" s="7" t="str">
        <f t="shared" si="1"/>
        <v/>
      </c>
      <c r="D38" s="3">
        <f t="shared" si="0"/>
        <v>44651</v>
      </c>
      <c r="E38" s="73"/>
      <c r="F38" s="5" t="s">
        <v>22</v>
      </c>
      <c r="G38" s="73"/>
      <c r="H38" s="5" t="s">
        <v>23</v>
      </c>
      <c r="I38" s="73"/>
      <c r="J38" s="5" t="s">
        <v>22</v>
      </c>
      <c r="K38" s="73"/>
      <c r="L38" s="5" t="s">
        <v>23</v>
      </c>
      <c r="M38" s="73"/>
      <c r="N38" s="6" t="s">
        <v>22</v>
      </c>
      <c r="O38" s="73"/>
      <c r="P38" s="6" t="s">
        <v>23</v>
      </c>
      <c r="Q38" s="73"/>
      <c r="R38" s="6" t="s">
        <v>22</v>
      </c>
      <c r="S38" s="73"/>
      <c r="T38" s="6" t="s">
        <v>23</v>
      </c>
      <c r="U38" s="74"/>
      <c r="V38" s="101"/>
      <c r="W38" s="14"/>
      <c r="X38" s="80"/>
      <c r="Z38" s="9" t="str">
        <f t="shared" si="2"/>
        <v/>
      </c>
      <c r="AA38" s="9" t="str">
        <f t="shared" si="4"/>
        <v/>
      </c>
      <c r="AB38" s="9" t="str">
        <f>IF(K38="","",IF(OR(AND(B38=B39,E39&gt;0,明細書!E39&lt;明細書!E38),AND(B38=B39,E39&gt;0,明細書!F38&gt;明細書!E39),AND(明細書!E38&gt;明細書!F38)),1,""))</f>
        <v/>
      </c>
      <c r="AC38" s="9" t="str">
        <f>IF(S38="","",IF(OR(明細書!G38&lt;明細書!E38,明細書!F38&lt;明細書!H38,明細書!G38&gt;明細書!H38),1,""))</f>
        <v/>
      </c>
      <c r="AD38" s="9" t="str">
        <f>IF(AND(明細書!E38&lt;=TIME(17,40,0),明細書!F38&gt;=TIME(18,20,0)),1,IF(AND(明細書!E38&lt;=TIME(21,40,0),明細書!F38&gt;=TIME(22,20,0)),1,IF(AND(明細書!E38&lt;=TIME(5,40,0),明細書!F38&gt;=TIME(6,20,0)),1,"")))</f>
        <v/>
      </c>
      <c r="AF38" s="15" t="str">
        <f t="shared" si="3"/>
        <v/>
      </c>
    </row>
    <row r="39" spans="2:32" ht="18.75" customHeight="1" x14ac:dyDescent="0.2">
      <c r="B39" s="72"/>
      <c r="C39" s="7" t="str">
        <f t="shared" si="1"/>
        <v/>
      </c>
      <c r="D39" s="3">
        <f t="shared" si="0"/>
        <v>44651</v>
      </c>
      <c r="E39" s="73"/>
      <c r="F39" s="5" t="s">
        <v>22</v>
      </c>
      <c r="G39" s="73"/>
      <c r="H39" s="5" t="s">
        <v>23</v>
      </c>
      <c r="I39" s="73"/>
      <c r="J39" s="5" t="s">
        <v>22</v>
      </c>
      <c r="K39" s="73"/>
      <c r="L39" s="5" t="s">
        <v>23</v>
      </c>
      <c r="M39" s="73"/>
      <c r="N39" s="6" t="s">
        <v>22</v>
      </c>
      <c r="O39" s="73"/>
      <c r="P39" s="6" t="s">
        <v>23</v>
      </c>
      <c r="Q39" s="73"/>
      <c r="R39" s="6" t="s">
        <v>22</v>
      </c>
      <c r="S39" s="73"/>
      <c r="T39" s="6" t="s">
        <v>23</v>
      </c>
      <c r="U39" s="74"/>
      <c r="V39" s="101"/>
      <c r="W39" s="14"/>
      <c r="X39" s="80"/>
      <c r="Z39" s="9" t="str">
        <f t="shared" si="2"/>
        <v/>
      </c>
      <c r="AA39" s="9" t="str">
        <f t="shared" si="4"/>
        <v/>
      </c>
      <c r="AB39" s="9" t="str">
        <f>IF(K39="","",IF(OR(AND(B39=B40,E40&gt;0,明細書!E40&lt;明細書!E39),AND(B39=B40,E40&gt;0,明細書!F39&gt;明細書!E40),AND(明細書!E39&gt;明細書!F39)),1,""))</f>
        <v/>
      </c>
      <c r="AC39" s="9" t="str">
        <f>IF(S39="","",IF(OR(明細書!G39&lt;明細書!E39,明細書!F39&lt;明細書!H39,明細書!G39&gt;明細書!H39),1,""))</f>
        <v/>
      </c>
      <c r="AD39" s="9" t="str">
        <f>IF(AND(明細書!E39&lt;=TIME(17,40,0),明細書!F39&gt;=TIME(18,20,0)),1,IF(AND(明細書!E39&lt;=TIME(21,40,0),明細書!F39&gt;=TIME(22,20,0)),1,IF(AND(明細書!E39&lt;=TIME(5,40,0),明細書!F39&gt;=TIME(6,20,0)),1,"")))</f>
        <v/>
      </c>
      <c r="AF39" s="15" t="str">
        <f t="shared" si="3"/>
        <v/>
      </c>
    </row>
    <row r="40" spans="2:32" ht="18.75" customHeight="1" x14ac:dyDescent="0.2">
      <c r="B40" s="72"/>
      <c r="C40" s="7" t="str">
        <f t="shared" si="1"/>
        <v/>
      </c>
      <c r="D40" s="3">
        <f t="shared" si="0"/>
        <v>44651</v>
      </c>
      <c r="E40" s="73"/>
      <c r="F40" s="5" t="s">
        <v>22</v>
      </c>
      <c r="G40" s="73"/>
      <c r="H40" s="5" t="s">
        <v>23</v>
      </c>
      <c r="I40" s="73"/>
      <c r="J40" s="5" t="s">
        <v>22</v>
      </c>
      <c r="K40" s="73"/>
      <c r="L40" s="5" t="s">
        <v>23</v>
      </c>
      <c r="M40" s="73"/>
      <c r="N40" s="6" t="s">
        <v>22</v>
      </c>
      <c r="O40" s="73"/>
      <c r="P40" s="6" t="s">
        <v>23</v>
      </c>
      <c r="Q40" s="73"/>
      <c r="R40" s="6" t="s">
        <v>22</v>
      </c>
      <c r="S40" s="73"/>
      <c r="T40" s="6" t="s">
        <v>23</v>
      </c>
      <c r="U40" s="74"/>
      <c r="V40" s="101"/>
      <c r="W40" s="14"/>
      <c r="X40" s="80"/>
      <c r="Z40" s="9" t="str">
        <f t="shared" si="2"/>
        <v/>
      </c>
      <c r="AA40" s="9" t="str">
        <f t="shared" si="4"/>
        <v/>
      </c>
      <c r="AB40" s="9" t="str">
        <f>IF(K40="","",IF(OR(AND(B40=B41,E41&gt;0,明細書!E41&lt;明細書!E40),AND(B40=B41,E41&gt;0,明細書!F40&gt;明細書!E41),AND(明細書!E40&gt;明細書!F40)),1,""))</f>
        <v/>
      </c>
      <c r="AC40" s="9" t="str">
        <f>IF(S40="","",IF(OR(明細書!G40&lt;明細書!E40,明細書!F40&lt;明細書!H40,明細書!G40&gt;明細書!H40),1,""))</f>
        <v/>
      </c>
      <c r="AD40" s="9" t="str">
        <f>IF(AND(明細書!E40&lt;=TIME(17,40,0),明細書!F40&gt;=TIME(18,20,0)),1,IF(AND(明細書!E40&lt;=TIME(21,40,0),明細書!F40&gt;=TIME(22,20,0)),1,IF(AND(明細書!E40&lt;=TIME(5,40,0),明細書!F40&gt;=TIME(6,20,0)),1,"")))</f>
        <v/>
      </c>
      <c r="AF40" s="15" t="str">
        <f t="shared" si="3"/>
        <v/>
      </c>
    </row>
    <row r="41" spans="2:32" ht="18.75" customHeight="1" x14ac:dyDescent="0.2">
      <c r="B41" s="72"/>
      <c r="C41" s="7" t="str">
        <f t="shared" si="1"/>
        <v/>
      </c>
      <c r="D41" s="3">
        <f t="shared" si="0"/>
        <v>44651</v>
      </c>
      <c r="E41" s="73"/>
      <c r="F41" s="5" t="s">
        <v>22</v>
      </c>
      <c r="G41" s="73"/>
      <c r="H41" s="5" t="s">
        <v>23</v>
      </c>
      <c r="I41" s="73"/>
      <c r="J41" s="5" t="s">
        <v>22</v>
      </c>
      <c r="K41" s="73"/>
      <c r="L41" s="5" t="s">
        <v>23</v>
      </c>
      <c r="M41" s="73"/>
      <c r="N41" s="6" t="s">
        <v>22</v>
      </c>
      <c r="O41" s="73"/>
      <c r="P41" s="6" t="s">
        <v>23</v>
      </c>
      <c r="Q41" s="73"/>
      <c r="R41" s="6" t="s">
        <v>22</v>
      </c>
      <c r="S41" s="73"/>
      <c r="T41" s="6" t="s">
        <v>23</v>
      </c>
      <c r="U41" s="74"/>
      <c r="V41" s="101"/>
      <c r="W41" s="14"/>
      <c r="X41" s="80"/>
      <c r="Z41" s="9" t="str">
        <f t="shared" si="2"/>
        <v/>
      </c>
      <c r="AA41" s="9" t="str">
        <f t="shared" si="4"/>
        <v/>
      </c>
      <c r="AB41" s="9" t="str">
        <f>IF(K41="","",IF(OR(AND(B41=B42,E42&gt;0,明細書!E42&lt;明細書!E41),AND(B41=B42,E42&gt;0,明細書!F41&gt;明細書!E42),AND(明細書!E41&gt;明細書!F41)),1,""))</f>
        <v/>
      </c>
      <c r="AC41" s="9" t="str">
        <f>IF(S41="","",IF(OR(明細書!G41&lt;明細書!E41,明細書!F41&lt;明細書!H41,明細書!G41&gt;明細書!H41),1,""))</f>
        <v/>
      </c>
      <c r="AD41" s="9" t="str">
        <f>IF(AND(明細書!E41&lt;=TIME(17,40,0),明細書!F41&gt;=TIME(18,20,0)),1,IF(AND(明細書!E41&lt;=TIME(21,40,0),明細書!F41&gt;=TIME(22,20,0)),1,IF(AND(明細書!E41&lt;=TIME(5,40,0),明細書!F41&gt;=TIME(6,20,0)),1,"")))</f>
        <v/>
      </c>
      <c r="AF41" s="15" t="str">
        <f t="shared" si="3"/>
        <v/>
      </c>
    </row>
    <row r="42" spans="2:32" ht="18.75" customHeight="1" x14ac:dyDescent="0.2">
      <c r="B42" s="72"/>
      <c r="C42" s="7" t="str">
        <f t="shared" si="1"/>
        <v/>
      </c>
      <c r="D42" s="3">
        <f t="shared" si="0"/>
        <v>44651</v>
      </c>
      <c r="E42" s="73"/>
      <c r="F42" s="5" t="s">
        <v>22</v>
      </c>
      <c r="G42" s="73"/>
      <c r="H42" s="5" t="s">
        <v>23</v>
      </c>
      <c r="I42" s="73"/>
      <c r="J42" s="5" t="s">
        <v>22</v>
      </c>
      <c r="K42" s="73"/>
      <c r="L42" s="5" t="s">
        <v>23</v>
      </c>
      <c r="M42" s="73"/>
      <c r="N42" s="6" t="s">
        <v>22</v>
      </c>
      <c r="O42" s="73"/>
      <c r="P42" s="6" t="s">
        <v>23</v>
      </c>
      <c r="Q42" s="73"/>
      <c r="R42" s="6" t="s">
        <v>22</v>
      </c>
      <c r="S42" s="73"/>
      <c r="T42" s="6" t="s">
        <v>23</v>
      </c>
      <c r="U42" s="74"/>
      <c r="V42" s="101"/>
      <c r="W42" s="14"/>
      <c r="X42" s="80"/>
      <c r="Z42" s="9" t="str">
        <f t="shared" si="2"/>
        <v/>
      </c>
      <c r="AA42" s="9" t="str">
        <f t="shared" si="4"/>
        <v/>
      </c>
      <c r="AB42" s="9" t="str">
        <f>IF(K42="","",IF(OR(AND(B42=B43,E43&gt;0,明細書!E43&lt;明細書!E42),AND(B42=B43,E43&gt;0,明細書!F42&gt;明細書!E43),AND(明細書!E42&gt;明細書!F42)),1,""))</f>
        <v/>
      </c>
      <c r="AC42" s="9" t="str">
        <f>IF(S42="","",IF(OR(明細書!G42&lt;明細書!E42,明細書!F42&lt;明細書!H42,明細書!G42&gt;明細書!H42),1,""))</f>
        <v/>
      </c>
      <c r="AD42" s="9" t="str">
        <f>IF(AND(明細書!E42&lt;=TIME(17,40,0),明細書!F42&gt;=TIME(18,20,0)),1,IF(AND(明細書!E42&lt;=TIME(21,40,0),明細書!F42&gt;=TIME(22,20,0)),1,IF(AND(明細書!E42&lt;=TIME(5,40,0),明細書!F42&gt;=TIME(6,20,0)),1,"")))</f>
        <v/>
      </c>
      <c r="AF42" s="15" t="str">
        <f t="shared" si="3"/>
        <v/>
      </c>
    </row>
    <row r="43" spans="2:32" ht="18.75" customHeight="1" x14ac:dyDescent="0.2">
      <c r="B43" s="72"/>
      <c r="C43" s="7" t="str">
        <f t="shared" si="1"/>
        <v/>
      </c>
      <c r="D43" s="3">
        <f t="shared" si="0"/>
        <v>44651</v>
      </c>
      <c r="E43" s="73"/>
      <c r="F43" s="5" t="s">
        <v>22</v>
      </c>
      <c r="G43" s="73"/>
      <c r="H43" s="5" t="s">
        <v>23</v>
      </c>
      <c r="I43" s="73"/>
      <c r="J43" s="5" t="s">
        <v>22</v>
      </c>
      <c r="K43" s="73"/>
      <c r="L43" s="5" t="s">
        <v>23</v>
      </c>
      <c r="M43" s="73"/>
      <c r="N43" s="6" t="s">
        <v>22</v>
      </c>
      <c r="O43" s="73"/>
      <c r="P43" s="6" t="s">
        <v>23</v>
      </c>
      <c r="Q43" s="73"/>
      <c r="R43" s="6" t="s">
        <v>22</v>
      </c>
      <c r="S43" s="73"/>
      <c r="T43" s="6" t="s">
        <v>23</v>
      </c>
      <c r="U43" s="74"/>
      <c r="V43" s="101"/>
      <c r="W43" s="14"/>
      <c r="X43" s="80"/>
      <c r="Z43" s="9" t="str">
        <f t="shared" si="2"/>
        <v/>
      </c>
      <c r="AA43" s="9" t="str">
        <f t="shared" si="4"/>
        <v/>
      </c>
      <c r="AB43" s="9" t="str">
        <f>IF(K43="","",IF(OR(AND(B43=B44,E44&gt;0,明細書!E44&lt;明細書!E43),AND(B43=B44,E44&gt;0,明細書!F43&gt;明細書!E44),AND(明細書!E43&gt;明細書!F43)),1,""))</f>
        <v/>
      </c>
      <c r="AC43" s="9" t="str">
        <f>IF(S43="","",IF(OR(明細書!G43&lt;明細書!E43,明細書!F43&lt;明細書!H43,明細書!G43&gt;明細書!H43),1,""))</f>
        <v/>
      </c>
      <c r="AD43" s="9" t="str">
        <f>IF(AND(明細書!E43&lt;=TIME(17,40,0),明細書!F43&gt;=TIME(18,20,0)),1,IF(AND(明細書!E43&lt;=TIME(21,40,0),明細書!F43&gt;=TIME(22,20,0)),1,IF(AND(明細書!E43&lt;=TIME(5,40,0),明細書!F43&gt;=TIME(6,20,0)),1,"")))</f>
        <v/>
      </c>
      <c r="AF43" s="15" t="str">
        <f t="shared" si="3"/>
        <v/>
      </c>
    </row>
    <row r="44" spans="2:32" ht="18.75" customHeight="1" x14ac:dyDescent="0.2">
      <c r="B44" s="72"/>
      <c r="C44" s="7" t="str">
        <f t="shared" si="1"/>
        <v/>
      </c>
      <c r="D44" s="3">
        <f t="shared" si="0"/>
        <v>44651</v>
      </c>
      <c r="E44" s="73"/>
      <c r="F44" s="5" t="s">
        <v>22</v>
      </c>
      <c r="G44" s="73"/>
      <c r="H44" s="5" t="s">
        <v>23</v>
      </c>
      <c r="I44" s="73"/>
      <c r="J44" s="5" t="s">
        <v>22</v>
      </c>
      <c r="K44" s="73"/>
      <c r="L44" s="5" t="s">
        <v>23</v>
      </c>
      <c r="M44" s="73"/>
      <c r="N44" s="6" t="s">
        <v>22</v>
      </c>
      <c r="O44" s="73"/>
      <c r="P44" s="6" t="s">
        <v>23</v>
      </c>
      <c r="Q44" s="73"/>
      <c r="R44" s="6" t="s">
        <v>22</v>
      </c>
      <c r="S44" s="73"/>
      <c r="T44" s="6" t="s">
        <v>23</v>
      </c>
      <c r="U44" s="74"/>
      <c r="V44" s="101"/>
      <c r="W44" s="14"/>
      <c r="X44" s="80"/>
      <c r="Z44" s="9" t="str">
        <f t="shared" si="2"/>
        <v/>
      </c>
      <c r="AA44" s="9" t="str">
        <f t="shared" si="4"/>
        <v/>
      </c>
      <c r="AB44" s="9" t="str">
        <f>IF(K44="","",IF(OR(AND(B44=B45,E45&gt;0,明細書!E45&lt;明細書!E44),AND(B44=B45,E45&gt;0,明細書!F44&gt;明細書!E45),AND(明細書!E44&gt;明細書!F44)),1,""))</f>
        <v/>
      </c>
      <c r="AC44" s="9" t="str">
        <f>IF(S44="","",IF(OR(明細書!G44&lt;明細書!E44,明細書!F44&lt;明細書!H44,明細書!G44&gt;明細書!H44),1,""))</f>
        <v/>
      </c>
      <c r="AD44" s="9" t="str">
        <f>IF(AND(明細書!E44&lt;=TIME(17,40,0),明細書!F44&gt;=TIME(18,20,0)),1,IF(AND(明細書!E44&lt;=TIME(21,40,0),明細書!F44&gt;=TIME(22,20,0)),1,IF(AND(明細書!E44&lt;=TIME(5,40,0),明細書!F44&gt;=TIME(6,20,0)),1,"")))</f>
        <v/>
      </c>
      <c r="AF44" s="15" t="str">
        <f t="shared" si="3"/>
        <v/>
      </c>
    </row>
    <row r="45" spans="2:32" ht="18.75" customHeight="1" x14ac:dyDescent="0.2">
      <c r="B45" s="72"/>
      <c r="C45" s="7" t="str">
        <f t="shared" si="1"/>
        <v/>
      </c>
      <c r="D45" s="3">
        <f t="shared" si="0"/>
        <v>44651</v>
      </c>
      <c r="E45" s="73"/>
      <c r="F45" s="5" t="s">
        <v>22</v>
      </c>
      <c r="G45" s="73"/>
      <c r="H45" s="5" t="s">
        <v>23</v>
      </c>
      <c r="I45" s="73"/>
      <c r="J45" s="5" t="s">
        <v>22</v>
      </c>
      <c r="K45" s="73"/>
      <c r="L45" s="5" t="s">
        <v>23</v>
      </c>
      <c r="M45" s="73"/>
      <c r="N45" s="6" t="s">
        <v>22</v>
      </c>
      <c r="O45" s="73"/>
      <c r="P45" s="6" t="s">
        <v>23</v>
      </c>
      <c r="Q45" s="73"/>
      <c r="R45" s="6" t="s">
        <v>22</v>
      </c>
      <c r="S45" s="73"/>
      <c r="T45" s="6" t="s">
        <v>23</v>
      </c>
      <c r="U45" s="74"/>
      <c r="V45" s="101"/>
      <c r="W45" s="14"/>
      <c r="X45" s="80"/>
      <c r="Z45" s="9" t="str">
        <f t="shared" si="2"/>
        <v/>
      </c>
      <c r="AA45" s="9" t="str">
        <f t="shared" si="4"/>
        <v/>
      </c>
      <c r="AB45" s="9" t="str">
        <f>IF(K45="","",IF(OR(AND(B45=B46,E46&gt;0,明細書!E46&lt;明細書!E45),AND(B45=B46,E46&gt;0,明細書!F45&gt;明細書!E46),AND(明細書!E45&gt;明細書!F45)),1,""))</f>
        <v/>
      </c>
      <c r="AC45" s="9" t="str">
        <f>IF(S45="","",IF(OR(明細書!G45&lt;明細書!E45,明細書!F45&lt;明細書!H45,明細書!G45&gt;明細書!H45),1,""))</f>
        <v/>
      </c>
      <c r="AD45" s="9" t="str">
        <f>IF(AND(明細書!E45&lt;=TIME(17,40,0),明細書!F45&gt;=TIME(18,20,0)),1,IF(AND(明細書!E45&lt;=TIME(21,40,0),明細書!F45&gt;=TIME(22,20,0)),1,IF(AND(明細書!E45&lt;=TIME(5,40,0),明細書!F45&gt;=TIME(6,20,0)),1,"")))</f>
        <v/>
      </c>
      <c r="AF45" s="15" t="str">
        <f t="shared" si="3"/>
        <v/>
      </c>
    </row>
    <row r="46" spans="2:32" ht="18.75" customHeight="1" x14ac:dyDescent="0.2">
      <c r="B46" s="72"/>
      <c r="C46" s="7" t="str">
        <f t="shared" si="1"/>
        <v/>
      </c>
      <c r="D46" s="3">
        <f t="shared" si="0"/>
        <v>44651</v>
      </c>
      <c r="E46" s="73"/>
      <c r="F46" s="5" t="s">
        <v>22</v>
      </c>
      <c r="G46" s="73"/>
      <c r="H46" s="5" t="s">
        <v>23</v>
      </c>
      <c r="I46" s="73"/>
      <c r="J46" s="5" t="s">
        <v>22</v>
      </c>
      <c r="K46" s="73"/>
      <c r="L46" s="5" t="s">
        <v>23</v>
      </c>
      <c r="M46" s="73"/>
      <c r="N46" s="6" t="s">
        <v>22</v>
      </c>
      <c r="O46" s="73"/>
      <c r="P46" s="6" t="s">
        <v>23</v>
      </c>
      <c r="Q46" s="73"/>
      <c r="R46" s="6" t="s">
        <v>22</v>
      </c>
      <c r="S46" s="73"/>
      <c r="T46" s="6" t="s">
        <v>23</v>
      </c>
      <c r="U46" s="74"/>
      <c r="V46" s="101"/>
      <c r="W46" s="14"/>
      <c r="X46" s="80"/>
      <c r="Z46" s="9" t="str">
        <f t="shared" si="2"/>
        <v/>
      </c>
      <c r="AA46" s="9" t="str">
        <f t="shared" si="4"/>
        <v/>
      </c>
      <c r="AB46" s="9" t="str">
        <f>IF(K46="","",IF(OR(AND(B46=B47,E47&gt;0,明細書!E47&lt;明細書!E46),AND(B46=B47,E47&gt;0,明細書!F46&gt;明細書!E47),AND(明細書!E46&gt;明細書!F46)),1,""))</f>
        <v/>
      </c>
      <c r="AC46" s="9" t="str">
        <f>IF(S46="","",IF(OR(明細書!G46&lt;明細書!E46,明細書!F46&lt;明細書!H46,明細書!G46&gt;明細書!H46),1,""))</f>
        <v/>
      </c>
      <c r="AD46" s="9" t="str">
        <f>IF(AND(明細書!E46&lt;=TIME(17,40,0),明細書!F46&gt;=TIME(18,20,0)),1,IF(AND(明細書!E46&lt;=TIME(21,40,0),明細書!F46&gt;=TIME(22,20,0)),1,IF(AND(明細書!E46&lt;=TIME(5,40,0),明細書!F46&gt;=TIME(6,20,0)),1,"")))</f>
        <v/>
      </c>
      <c r="AF46" s="15" t="str">
        <f t="shared" si="3"/>
        <v/>
      </c>
    </row>
    <row r="47" spans="2:32" ht="18.75" customHeight="1" x14ac:dyDescent="0.2">
      <c r="B47" s="72"/>
      <c r="C47" s="7" t="str">
        <f t="shared" si="1"/>
        <v/>
      </c>
      <c r="D47" s="3">
        <f t="shared" si="0"/>
        <v>44651</v>
      </c>
      <c r="E47" s="73"/>
      <c r="F47" s="5" t="s">
        <v>22</v>
      </c>
      <c r="G47" s="73"/>
      <c r="H47" s="5" t="s">
        <v>23</v>
      </c>
      <c r="I47" s="73"/>
      <c r="J47" s="5" t="s">
        <v>22</v>
      </c>
      <c r="K47" s="73"/>
      <c r="L47" s="5" t="s">
        <v>23</v>
      </c>
      <c r="M47" s="73"/>
      <c r="N47" s="6" t="s">
        <v>22</v>
      </c>
      <c r="O47" s="73"/>
      <c r="P47" s="6" t="s">
        <v>23</v>
      </c>
      <c r="Q47" s="73"/>
      <c r="R47" s="6" t="s">
        <v>22</v>
      </c>
      <c r="S47" s="73"/>
      <c r="T47" s="6" t="s">
        <v>23</v>
      </c>
      <c r="U47" s="74"/>
      <c r="V47" s="101"/>
      <c r="W47" s="14"/>
      <c r="X47" s="80"/>
      <c r="Z47" s="9" t="str">
        <f t="shared" si="2"/>
        <v/>
      </c>
      <c r="AA47" s="9" t="str">
        <f t="shared" si="4"/>
        <v/>
      </c>
      <c r="AB47" s="9" t="str">
        <f>IF(K47="","",IF(OR(AND(B47=B48,E48&gt;0,明細書!E48&lt;明細書!E47),AND(B47=B48,E48&gt;0,明細書!F47&gt;明細書!E48),AND(明細書!E47&gt;明細書!F47)),1,""))</f>
        <v/>
      </c>
      <c r="AC47" s="9" t="str">
        <f>IF(S47="","",IF(OR(明細書!G47&lt;明細書!E47,明細書!F47&lt;明細書!H47,明細書!G47&gt;明細書!H47),1,""))</f>
        <v/>
      </c>
      <c r="AD47" s="9" t="str">
        <f>IF(AND(明細書!E47&lt;=TIME(17,40,0),明細書!F47&gt;=TIME(18,20,0)),1,IF(AND(明細書!E47&lt;=TIME(21,40,0),明細書!F47&gt;=TIME(22,20,0)),1,IF(AND(明細書!E47&lt;=TIME(5,40,0),明細書!F47&gt;=TIME(6,20,0)),1,"")))</f>
        <v/>
      </c>
      <c r="AF47" s="15" t="str">
        <f t="shared" si="3"/>
        <v/>
      </c>
    </row>
    <row r="48" spans="2:32" ht="18.75" customHeight="1" x14ac:dyDescent="0.2">
      <c r="B48" s="72"/>
      <c r="C48" s="7" t="str">
        <f t="shared" si="1"/>
        <v/>
      </c>
      <c r="D48" s="3">
        <f t="shared" si="0"/>
        <v>44651</v>
      </c>
      <c r="E48" s="73"/>
      <c r="F48" s="5" t="s">
        <v>22</v>
      </c>
      <c r="G48" s="73"/>
      <c r="H48" s="5" t="s">
        <v>23</v>
      </c>
      <c r="I48" s="73"/>
      <c r="J48" s="5" t="s">
        <v>22</v>
      </c>
      <c r="K48" s="73"/>
      <c r="L48" s="5" t="s">
        <v>23</v>
      </c>
      <c r="M48" s="73"/>
      <c r="N48" s="6" t="s">
        <v>22</v>
      </c>
      <c r="O48" s="73"/>
      <c r="P48" s="6" t="s">
        <v>23</v>
      </c>
      <c r="Q48" s="73"/>
      <c r="R48" s="6" t="s">
        <v>22</v>
      </c>
      <c r="S48" s="73"/>
      <c r="T48" s="6" t="s">
        <v>23</v>
      </c>
      <c r="U48" s="74"/>
      <c r="V48" s="101"/>
      <c r="W48" s="14"/>
      <c r="X48" s="80"/>
      <c r="Z48" s="9" t="str">
        <f t="shared" si="2"/>
        <v/>
      </c>
      <c r="AA48" s="9" t="str">
        <f t="shared" si="4"/>
        <v/>
      </c>
      <c r="AB48" s="9" t="str">
        <f>IF(K48="","",IF(OR(AND(B48=B49,E49&gt;0,明細書!E49&lt;明細書!E48),AND(B48=B49,E49&gt;0,明細書!F48&gt;明細書!E49),AND(明細書!E48&gt;明細書!F48)),1,""))</f>
        <v/>
      </c>
      <c r="AC48" s="9" t="str">
        <f>IF(S48="","",IF(OR(明細書!G48&lt;明細書!E48,明細書!F48&lt;明細書!H48,明細書!G48&gt;明細書!H48),1,""))</f>
        <v/>
      </c>
      <c r="AD48" s="9" t="str">
        <f>IF(AND(明細書!E48&lt;=TIME(17,40,0),明細書!F48&gt;=TIME(18,20,0)),1,IF(AND(明細書!E48&lt;=TIME(21,40,0),明細書!F48&gt;=TIME(22,20,0)),1,IF(AND(明細書!E48&lt;=TIME(5,40,0),明細書!F48&gt;=TIME(6,20,0)),1,"")))</f>
        <v/>
      </c>
      <c r="AF48" s="15" t="str">
        <f t="shared" si="3"/>
        <v/>
      </c>
    </row>
    <row r="49" spans="2:32" ht="18.75" customHeight="1" x14ac:dyDescent="0.2">
      <c r="B49" s="72"/>
      <c r="C49" s="7" t="str">
        <f t="shared" si="1"/>
        <v/>
      </c>
      <c r="D49" s="3">
        <f t="shared" si="0"/>
        <v>44651</v>
      </c>
      <c r="E49" s="73"/>
      <c r="F49" s="5" t="s">
        <v>22</v>
      </c>
      <c r="G49" s="73"/>
      <c r="H49" s="5" t="s">
        <v>23</v>
      </c>
      <c r="I49" s="73"/>
      <c r="J49" s="5" t="s">
        <v>22</v>
      </c>
      <c r="K49" s="73"/>
      <c r="L49" s="5" t="s">
        <v>23</v>
      </c>
      <c r="M49" s="73"/>
      <c r="N49" s="6" t="s">
        <v>22</v>
      </c>
      <c r="O49" s="73"/>
      <c r="P49" s="6" t="s">
        <v>23</v>
      </c>
      <c r="Q49" s="73"/>
      <c r="R49" s="6" t="s">
        <v>22</v>
      </c>
      <c r="S49" s="73"/>
      <c r="T49" s="6" t="s">
        <v>23</v>
      </c>
      <c r="U49" s="74"/>
      <c r="V49" s="101"/>
      <c r="W49" s="14"/>
      <c r="X49" s="80"/>
      <c r="Z49" s="9" t="str">
        <f t="shared" si="2"/>
        <v/>
      </c>
      <c r="AA49" s="9" t="str">
        <f t="shared" si="4"/>
        <v/>
      </c>
      <c r="AB49" s="9" t="str">
        <f>IF(K49="","",IF(OR(AND(B49=B50,E50&gt;0,明細書!E50&lt;明細書!E49),AND(B49=B50,E50&gt;0,明細書!F49&gt;明細書!E50),AND(明細書!E49&gt;明細書!F49)),1,""))</f>
        <v/>
      </c>
      <c r="AC49" s="9" t="str">
        <f>IF(S49="","",IF(OR(明細書!G49&lt;明細書!E49,明細書!F49&lt;明細書!H49,明細書!G49&gt;明細書!H49),1,""))</f>
        <v/>
      </c>
      <c r="AD49" s="9" t="str">
        <f>IF(AND(明細書!E49&lt;=TIME(17,40,0),明細書!F49&gt;=TIME(18,20,0)),1,IF(AND(明細書!E49&lt;=TIME(21,40,0),明細書!F49&gt;=TIME(22,20,0)),1,IF(AND(明細書!E49&lt;=TIME(5,40,0),明細書!F49&gt;=TIME(6,20,0)),1,"")))</f>
        <v/>
      </c>
      <c r="AF49" s="15" t="str">
        <f t="shared" si="3"/>
        <v/>
      </c>
    </row>
    <row r="50" spans="2:32" ht="18.75" customHeight="1" x14ac:dyDescent="0.2">
      <c r="B50" s="72"/>
      <c r="C50" s="7" t="str">
        <f t="shared" si="1"/>
        <v/>
      </c>
      <c r="D50" s="3">
        <f t="shared" si="0"/>
        <v>44651</v>
      </c>
      <c r="E50" s="73"/>
      <c r="F50" s="5" t="s">
        <v>22</v>
      </c>
      <c r="G50" s="73"/>
      <c r="H50" s="5" t="s">
        <v>23</v>
      </c>
      <c r="I50" s="73"/>
      <c r="J50" s="5" t="s">
        <v>22</v>
      </c>
      <c r="K50" s="73"/>
      <c r="L50" s="5" t="s">
        <v>23</v>
      </c>
      <c r="M50" s="73"/>
      <c r="N50" s="6" t="s">
        <v>22</v>
      </c>
      <c r="O50" s="73"/>
      <c r="P50" s="6" t="s">
        <v>23</v>
      </c>
      <c r="Q50" s="73"/>
      <c r="R50" s="6" t="s">
        <v>22</v>
      </c>
      <c r="S50" s="73"/>
      <c r="T50" s="6" t="s">
        <v>23</v>
      </c>
      <c r="U50" s="74"/>
      <c r="V50" s="101"/>
      <c r="W50" s="14"/>
      <c r="X50" s="80"/>
      <c r="Z50" s="9" t="str">
        <f t="shared" si="2"/>
        <v/>
      </c>
      <c r="AA50" s="9" t="str">
        <f t="shared" si="4"/>
        <v/>
      </c>
      <c r="AB50" s="9" t="str">
        <f>IF(K50="","",IF(OR(AND(B50=B51,E51&gt;0,明細書!E51&lt;明細書!E50),AND(B50=B51,E51&gt;0,明細書!F50&gt;明細書!E51),AND(明細書!E50&gt;明細書!F50)),1,""))</f>
        <v/>
      </c>
      <c r="AC50" s="9" t="str">
        <f>IF(S50="","",IF(OR(明細書!G50&lt;明細書!E50,明細書!F50&lt;明細書!H50,明細書!G50&gt;明細書!H50),1,""))</f>
        <v/>
      </c>
      <c r="AD50" s="9" t="str">
        <f>IF(AND(明細書!E50&lt;=TIME(17,40,0),明細書!F50&gt;=TIME(18,20,0)),1,IF(AND(明細書!E50&lt;=TIME(21,40,0),明細書!F50&gt;=TIME(22,20,0)),1,IF(AND(明細書!E50&lt;=TIME(5,40,0),明細書!F50&gt;=TIME(6,20,0)),1,"")))</f>
        <v/>
      </c>
      <c r="AF50" s="15" t="str">
        <f t="shared" si="3"/>
        <v/>
      </c>
    </row>
    <row r="51" spans="2:32" ht="18.75" customHeight="1" x14ac:dyDescent="0.2">
      <c r="B51" s="72"/>
      <c r="C51" s="7" t="str">
        <f t="shared" si="1"/>
        <v/>
      </c>
      <c r="D51" s="3">
        <f t="shared" si="0"/>
        <v>44651</v>
      </c>
      <c r="E51" s="73"/>
      <c r="F51" s="5" t="s">
        <v>22</v>
      </c>
      <c r="G51" s="73"/>
      <c r="H51" s="5" t="s">
        <v>23</v>
      </c>
      <c r="I51" s="73"/>
      <c r="J51" s="5" t="s">
        <v>22</v>
      </c>
      <c r="K51" s="73"/>
      <c r="L51" s="5" t="s">
        <v>23</v>
      </c>
      <c r="M51" s="73"/>
      <c r="N51" s="6" t="s">
        <v>22</v>
      </c>
      <c r="O51" s="73"/>
      <c r="P51" s="6" t="s">
        <v>23</v>
      </c>
      <c r="Q51" s="73"/>
      <c r="R51" s="6" t="s">
        <v>22</v>
      </c>
      <c r="S51" s="73"/>
      <c r="T51" s="6" t="s">
        <v>23</v>
      </c>
      <c r="U51" s="74"/>
      <c r="V51" s="101"/>
      <c r="W51" s="14"/>
      <c r="X51" s="80"/>
      <c r="Z51" s="9" t="str">
        <f t="shared" si="2"/>
        <v/>
      </c>
      <c r="AA51" s="9" t="str">
        <f t="shared" si="4"/>
        <v/>
      </c>
      <c r="AB51" s="9" t="str">
        <f>IF(K51="","",IF(OR(AND(B51=B52,E52&gt;0,明細書!E52&lt;明細書!E51),AND(B51=B52,E52&gt;0,明細書!F51&gt;明細書!E52),AND(明細書!E51&gt;明細書!F51)),1,""))</f>
        <v/>
      </c>
      <c r="AC51" s="9" t="str">
        <f>IF(S51="","",IF(OR(明細書!G51&lt;明細書!E51,明細書!F51&lt;明細書!H51,明細書!G51&gt;明細書!H51),1,""))</f>
        <v/>
      </c>
      <c r="AD51" s="9" t="str">
        <f>IF(AND(明細書!E51&lt;=TIME(17,40,0),明細書!F51&gt;=TIME(18,20,0)),1,IF(AND(明細書!E51&lt;=TIME(21,40,0),明細書!F51&gt;=TIME(22,20,0)),1,IF(AND(明細書!E51&lt;=TIME(5,40,0),明細書!F51&gt;=TIME(6,20,0)),1,"")))</f>
        <v/>
      </c>
      <c r="AF51" s="15" t="str">
        <f t="shared" si="3"/>
        <v/>
      </c>
    </row>
    <row r="52" spans="2:32" ht="18.75" customHeight="1" x14ac:dyDescent="0.2">
      <c r="B52" s="72"/>
      <c r="C52" s="7" t="str">
        <f t="shared" si="1"/>
        <v/>
      </c>
      <c r="D52" s="3">
        <f t="shared" si="0"/>
        <v>44651</v>
      </c>
      <c r="E52" s="73"/>
      <c r="F52" s="5" t="s">
        <v>22</v>
      </c>
      <c r="G52" s="73"/>
      <c r="H52" s="5" t="s">
        <v>23</v>
      </c>
      <c r="I52" s="73"/>
      <c r="J52" s="5" t="s">
        <v>22</v>
      </c>
      <c r="K52" s="73"/>
      <c r="L52" s="5" t="s">
        <v>23</v>
      </c>
      <c r="M52" s="73"/>
      <c r="N52" s="6" t="s">
        <v>22</v>
      </c>
      <c r="O52" s="73"/>
      <c r="P52" s="6" t="s">
        <v>23</v>
      </c>
      <c r="Q52" s="73"/>
      <c r="R52" s="6" t="s">
        <v>22</v>
      </c>
      <c r="S52" s="73"/>
      <c r="T52" s="6" t="s">
        <v>23</v>
      </c>
      <c r="U52" s="74"/>
      <c r="V52" s="101"/>
      <c r="W52" s="14"/>
      <c r="X52" s="80"/>
      <c r="Z52" s="9" t="str">
        <f t="shared" si="2"/>
        <v/>
      </c>
      <c r="AA52" s="9" t="str">
        <f t="shared" si="4"/>
        <v/>
      </c>
      <c r="AB52" s="9" t="str">
        <f>IF(K52="","",IF(OR(AND(B52=B53,E53&gt;0,明細書!E53&lt;明細書!E52),AND(B52=B53,E53&gt;0,明細書!F52&gt;明細書!E53),AND(明細書!E52&gt;明細書!F52)),1,""))</f>
        <v/>
      </c>
      <c r="AC52" s="9" t="str">
        <f>IF(S52="","",IF(OR(明細書!G52&lt;明細書!E52,明細書!F52&lt;明細書!H52,明細書!G52&gt;明細書!H52),1,""))</f>
        <v/>
      </c>
      <c r="AD52" s="9" t="str">
        <f>IF(AND(明細書!E52&lt;=TIME(17,40,0),明細書!F52&gt;=TIME(18,20,0)),1,IF(AND(明細書!E52&lt;=TIME(21,40,0),明細書!F52&gt;=TIME(22,20,0)),1,IF(AND(明細書!E52&lt;=TIME(5,40,0),明細書!F52&gt;=TIME(6,20,0)),1,"")))</f>
        <v/>
      </c>
      <c r="AF52" s="15" t="str">
        <f t="shared" si="3"/>
        <v/>
      </c>
    </row>
    <row r="53" spans="2:32" ht="18.75" customHeight="1" x14ac:dyDescent="0.2">
      <c r="B53" s="72"/>
      <c r="C53" s="7" t="str">
        <f t="shared" si="1"/>
        <v/>
      </c>
      <c r="D53" s="3">
        <f t="shared" si="0"/>
        <v>44651</v>
      </c>
      <c r="E53" s="73"/>
      <c r="F53" s="5" t="s">
        <v>22</v>
      </c>
      <c r="G53" s="73"/>
      <c r="H53" s="5" t="s">
        <v>23</v>
      </c>
      <c r="I53" s="73"/>
      <c r="J53" s="5" t="s">
        <v>22</v>
      </c>
      <c r="K53" s="73"/>
      <c r="L53" s="5" t="s">
        <v>23</v>
      </c>
      <c r="M53" s="73"/>
      <c r="N53" s="6" t="s">
        <v>22</v>
      </c>
      <c r="O53" s="73"/>
      <c r="P53" s="6" t="s">
        <v>23</v>
      </c>
      <c r="Q53" s="73"/>
      <c r="R53" s="6" t="s">
        <v>22</v>
      </c>
      <c r="S53" s="73"/>
      <c r="T53" s="6" t="s">
        <v>23</v>
      </c>
      <c r="U53" s="74"/>
      <c r="V53" s="101"/>
      <c r="W53" s="14"/>
      <c r="X53" s="80"/>
      <c r="Z53" s="9" t="str">
        <f t="shared" si="2"/>
        <v/>
      </c>
      <c r="AA53" s="9" t="str">
        <f t="shared" si="4"/>
        <v/>
      </c>
      <c r="AB53" s="9" t="str">
        <f>IF(K53="","",IF(OR(AND(B53=B54,E54&gt;0,明細書!E54&lt;明細書!E53),AND(B53=B54,E54&gt;0,明細書!F53&gt;明細書!E54),AND(明細書!E53&gt;明細書!F53)),1,""))</f>
        <v/>
      </c>
      <c r="AC53" s="9" t="str">
        <f>IF(S53="","",IF(OR(明細書!G53&lt;明細書!E53,明細書!F53&lt;明細書!H53,明細書!G53&gt;明細書!H53),1,""))</f>
        <v/>
      </c>
      <c r="AD53" s="9" t="str">
        <f>IF(AND(明細書!E53&lt;=TIME(17,40,0),明細書!F53&gt;=TIME(18,20,0)),1,IF(AND(明細書!E53&lt;=TIME(21,40,0),明細書!F53&gt;=TIME(22,20,0)),1,IF(AND(明細書!E53&lt;=TIME(5,40,0),明細書!F53&gt;=TIME(6,20,0)),1,"")))</f>
        <v/>
      </c>
      <c r="AF53" s="15" t="str">
        <f t="shared" si="3"/>
        <v/>
      </c>
    </row>
    <row r="54" spans="2:32" ht="18.75" customHeight="1" x14ac:dyDescent="0.2">
      <c r="B54" s="72"/>
      <c r="C54" s="7" t="str">
        <f t="shared" si="1"/>
        <v/>
      </c>
      <c r="D54" s="3">
        <f t="shared" si="0"/>
        <v>44651</v>
      </c>
      <c r="E54" s="73"/>
      <c r="F54" s="5" t="s">
        <v>22</v>
      </c>
      <c r="G54" s="73"/>
      <c r="H54" s="5" t="s">
        <v>23</v>
      </c>
      <c r="I54" s="73"/>
      <c r="J54" s="5" t="s">
        <v>22</v>
      </c>
      <c r="K54" s="73"/>
      <c r="L54" s="5" t="s">
        <v>23</v>
      </c>
      <c r="M54" s="73"/>
      <c r="N54" s="6" t="s">
        <v>22</v>
      </c>
      <c r="O54" s="73"/>
      <c r="P54" s="6" t="s">
        <v>23</v>
      </c>
      <c r="Q54" s="73"/>
      <c r="R54" s="6" t="s">
        <v>22</v>
      </c>
      <c r="S54" s="73"/>
      <c r="T54" s="6" t="s">
        <v>23</v>
      </c>
      <c r="U54" s="74"/>
      <c r="V54" s="101"/>
      <c r="W54" s="14"/>
      <c r="X54" s="80"/>
      <c r="Z54" s="9" t="str">
        <f t="shared" si="2"/>
        <v/>
      </c>
      <c r="AA54" s="9" t="str">
        <f t="shared" si="4"/>
        <v/>
      </c>
      <c r="AB54" s="9" t="str">
        <f>IF(K54="","",IF(OR(AND(B54=B55,E55&gt;0,明細書!E55&lt;明細書!E54),AND(B54=B55,E55&gt;0,明細書!F54&gt;明細書!E55),AND(明細書!E54&gt;明細書!F54)),1,""))</f>
        <v/>
      </c>
      <c r="AC54" s="9" t="str">
        <f>IF(S54="","",IF(OR(明細書!G54&lt;明細書!E54,明細書!F54&lt;明細書!H54,明細書!G54&gt;明細書!H54),1,""))</f>
        <v/>
      </c>
      <c r="AD54" s="9" t="str">
        <f>IF(AND(明細書!E54&lt;=TIME(17,40,0),明細書!F54&gt;=TIME(18,20,0)),1,IF(AND(明細書!E54&lt;=TIME(21,40,0),明細書!F54&gt;=TIME(22,20,0)),1,IF(AND(明細書!E54&lt;=TIME(5,40,0),明細書!F54&gt;=TIME(6,20,0)),1,"")))</f>
        <v/>
      </c>
      <c r="AF54" s="15" t="str">
        <f t="shared" si="3"/>
        <v/>
      </c>
    </row>
    <row r="55" spans="2:32" ht="18.75" customHeight="1" x14ac:dyDescent="0.2">
      <c r="B55" s="72"/>
      <c r="C55" s="7" t="str">
        <f t="shared" si="1"/>
        <v/>
      </c>
      <c r="D55" s="3">
        <f t="shared" si="0"/>
        <v>44651</v>
      </c>
      <c r="E55" s="73"/>
      <c r="F55" s="5" t="s">
        <v>22</v>
      </c>
      <c r="G55" s="73"/>
      <c r="H55" s="5" t="s">
        <v>23</v>
      </c>
      <c r="I55" s="73"/>
      <c r="J55" s="5" t="s">
        <v>22</v>
      </c>
      <c r="K55" s="73"/>
      <c r="L55" s="5" t="s">
        <v>23</v>
      </c>
      <c r="M55" s="73"/>
      <c r="N55" s="6" t="s">
        <v>22</v>
      </c>
      <c r="O55" s="73"/>
      <c r="P55" s="6" t="s">
        <v>23</v>
      </c>
      <c r="Q55" s="73"/>
      <c r="R55" s="6" t="s">
        <v>22</v>
      </c>
      <c r="S55" s="73"/>
      <c r="T55" s="6" t="s">
        <v>23</v>
      </c>
      <c r="U55" s="74"/>
      <c r="V55" s="101"/>
      <c r="W55" s="14"/>
      <c r="X55" s="80"/>
      <c r="Z55" s="9" t="str">
        <f t="shared" si="2"/>
        <v/>
      </c>
      <c r="AA55" s="9" t="str">
        <f t="shared" si="4"/>
        <v/>
      </c>
      <c r="AB55" s="9" t="str">
        <f>IF(K55="","",IF(OR(AND(B55=B56,E56&gt;0,明細書!E56&lt;明細書!E55),AND(B55=B56,E56&gt;0,明細書!F55&gt;明細書!E56),AND(明細書!E55&gt;明細書!F55)),1,""))</f>
        <v/>
      </c>
      <c r="AC55" s="9" t="str">
        <f>IF(S55="","",IF(OR(明細書!G55&lt;明細書!E55,明細書!F55&lt;明細書!H55,明細書!G55&gt;明細書!H55),1,""))</f>
        <v/>
      </c>
      <c r="AD55" s="9" t="str">
        <f>IF(AND(明細書!E55&lt;=TIME(17,40,0),明細書!F55&gt;=TIME(18,20,0)),1,IF(AND(明細書!E55&lt;=TIME(21,40,0),明細書!F55&gt;=TIME(22,20,0)),1,IF(AND(明細書!E55&lt;=TIME(5,40,0),明細書!F55&gt;=TIME(6,20,0)),1,"")))</f>
        <v/>
      </c>
      <c r="AF55" s="15" t="str">
        <f t="shared" si="3"/>
        <v/>
      </c>
    </row>
    <row r="56" spans="2:32" ht="18.75" customHeight="1" x14ac:dyDescent="0.2">
      <c r="B56" s="72"/>
      <c r="C56" s="7" t="str">
        <f t="shared" si="1"/>
        <v/>
      </c>
      <c r="D56" s="3">
        <f t="shared" si="0"/>
        <v>44651</v>
      </c>
      <c r="E56" s="73"/>
      <c r="F56" s="5" t="s">
        <v>22</v>
      </c>
      <c r="G56" s="73"/>
      <c r="H56" s="5" t="s">
        <v>23</v>
      </c>
      <c r="I56" s="73"/>
      <c r="J56" s="5" t="s">
        <v>22</v>
      </c>
      <c r="K56" s="73"/>
      <c r="L56" s="5" t="s">
        <v>23</v>
      </c>
      <c r="M56" s="73"/>
      <c r="N56" s="6" t="s">
        <v>22</v>
      </c>
      <c r="O56" s="73"/>
      <c r="P56" s="6" t="s">
        <v>23</v>
      </c>
      <c r="Q56" s="73"/>
      <c r="R56" s="6" t="s">
        <v>22</v>
      </c>
      <c r="S56" s="73"/>
      <c r="T56" s="6" t="s">
        <v>23</v>
      </c>
      <c r="U56" s="74"/>
      <c r="V56" s="101"/>
      <c r="W56" s="14"/>
      <c r="X56" s="80"/>
      <c r="Z56" s="9" t="str">
        <f t="shared" si="2"/>
        <v/>
      </c>
      <c r="AA56" s="9" t="str">
        <f t="shared" si="4"/>
        <v/>
      </c>
      <c r="AB56" s="9" t="str">
        <f>IF(K56="","",IF(OR(AND(B56=B57,E57&gt;0,明細書!E57&lt;明細書!E56),AND(B56=B57,E57&gt;0,明細書!F56&gt;明細書!E57),AND(明細書!E56&gt;明細書!F56)),1,""))</f>
        <v/>
      </c>
      <c r="AC56" s="9" t="str">
        <f>IF(S56="","",IF(OR(明細書!G56&lt;明細書!E56,明細書!F56&lt;明細書!H56,明細書!G56&gt;明細書!H56),1,""))</f>
        <v/>
      </c>
      <c r="AD56" s="9" t="str">
        <f>IF(AND(明細書!E56&lt;=TIME(17,40,0),明細書!F56&gt;=TIME(18,20,0)),1,IF(AND(明細書!E56&lt;=TIME(21,40,0),明細書!F56&gt;=TIME(22,20,0)),1,IF(AND(明細書!E56&lt;=TIME(5,40,0),明細書!F56&gt;=TIME(6,20,0)),1,"")))</f>
        <v/>
      </c>
      <c r="AF56" s="15" t="str">
        <f t="shared" si="3"/>
        <v/>
      </c>
    </row>
    <row r="57" spans="2:32" ht="18.75" customHeight="1" x14ac:dyDescent="0.2">
      <c r="B57" s="72"/>
      <c r="C57" s="7" t="str">
        <f t="shared" si="1"/>
        <v/>
      </c>
      <c r="D57" s="3">
        <f t="shared" si="0"/>
        <v>44651</v>
      </c>
      <c r="E57" s="73"/>
      <c r="F57" s="5" t="s">
        <v>22</v>
      </c>
      <c r="G57" s="73"/>
      <c r="H57" s="5" t="s">
        <v>23</v>
      </c>
      <c r="I57" s="73"/>
      <c r="J57" s="5" t="s">
        <v>22</v>
      </c>
      <c r="K57" s="73"/>
      <c r="L57" s="5" t="s">
        <v>23</v>
      </c>
      <c r="M57" s="73"/>
      <c r="N57" s="6" t="s">
        <v>22</v>
      </c>
      <c r="O57" s="73"/>
      <c r="P57" s="6" t="s">
        <v>23</v>
      </c>
      <c r="Q57" s="73"/>
      <c r="R57" s="6" t="s">
        <v>22</v>
      </c>
      <c r="S57" s="73"/>
      <c r="T57" s="6" t="s">
        <v>23</v>
      </c>
      <c r="U57" s="74"/>
      <c r="V57" s="101"/>
      <c r="W57" s="14"/>
      <c r="X57" s="80"/>
      <c r="Z57" s="9" t="str">
        <f t="shared" si="2"/>
        <v/>
      </c>
      <c r="AA57" s="9" t="str">
        <f t="shared" si="4"/>
        <v/>
      </c>
      <c r="AB57" s="9" t="str">
        <f>IF(K57="","",IF(OR(AND(B57=B58,E58&gt;0,明細書!E58&lt;明細書!E57),AND(B57=B58,E58&gt;0,明細書!F57&gt;明細書!E58),AND(明細書!E57&gt;明細書!F57)),1,""))</f>
        <v/>
      </c>
      <c r="AC57" s="9" t="str">
        <f>IF(S57="","",IF(OR(明細書!G57&lt;明細書!E57,明細書!F57&lt;明細書!H57,明細書!G57&gt;明細書!H57),1,""))</f>
        <v/>
      </c>
      <c r="AD57" s="9" t="str">
        <f>IF(AND(明細書!E57&lt;=TIME(17,40,0),明細書!F57&gt;=TIME(18,20,0)),1,IF(AND(明細書!E57&lt;=TIME(21,40,0),明細書!F57&gt;=TIME(22,20,0)),1,IF(AND(明細書!E57&lt;=TIME(5,40,0),明細書!F57&gt;=TIME(6,20,0)),1,"")))</f>
        <v/>
      </c>
      <c r="AF57" s="15" t="str">
        <f t="shared" si="3"/>
        <v/>
      </c>
    </row>
    <row r="58" spans="2:32" ht="18.75" customHeight="1" x14ac:dyDescent="0.2">
      <c r="B58" s="72"/>
      <c r="C58" s="7" t="str">
        <f t="shared" si="1"/>
        <v/>
      </c>
      <c r="D58" s="3">
        <f t="shared" si="0"/>
        <v>44651</v>
      </c>
      <c r="E58" s="73"/>
      <c r="F58" s="5" t="s">
        <v>22</v>
      </c>
      <c r="G58" s="73"/>
      <c r="H58" s="5" t="s">
        <v>23</v>
      </c>
      <c r="I58" s="73"/>
      <c r="J58" s="5" t="s">
        <v>22</v>
      </c>
      <c r="K58" s="73"/>
      <c r="L58" s="5" t="s">
        <v>23</v>
      </c>
      <c r="M58" s="73"/>
      <c r="N58" s="6" t="s">
        <v>22</v>
      </c>
      <c r="O58" s="73"/>
      <c r="P58" s="6" t="s">
        <v>23</v>
      </c>
      <c r="Q58" s="73"/>
      <c r="R58" s="6" t="s">
        <v>22</v>
      </c>
      <c r="S58" s="73"/>
      <c r="T58" s="6" t="s">
        <v>23</v>
      </c>
      <c r="U58" s="74"/>
      <c r="V58" s="101"/>
      <c r="W58" s="14"/>
      <c r="X58" s="80"/>
      <c r="Z58" s="9" t="str">
        <f t="shared" si="2"/>
        <v/>
      </c>
      <c r="AA58" s="9" t="str">
        <f t="shared" si="4"/>
        <v/>
      </c>
      <c r="AB58" s="9" t="str">
        <f>IF(K58="","",IF(OR(AND(B58=B59,E59&gt;0,明細書!E59&lt;明細書!E58),AND(B58=B59,E59&gt;0,明細書!F58&gt;明細書!E59),AND(明細書!E58&gt;明細書!F58)),1,""))</f>
        <v/>
      </c>
      <c r="AC58" s="9" t="str">
        <f>IF(S58="","",IF(OR(明細書!G58&lt;明細書!E58,明細書!F58&lt;明細書!H58,明細書!G58&gt;明細書!H58),1,""))</f>
        <v/>
      </c>
      <c r="AD58" s="9" t="str">
        <f>IF(AND(明細書!E58&lt;=TIME(17,40,0),明細書!F58&gt;=TIME(18,20,0)),1,IF(AND(明細書!E58&lt;=TIME(21,40,0),明細書!F58&gt;=TIME(22,20,0)),1,IF(AND(明細書!E58&lt;=TIME(5,40,0),明細書!F58&gt;=TIME(6,20,0)),1,"")))</f>
        <v/>
      </c>
      <c r="AF58" s="15" t="str">
        <f t="shared" si="3"/>
        <v/>
      </c>
    </row>
    <row r="59" spans="2:32" ht="18.75" customHeight="1" thickBot="1" x14ac:dyDescent="0.25">
      <c r="B59" s="75"/>
      <c r="C59" s="49" t="str">
        <f t="shared" si="1"/>
        <v/>
      </c>
      <c r="D59" s="50">
        <f t="shared" si="0"/>
        <v>44651</v>
      </c>
      <c r="E59" s="97"/>
      <c r="F59" s="52" t="s">
        <v>22</v>
      </c>
      <c r="G59" s="97"/>
      <c r="H59" s="52" t="s">
        <v>23</v>
      </c>
      <c r="I59" s="97"/>
      <c r="J59" s="52" t="s">
        <v>22</v>
      </c>
      <c r="K59" s="97"/>
      <c r="L59" s="52" t="s">
        <v>23</v>
      </c>
      <c r="M59" s="97"/>
      <c r="N59" s="53" t="s">
        <v>22</v>
      </c>
      <c r="O59" s="97"/>
      <c r="P59" s="53" t="s">
        <v>23</v>
      </c>
      <c r="Q59" s="97"/>
      <c r="R59" s="53" t="s">
        <v>22</v>
      </c>
      <c r="S59" s="97"/>
      <c r="T59" s="53" t="s">
        <v>23</v>
      </c>
      <c r="U59" s="76"/>
      <c r="V59" s="77"/>
      <c r="W59" s="78"/>
      <c r="X59" s="81"/>
      <c r="Z59" s="9" t="str">
        <f t="shared" si="2"/>
        <v/>
      </c>
      <c r="AA59" s="9" t="str">
        <f t="shared" si="4"/>
        <v/>
      </c>
      <c r="AB59" s="9" t="str">
        <f>IF(K59="","",IF(OR(AND(B59=B60,E60&gt;0,明細書!E60&lt;明細書!E59),AND(B59=B60,E60&gt;0,明細書!F59&gt;明細書!E60),AND(明細書!E59&gt;明細書!F59)),1,""))</f>
        <v/>
      </c>
      <c r="AC59" s="9" t="str">
        <f>IF(S59="","",IF(OR(明細書!G59&lt;明細書!E59,明細書!F59&lt;明細書!H59,明細書!G59&gt;明細書!H59),1,""))</f>
        <v/>
      </c>
      <c r="AD59" s="9" t="str">
        <f>IF(AND(明細書!E59&lt;=TIME(17,40,0),明細書!F59&gt;=TIME(18,20,0)),1,IF(AND(明細書!E59&lt;=TIME(21,40,0),明細書!F59&gt;=TIME(22,20,0)),1,IF(AND(明細書!E59&lt;=TIME(5,40,0),明細書!F59&gt;=TIME(6,20,0)),1,"")))</f>
        <v/>
      </c>
      <c r="AF59" s="15" t="str">
        <f t="shared" si="3"/>
        <v/>
      </c>
    </row>
    <row r="60" spans="2:32" s="46" customFormat="1" ht="18.75" customHeight="1" x14ac:dyDescent="0.2">
      <c r="B60" s="57"/>
      <c r="C60" s="57"/>
      <c r="D60" s="58"/>
      <c r="E60" s="122"/>
      <c r="F60" s="57"/>
      <c r="G60" s="122"/>
      <c r="H60" s="57"/>
      <c r="I60" s="122"/>
      <c r="J60" s="57"/>
      <c r="K60" s="122"/>
      <c r="L60" s="57"/>
      <c r="M60" s="122"/>
      <c r="N60" s="57"/>
      <c r="O60" s="122"/>
      <c r="P60" s="57"/>
      <c r="Q60" s="122"/>
      <c r="R60" s="57"/>
      <c r="S60" s="122"/>
      <c r="T60" s="57"/>
      <c r="U60" s="123"/>
      <c r="V60" s="122"/>
      <c r="W60" s="124"/>
      <c r="X60" s="124"/>
      <c r="AF60" s="47"/>
    </row>
    <row r="61" spans="2:32" s="46" customFormat="1" ht="18.75" customHeight="1" x14ac:dyDescent="0.2">
      <c r="B61" s="63"/>
      <c r="C61" s="63"/>
      <c r="D61" s="64"/>
      <c r="E61" s="125"/>
      <c r="F61" s="63"/>
      <c r="G61" s="125"/>
      <c r="H61" s="63"/>
      <c r="I61" s="125"/>
      <c r="J61" s="63"/>
      <c r="K61" s="125"/>
      <c r="L61" s="63"/>
      <c r="M61" s="125"/>
      <c r="N61" s="63"/>
      <c r="O61" s="125"/>
      <c r="P61" s="63"/>
      <c r="Q61" s="125"/>
      <c r="R61" s="63"/>
      <c r="S61" s="125"/>
      <c r="T61" s="63"/>
      <c r="U61" s="126"/>
      <c r="V61" s="125"/>
      <c r="W61" s="127"/>
      <c r="X61" s="127"/>
      <c r="AF61" s="47"/>
    </row>
    <row r="62" spans="2:32" s="46" customFormat="1" ht="18.75" customHeight="1" x14ac:dyDescent="0.2">
      <c r="B62" s="63"/>
      <c r="C62" s="63"/>
      <c r="D62" s="64"/>
      <c r="E62" s="125"/>
      <c r="F62" s="63"/>
      <c r="G62" s="125"/>
      <c r="H62" s="63"/>
      <c r="I62" s="125"/>
      <c r="J62" s="63"/>
      <c r="K62" s="125"/>
      <c r="L62" s="63"/>
      <c r="M62" s="125"/>
      <c r="N62" s="63"/>
      <c r="O62" s="125"/>
      <c r="P62" s="63"/>
      <c r="Q62" s="125"/>
      <c r="R62" s="63"/>
      <c r="S62" s="125"/>
      <c r="T62" s="63"/>
      <c r="U62" s="126"/>
      <c r="V62" s="125"/>
      <c r="W62" s="127"/>
      <c r="X62" s="127"/>
      <c r="AF62" s="47"/>
    </row>
    <row r="63" spans="2:32" s="46" customFormat="1" ht="18.75" customHeight="1" x14ac:dyDescent="0.2">
      <c r="B63" s="63"/>
      <c r="C63" s="63"/>
      <c r="D63" s="64"/>
      <c r="E63" s="125"/>
      <c r="F63" s="63"/>
      <c r="G63" s="125"/>
      <c r="H63" s="63"/>
      <c r="I63" s="125"/>
      <c r="J63" s="63"/>
      <c r="K63" s="125"/>
      <c r="L63" s="63"/>
      <c r="M63" s="125"/>
      <c r="N63" s="63"/>
      <c r="O63" s="125"/>
      <c r="P63" s="63"/>
      <c r="Q63" s="125"/>
      <c r="R63" s="63"/>
      <c r="S63" s="125"/>
      <c r="T63" s="63"/>
      <c r="U63" s="126"/>
      <c r="V63" s="125"/>
      <c r="W63" s="127"/>
      <c r="X63" s="127"/>
      <c r="AF63" s="47"/>
    </row>
    <row r="64" spans="2:32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</sheetData>
  <sheetProtection algorithmName="SHA-512" hashValue="zQrIX9B684L2bms3NqJwgeROP16vCCGv0QgQWbtyuQ2THfAMyZOvAVjjMNDbuXQMHnpV1rTsPLcAWhEuEuWBRw==" saltValue="2RTDbERHQg6YnSiH8m0TNA==" spinCount="100000" sheet="1" objects="1" scenarios="1"/>
  <mergeCells count="28">
    <mergeCell ref="X7:X8"/>
    <mergeCell ref="AF7:AF8"/>
    <mergeCell ref="E8:H8"/>
    <mergeCell ref="I8:L8"/>
    <mergeCell ref="M8:P8"/>
    <mergeCell ref="Q8:T8"/>
    <mergeCell ref="W7:W8"/>
    <mergeCell ref="B7:C7"/>
    <mergeCell ref="E7:L7"/>
    <mergeCell ref="M7:T7"/>
    <mergeCell ref="U7:U8"/>
    <mergeCell ref="V7:V8"/>
    <mergeCell ref="B4:E5"/>
    <mergeCell ref="F4:J5"/>
    <mergeCell ref="K4:M5"/>
    <mergeCell ref="N4:P5"/>
    <mergeCell ref="Q4:T5"/>
    <mergeCell ref="U4:V5"/>
    <mergeCell ref="K1:N1"/>
    <mergeCell ref="O1:Q1"/>
    <mergeCell ref="R1:S1"/>
    <mergeCell ref="T1:U1"/>
    <mergeCell ref="U3:V3"/>
    <mergeCell ref="B3:E3"/>
    <mergeCell ref="F3:J3"/>
    <mergeCell ref="K3:M3"/>
    <mergeCell ref="N3:P3"/>
    <mergeCell ref="Q3:T3"/>
  </mergeCells>
  <phoneticPr fontId="2"/>
  <dataValidations count="3">
    <dataValidation type="list" allowBlank="1" showInputMessage="1" showErrorMessage="1" sqref="E9:E63 I9:I63 M9:M63 Q9:Q63" xr:uid="{00000000-0002-0000-0100-000000000000}">
      <formula1>"0,1,2,3,4,5,6,7,8,9,10,11,12,13,14,15,16,17,18,19,20,21,22,23"</formula1>
    </dataValidation>
    <dataValidation type="list" allowBlank="1" showInputMessage="1" showErrorMessage="1" sqref="U9:U63" xr:uid="{00000000-0002-0000-0100-000001000000}">
      <formula1>"1,2"</formula1>
    </dataValidation>
    <dataValidation type="list" allowBlank="1" showInputMessage="1" showErrorMessage="1" sqref="K9:K63 O9:O63 S9:S63 G9:G63" xr:uid="{00000000-0002-0000-0100-000002000000}">
      <formula1>"0,1,2,3,4,5,6,7,8,9,10,11,12,13,14,15,16,17,18,19,20,21,22,23,24,25,26,27,28,29,30,31,32,33,34,35,36,37,38,39,40,41,42,43,44,45,46,47,48,49,50,51,52,53,54,55,56,57,58,59"</formula1>
    </dataValidation>
  </dataValidations>
  <pageMargins left="0" right="0.11811023622047245" top="0.55118110236220474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単価表!$F$5:$F$11</xm:f>
          </x14:formula1>
          <xm:sqref>V9:V63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T35"/>
  <sheetViews>
    <sheetView workbookViewId="0">
      <selection activeCell="E3" sqref="E3"/>
    </sheetView>
  </sheetViews>
  <sheetFormatPr defaultColWidth="9" defaultRowHeight="13.2" x14ac:dyDescent="0.2"/>
  <cols>
    <col min="1" max="1" width="9" style="9"/>
    <col min="2" max="2" width="28.77734375" style="9" customWidth="1"/>
    <col min="3" max="10" width="14.109375" style="9" customWidth="1"/>
    <col min="11" max="12" width="9" style="9"/>
    <col min="13" max="20" width="0" style="9" hidden="1" customWidth="1"/>
    <col min="21" max="16384" width="9" style="9"/>
  </cols>
  <sheetData>
    <row r="1" spans="2:20" ht="27.75" customHeight="1" x14ac:dyDescent="0.2"/>
    <row r="2" spans="2:20" ht="27.75" customHeight="1" x14ac:dyDescent="0.2">
      <c r="B2" s="35" t="s">
        <v>339</v>
      </c>
      <c r="C2" s="104" t="s">
        <v>10</v>
      </c>
    </row>
    <row r="3" spans="2:20" ht="27.75" customHeight="1" x14ac:dyDescent="0.2">
      <c r="B3" s="169" t="s">
        <v>7</v>
      </c>
      <c r="C3" s="169" t="s">
        <v>8</v>
      </c>
      <c r="D3" s="169" t="s">
        <v>9</v>
      </c>
      <c r="F3" s="105"/>
    </row>
    <row r="4" spans="2:20" ht="27.75" customHeight="1" x14ac:dyDescent="0.2">
      <c r="B4" s="107" t="s">
        <v>0</v>
      </c>
      <c r="C4" s="108">
        <v>1060</v>
      </c>
      <c r="D4" s="108">
        <v>2560</v>
      </c>
      <c r="F4" s="106" t="s">
        <v>77</v>
      </c>
    </row>
    <row r="5" spans="2:20" ht="27.75" customHeight="1" x14ac:dyDescent="0.2">
      <c r="B5" s="107" t="s">
        <v>1</v>
      </c>
      <c r="C5" s="108">
        <v>1970</v>
      </c>
      <c r="D5" s="108">
        <v>4040</v>
      </c>
      <c r="F5" s="22" t="s">
        <v>72</v>
      </c>
    </row>
    <row r="6" spans="2:20" ht="27.75" customHeight="1" x14ac:dyDescent="0.2">
      <c r="B6" s="107" t="s">
        <v>2</v>
      </c>
      <c r="C6" s="108">
        <v>2750</v>
      </c>
      <c r="D6" s="108">
        <v>5870</v>
      </c>
      <c r="F6" s="22" t="s">
        <v>73</v>
      </c>
    </row>
    <row r="7" spans="2:20" ht="27.75" customHeight="1" x14ac:dyDescent="0.2">
      <c r="B7" s="107" t="s">
        <v>3</v>
      </c>
      <c r="C7" s="108">
        <v>3450</v>
      </c>
      <c r="D7" s="108">
        <v>6690</v>
      </c>
      <c r="F7" s="22" t="s">
        <v>74</v>
      </c>
    </row>
    <row r="8" spans="2:20" ht="27.75" customHeight="1" x14ac:dyDescent="0.2">
      <c r="B8" s="107" t="s">
        <v>4</v>
      </c>
      <c r="C8" s="109"/>
      <c r="D8" s="108">
        <v>7540</v>
      </c>
      <c r="F8" s="22" t="s">
        <v>75</v>
      </c>
    </row>
    <row r="9" spans="2:20" ht="27.75" customHeight="1" x14ac:dyDescent="0.2">
      <c r="B9" s="107" t="s">
        <v>5</v>
      </c>
      <c r="C9" s="109"/>
      <c r="D9" s="108">
        <v>8370</v>
      </c>
      <c r="F9" s="22" t="s">
        <v>76</v>
      </c>
    </row>
    <row r="10" spans="2:20" ht="27.75" customHeight="1" x14ac:dyDescent="0.2">
      <c r="B10" s="107" t="s">
        <v>340</v>
      </c>
      <c r="C10" s="109"/>
      <c r="D10" s="108">
        <v>9210</v>
      </c>
      <c r="F10" s="107"/>
    </row>
    <row r="11" spans="2:20" ht="27.75" customHeight="1" x14ac:dyDescent="0.2">
      <c r="B11" s="107" t="s">
        <v>6</v>
      </c>
      <c r="C11" s="108">
        <v>690</v>
      </c>
      <c r="D11" s="108">
        <v>830</v>
      </c>
      <c r="F11" s="107"/>
    </row>
    <row r="12" spans="2:20" ht="27.75" customHeight="1" x14ac:dyDescent="0.2"/>
    <row r="13" spans="2:20" ht="27.75" customHeight="1" x14ac:dyDescent="0.2">
      <c r="B13" s="190"/>
      <c r="C13" s="190" t="s">
        <v>70</v>
      </c>
      <c r="D13" s="190"/>
      <c r="E13" s="190"/>
      <c r="F13" s="190"/>
      <c r="G13" s="190" t="s">
        <v>71</v>
      </c>
      <c r="H13" s="190"/>
      <c r="I13" s="190"/>
      <c r="J13" s="190"/>
    </row>
    <row r="14" spans="2:20" ht="27.75" customHeight="1" x14ac:dyDescent="0.2">
      <c r="B14" s="190"/>
      <c r="C14" s="22" t="s">
        <v>66</v>
      </c>
      <c r="D14" s="22" t="s">
        <v>67</v>
      </c>
      <c r="E14" s="22" t="s">
        <v>68</v>
      </c>
      <c r="F14" s="22" t="s">
        <v>69</v>
      </c>
      <c r="G14" s="22" t="s">
        <v>66</v>
      </c>
      <c r="H14" s="22" t="s">
        <v>67</v>
      </c>
      <c r="I14" s="22" t="s">
        <v>68</v>
      </c>
      <c r="J14" s="22" t="s">
        <v>69</v>
      </c>
    </row>
    <row r="15" spans="2:20" ht="21" customHeight="1" x14ac:dyDescent="0.2">
      <c r="B15" s="22" t="s">
        <v>46</v>
      </c>
      <c r="C15" s="108">
        <f>C4</f>
        <v>1060</v>
      </c>
      <c r="D15" s="110">
        <f>ROUND(C15*1.25,-1)</f>
        <v>1330</v>
      </c>
      <c r="E15" s="110">
        <f>ROUND(C15*1.25,-1)</f>
        <v>1330</v>
      </c>
      <c r="F15" s="110">
        <f>ROUND(C15*1.5,-1)</f>
        <v>1590</v>
      </c>
      <c r="G15" s="111">
        <f>D4</f>
        <v>2560</v>
      </c>
      <c r="H15" s="110">
        <f>ROUND(G15*1.25,-1)</f>
        <v>3200</v>
      </c>
      <c r="I15" s="110">
        <f>ROUND(G15*1.25,-1)</f>
        <v>3200</v>
      </c>
      <c r="J15" s="110">
        <f>ROUND(G15*1.5,-1)</f>
        <v>3840</v>
      </c>
      <c r="K15" s="112"/>
      <c r="L15" s="112"/>
      <c r="M15" s="113" t="s">
        <v>80</v>
      </c>
      <c r="N15" s="114" t="s">
        <v>81</v>
      </c>
      <c r="O15" s="115" t="s">
        <v>82</v>
      </c>
      <c r="P15" s="116" t="s">
        <v>83</v>
      </c>
      <c r="Q15" s="117" t="s">
        <v>91</v>
      </c>
      <c r="R15" s="118" t="s">
        <v>92</v>
      </c>
      <c r="S15" s="119" t="s">
        <v>93</v>
      </c>
      <c r="T15" s="120" t="s">
        <v>94</v>
      </c>
    </row>
    <row r="16" spans="2:20" ht="21" customHeight="1" x14ac:dyDescent="0.2">
      <c r="B16" s="22" t="s">
        <v>47</v>
      </c>
      <c r="C16" s="108">
        <f>C5</f>
        <v>1970</v>
      </c>
      <c r="D16" s="110">
        <f t="shared" ref="D16:D35" si="0">ROUND(C16*1.25,-1)</f>
        <v>2460</v>
      </c>
      <c r="E16" s="110">
        <f t="shared" ref="E16:E35" si="1">ROUND(C16*1.25,-1)</f>
        <v>2460</v>
      </c>
      <c r="F16" s="110">
        <f t="shared" ref="F16:F35" si="2">ROUND(C16*1.5,-1)</f>
        <v>2960</v>
      </c>
      <c r="G16" s="111">
        <f>D5</f>
        <v>4040</v>
      </c>
      <c r="H16" s="110">
        <f t="shared" ref="H16:H35" si="3">ROUND(G16*1.25,-1)</f>
        <v>5050</v>
      </c>
      <c r="I16" s="110">
        <f t="shared" ref="I16:I35" si="4">ROUND(G16*1.25,-1)</f>
        <v>5050</v>
      </c>
      <c r="J16" s="110">
        <f t="shared" ref="J16:J35" si="5">ROUND(G16*1.5,-1)</f>
        <v>6060</v>
      </c>
      <c r="K16" s="112"/>
      <c r="L16" s="112"/>
      <c r="M16" s="121" t="s">
        <v>84</v>
      </c>
      <c r="N16" s="114" t="s">
        <v>85</v>
      </c>
      <c r="O16" s="115" t="s">
        <v>86</v>
      </c>
      <c r="P16" s="116" t="s">
        <v>87</v>
      </c>
      <c r="Q16" s="117" t="s">
        <v>95</v>
      </c>
      <c r="R16" s="118" t="s">
        <v>96</v>
      </c>
      <c r="S16" s="119" t="s">
        <v>97</v>
      </c>
      <c r="T16" s="120" t="s">
        <v>98</v>
      </c>
    </row>
    <row r="17" spans="2:20" ht="21" customHeight="1" x14ac:dyDescent="0.2">
      <c r="B17" s="22" t="s">
        <v>48</v>
      </c>
      <c r="C17" s="108">
        <f>C6</f>
        <v>2750</v>
      </c>
      <c r="D17" s="110">
        <f t="shared" si="0"/>
        <v>3440</v>
      </c>
      <c r="E17" s="110">
        <f t="shared" si="1"/>
        <v>3440</v>
      </c>
      <c r="F17" s="110">
        <f t="shared" si="2"/>
        <v>4130</v>
      </c>
      <c r="G17" s="111">
        <f>D6</f>
        <v>5870</v>
      </c>
      <c r="H17" s="110">
        <f t="shared" si="3"/>
        <v>7340</v>
      </c>
      <c r="I17" s="110">
        <f t="shared" si="4"/>
        <v>7340</v>
      </c>
      <c r="J17" s="110">
        <f t="shared" si="5"/>
        <v>8810</v>
      </c>
      <c r="K17" s="112"/>
      <c r="L17" s="112"/>
      <c r="M17" s="113" t="s">
        <v>99</v>
      </c>
      <c r="N17" s="114" t="s">
        <v>100</v>
      </c>
      <c r="O17" s="115" t="s">
        <v>101</v>
      </c>
      <c r="P17" s="116" t="s">
        <v>102</v>
      </c>
      <c r="Q17" s="117" t="s">
        <v>103</v>
      </c>
      <c r="R17" s="118" t="s">
        <v>104</v>
      </c>
      <c r="S17" s="119" t="s">
        <v>105</v>
      </c>
      <c r="T17" s="120" t="s">
        <v>106</v>
      </c>
    </row>
    <row r="18" spans="2:20" ht="21" customHeight="1" x14ac:dyDescent="0.2">
      <c r="B18" s="22" t="s">
        <v>49</v>
      </c>
      <c r="C18" s="108">
        <f>C7</f>
        <v>3450</v>
      </c>
      <c r="D18" s="110">
        <f t="shared" si="0"/>
        <v>4310</v>
      </c>
      <c r="E18" s="110">
        <f t="shared" si="1"/>
        <v>4310</v>
      </c>
      <c r="F18" s="110">
        <f t="shared" si="2"/>
        <v>5180</v>
      </c>
      <c r="G18" s="111">
        <f>D7</f>
        <v>6690</v>
      </c>
      <c r="H18" s="110">
        <f t="shared" si="3"/>
        <v>8360</v>
      </c>
      <c r="I18" s="110">
        <f t="shared" si="4"/>
        <v>8360</v>
      </c>
      <c r="J18" s="110">
        <f t="shared" si="5"/>
        <v>10040</v>
      </c>
      <c r="K18" s="112"/>
      <c r="L18" s="112"/>
      <c r="M18" s="121" t="s">
        <v>107</v>
      </c>
      <c r="N18" s="114" t="s">
        <v>108</v>
      </c>
      <c r="O18" s="115" t="s">
        <v>109</v>
      </c>
      <c r="P18" s="116" t="s">
        <v>110</v>
      </c>
      <c r="Q18" s="117" t="s">
        <v>111</v>
      </c>
      <c r="R18" s="118" t="s">
        <v>112</v>
      </c>
      <c r="S18" s="119" t="s">
        <v>113</v>
      </c>
      <c r="T18" s="120" t="s">
        <v>114</v>
      </c>
    </row>
    <row r="19" spans="2:20" ht="21" customHeight="1" x14ac:dyDescent="0.2">
      <c r="B19" s="22" t="s">
        <v>50</v>
      </c>
      <c r="C19" s="108">
        <f t="shared" ref="C19:C35" si="6">C18+$C$11</f>
        <v>4140</v>
      </c>
      <c r="D19" s="110">
        <f t="shared" si="0"/>
        <v>5180</v>
      </c>
      <c r="E19" s="110">
        <f t="shared" si="1"/>
        <v>5180</v>
      </c>
      <c r="F19" s="110">
        <f t="shared" si="2"/>
        <v>6210</v>
      </c>
      <c r="G19" s="111">
        <f>D8</f>
        <v>7540</v>
      </c>
      <c r="H19" s="110">
        <f t="shared" si="3"/>
        <v>9430</v>
      </c>
      <c r="I19" s="110">
        <f t="shared" si="4"/>
        <v>9430</v>
      </c>
      <c r="J19" s="110">
        <f t="shared" si="5"/>
        <v>11310</v>
      </c>
      <c r="K19" s="112"/>
      <c r="L19" s="112"/>
      <c r="M19" s="113" t="s">
        <v>115</v>
      </c>
      <c r="N19" s="114" t="s">
        <v>116</v>
      </c>
      <c r="O19" s="115" t="s">
        <v>117</v>
      </c>
      <c r="P19" s="116" t="s">
        <v>118</v>
      </c>
      <c r="Q19" s="117" t="s">
        <v>119</v>
      </c>
      <c r="R19" s="118" t="s">
        <v>120</v>
      </c>
      <c r="S19" s="119" t="s">
        <v>121</v>
      </c>
      <c r="T19" s="120" t="s">
        <v>122</v>
      </c>
    </row>
    <row r="20" spans="2:20" ht="21" customHeight="1" x14ac:dyDescent="0.2">
      <c r="B20" s="22" t="s">
        <v>51</v>
      </c>
      <c r="C20" s="108">
        <f t="shared" si="6"/>
        <v>4830</v>
      </c>
      <c r="D20" s="110">
        <f t="shared" si="0"/>
        <v>6040</v>
      </c>
      <c r="E20" s="110">
        <f t="shared" si="1"/>
        <v>6040</v>
      </c>
      <c r="F20" s="110">
        <f t="shared" si="2"/>
        <v>7250</v>
      </c>
      <c r="G20" s="111">
        <f>D9</f>
        <v>8370</v>
      </c>
      <c r="H20" s="110">
        <f t="shared" si="3"/>
        <v>10460</v>
      </c>
      <c r="I20" s="110">
        <f t="shared" si="4"/>
        <v>10460</v>
      </c>
      <c r="J20" s="110">
        <f t="shared" si="5"/>
        <v>12560</v>
      </c>
      <c r="K20" s="112"/>
      <c r="L20" s="112"/>
      <c r="M20" s="121" t="s">
        <v>123</v>
      </c>
      <c r="N20" s="114" t="s">
        <v>124</v>
      </c>
      <c r="O20" s="115" t="s">
        <v>125</v>
      </c>
      <c r="P20" s="116" t="s">
        <v>126</v>
      </c>
      <c r="Q20" s="117" t="s">
        <v>127</v>
      </c>
      <c r="R20" s="118" t="s">
        <v>128</v>
      </c>
      <c r="S20" s="119" t="s">
        <v>129</v>
      </c>
      <c r="T20" s="120" t="s">
        <v>130</v>
      </c>
    </row>
    <row r="21" spans="2:20" ht="21" customHeight="1" x14ac:dyDescent="0.2">
      <c r="B21" s="22" t="s">
        <v>52</v>
      </c>
      <c r="C21" s="108">
        <f t="shared" si="6"/>
        <v>5520</v>
      </c>
      <c r="D21" s="110">
        <f t="shared" si="0"/>
        <v>6900</v>
      </c>
      <c r="E21" s="110">
        <f t="shared" si="1"/>
        <v>6900</v>
      </c>
      <c r="F21" s="110">
        <f t="shared" si="2"/>
        <v>8280</v>
      </c>
      <c r="G21" s="111">
        <f>D10</f>
        <v>9210</v>
      </c>
      <c r="H21" s="110">
        <f t="shared" si="3"/>
        <v>11510</v>
      </c>
      <c r="I21" s="110">
        <f t="shared" si="4"/>
        <v>11510</v>
      </c>
      <c r="J21" s="110">
        <f t="shared" si="5"/>
        <v>13820</v>
      </c>
      <c r="K21" s="112"/>
      <c r="L21" s="112"/>
      <c r="M21" s="113" t="s">
        <v>131</v>
      </c>
      <c r="N21" s="114" t="s">
        <v>132</v>
      </c>
      <c r="O21" s="115" t="s">
        <v>133</v>
      </c>
      <c r="P21" s="116" t="s">
        <v>134</v>
      </c>
      <c r="Q21" s="117" t="s">
        <v>135</v>
      </c>
      <c r="R21" s="118" t="s">
        <v>136</v>
      </c>
      <c r="S21" s="119" t="s">
        <v>137</v>
      </c>
      <c r="T21" s="120" t="s">
        <v>138</v>
      </c>
    </row>
    <row r="22" spans="2:20" ht="21" customHeight="1" x14ac:dyDescent="0.2">
      <c r="B22" s="22" t="s">
        <v>53</v>
      </c>
      <c r="C22" s="108">
        <f t="shared" si="6"/>
        <v>6210</v>
      </c>
      <c r="D22" s="110">
        <f t="shared" si="0"/>
        <v>7760</v>
      </c>
      <c r="E22" s="110">
        <f t="shared" si="1"/>
        <v>7760</v>
      </c>
      <c r="F22" s="110">
        <f t="shared" si="2"/>
        <v>9320</v>
      </c>
      <c r="G22" s="111">
        <f t="shared" ref="G22:G35" si="7">G21+$D$11</f>
        <v>10040</v>
      </c>
      <c r="H22" s="110">
        <f t="shared" si="3"/>
        <v>12550</v>
      </c>
      <c r="I22" s="110">
        <f t="shared" si="4"/>
        <v>12550</v>
      </c>
      <c r="J22" s="110">
        <f t="shared" si="5"/>
        <v>15060</v>
      </c>
      <c r="K22" s="112"/>
      <c r="L22" s="112"/>
      <c r="M22" s="121" t="s">
        <v>139</v>
      </c>
      <c r="N22" s="114" t="s">
        <v>140</v>
      </c>
      <c r="O22" s="115" t="s">
        <v>141</v>
      </c>
      <c r="P22" s="116" t="s">
        <v>142</v>
      </c>
      <c r="Q22" s="117" t="s">
        <v>143</v>
      </c>
      <c r="R22" s="118" t="s">
        <v>144</v>
      </c>
      <c r="S22" s="119" t="s">
        <v>145</v>
      </c>
      <c r="T22" s="120" t="s">
        <v>146</v>
      </c>
    </row>
    <row r="23" spans="2:20" ht="21" customHeight="1" x14ac:dyDescent="0.2">
      <c r="B23" s="22" t="s">
        <v>54</v>
      </c>
      <c r="C23" s="108">
        <f t="shared" si="6"/>
        <v>6900</v>
      </c>
      <c r="D23" s="110">
        <f t="shared" si="0"/>
        <v>8630</v>
      </c>
      <c r="E23" s="110">
        <f t="shared" si="1"/>
        <v>8630</v>
      </c>
      <c r="F23" s="110">
        <f t="shared" si="2"/>
        <v>10350</v>
      </c>
      <c r="G23" s="111">
        <f t="shared" si="7"/>
        <v>10870</v>
      </c>
      <c r="H23" s="110">
        <f t="shared" si="3"/>
        <v>13590</v>
      </c>
      <c r="I23" s="110">
        <f t="shared" si="4"/>
        <v>13590</v>
      </c>
      <c r="J23" s="110">
        <f t="shared" si="5"/>
        <v>16310</v>
      </c>
      <c r="K23" s="112"/>
      <c r="L23" s="112"/>
      <c r="M23" s="113" t="s">
        <v>147</v>
      </c>
      <c r="N23" s="114" t="s">
        <v>148</v>
      </c>
      <c r="O23" s="115" t="s">
        <v>149</v>
      </c>
      <c r="P23" s="116" t="s">
        <v>150</v>
      </c>
      <c r="Q23" s="117" t="s">
        <v>151</v>
      </c>
      <c r="R23" s="118" t="s">
        <v>152</v>
      </c>
      <c r="S23" s="119" t="s">
        <v>153</v>
      </c>
      <c r="T23" s="120" t="s">
        <v>154</v>
      </c>
    </row>
    <row r="24" spans="2:20" ht="21" customHeight="1" x14ac:dyDescent="0.2">
      <c r="B24" s="22" t="s">
        <v>55</v>
      </c>
      <c r="C24" s="108">
        <f t="shared" si="6"/>
        <v>7590</v>
      </c>
      <c r="D24" s="110">
        <f t="shared" si="0"/>
        <v>9490</v>
      </c>
      <c r="E24" s="110">
        <f t="shared" si="1"/>
        <v>9490</v>
      </c>
      <c r="F24" s="110">
        <f t="shared" si="2"/>
        <v>11390</v>
      </c>
      <c r="G24" s="111">
        <f t="shared" si="7"/>
        <v>11700</v>
      </c>
      <c r="H24" s="110">
        <f t="shared" si="3"/>
        <v>14630</v>
      </c>
      <c r="I24" s="110">
        <f t="shared" si="4"/>
        <v>14630</v>
      </c>
      <c r="J24" s="110">
        <f t="shared" si="5"/>
        <v>17550</v>
      </c>
      <c r="K24" s="112"/>
      <c r="L24" s="112"/>
      <c r="M24" s="121" t="s">
        <v>155</v>
      </c>
      <c r="N24" s="114" t="s">
        <v>156</v>
      </c>
      <c r="O24" s="115" t="s">
        <v>157</v>
      </c>
      <c r="P24" s="116" t="s">
        <v>158</v>
      </c>
      <c r="Q24" s="117" t="s">
        <v>159</v>
      </c>
      <c r="R24" s="118" t="s">
        <v>160</v>
      </c>
      <c r="S24" s="119" t="s">
        <v>161</v>
      </c>
      <c r="T24" s="120" t="s">
        <v>162</v>
      </c>
    </row>
    <row r="25" spans="2:20" ht="21" customHeight="1" x14ac:dyDescent="0.2">
      <c r="B25" s="22" t="s">
        <v>56</v>
      </c>
      <c r="C25" s="108">
        <f t="shared" si="6"/>
        <v>8280</v>
      </c>
      <c r="D25" s="110">
        <f t="shared" si="0"/>
        <v>10350</v>
      </c>
      <c r="E25" s="110">
        <f t="shared" si="1"/>
        <v>10350</v>
      </c>
      <c r="F25" s="110">
        <f t="shared" si="2"/>
        <v>12420</v>
      </c>
      <c r="G25" s="111">
        <f t="shared" si="7"/>
        <v>12530</v>
      </c>
      <c r="H25" s="110">
        <f t="shared" si="3"/>
        <v>15660</v>
      </c>
      <c r="I25" s="110">
        <f t="shared" si="4"/>
        <v>15660</v>
      </c>
      <c r="J25" s="110">
        <f t="shared" si="5"/>
        <v>18800</v>
      </c>
      <c r="K25" s="112"/>
      <c r="L25" s="112"/>
      <c r="M25" s="113" t="s">
        <v>163</v>
      </c>
      <c r="N25" s="114" t="s">
        <v>164</v>
      </c>
      <c r="O25" s="115" t="s">
        <v>165</v>
      </c>
      <c r="P25" s="116" t="s">
        <v>166</v>
      </c>
      <c r="Q25" s="117" t="s">
        <v>167</v>
      </c>
      <c r="R25" s="118" t="s">
        <v>168</v>
      </c>
      <c r="S25" s="119" t="s">
        <v>169</v>
      </c>
      <c r="T25" s="120" t="s">
        <v>170</v>
      </c>
    </row>
    <row r="26" spans="2:20" ht="21" customHeight="1" x14ac:dyDescent="0.2">
      <c r="B26" s="22" t="s">
        <v>57</v>
      </c>
      <c r="C26" s="108">
        <f t="shared" si="6"/>
        <v>8970</v>
      </c>
      <c r="D26" s="110">
        <f t="shared" si="0"/>
        <v>11210</v>
      </c>
      <c r="E26" s="110">
        <f t="shared" si="1"/>
        <v>11210</v>
      </c>
      <c r="F26" s="110">
        <f t="shared" si="2"/>
        <v>13460</v>
      </c>
      <c r="G26" s="111">
        <f t="shared" si="7"/>
        <v>13360</v>
      </c>
      <c r="H26" s="110">
        <f t="shared" si="3"/>
        <v>16700</v>
      </c>
      <c r="I26" s="110">
        <f t="shared" si="4"/>
        <v>16700</v>
      </c>
      <c r="J26" s="110">
        <f t="shared" si="5"/>
        <v>20040</v>
      </c>
      <c r="K26" s="112"/>
      <c r="L26" s="112"/>
      <c r="M26" s="121" t="s">
        <v>171</v>
      </c>
      <c r="N26" s="114" t="s">
        <v>172</v>
      </c>
      <c r="O26" s="115" t="s">
        <v>173</v>
      </c>
      <c r="P26" s="116" t="s">
        <v>174</v>
      </c>
      <c r="Q26" s="117" t="s">
        <v>175</v>
      </c>
      <c r="R26" s="118" t="s">
        <v>176</v>
      </c>
      <c r="S26" s="119" t="s">
        <v>177</v>
      </c>
      <c r="T26" s="120" t="s">
        <v>178</v>
      </c>
    </row>
    <row r="27" spans="2:20" ht="21" customHeight="1" x14ac:dyDescent="0.2">
      <c r="B27" s="22" t="s">
        <v>58</v>
      </c>
      <c r="C27" s="108">
        <f t="shared" si="6"/>
        <v>9660</v>
      </c>
      <c r="D27" s="110">
        <f t="shared" si="0"/>
        <v>12080</v>
      </c>
      <c r="E27" s="110">
        <f t="shared" si="1"/>
        <v>12080</v>
      </c>
      <c r="F27" s="110">
        <f t="shared" si="2"/>
        <v>14490</v>
      </c>
      <c r="G27" s="111">
        <f t="shared" si="7"/>
        <v>14190</v>
      </c>
      <c r="H27" s="110">
        <f t="shared" si="3"/>
        <v>17740</v>
      </c>
      <c r="I27" s="110">
        <f t="shared" si="4"/>
        <v>17740</v>
      </c>
      <c r="J27" s="110">
        <f t="shared" si="5"/>
        <v>21290</v>
      </c>
      <c r="K27" s="112"/>
      <c r="L27" s="112"/>
      <c r="M27" s="113" t="s">
        <v>179</v>
      </c>
      <c r="N27" s="114" t="s">
        <v>180</v>
      </c>
      <c r="O27" s="115" t="s">
        <v>181</v>
      </c>
      <c r="P27" s="116" t="s">
        <v>182</v>
      </c>
      <c r="Q27" s="117" t="s">
        <v>183</v>
      </c>
      <c r="R27" s="118" t="s">
        <v>184</v>
      </c>
      <c r="S27" s="119" t="s">
        <v>185</v>
      </c>
      <c r="T27" s="120" t="s">
        <v>186</v>
      </c>
    </row>
    <row r="28" spans="2:20" ht="21" customHeight="1" x14ac:dyDescent="0.2">
      <c r="B28" s="22" t="s">
        <v>59</v>
      </c>
      <c r="C28" s="108">
        <f t="shared" si="6"/>
        <v>10350</v>
      </c>
      <c r="D28" s="110">
        <f t="shared" si="0"/>
        <v>12940</v>
      </c>
      <c r="E28" s="110">
        <f t="shared" si="1"/>
        <v>12940</v>
      </c>
      <c r="F28" s="110">
        <f t="shared" si="2"/>
        <v>15530</v>
      </c>
      <c r="G28" s="111">
        <f t="shared" si="7"/>
        <v>15020</v>
      </c>
      <c r="H28" s="110">
        <f t="shared" si="3"/>
        <v>18780</v>
      </c>
      <c r="I28" s="110">
        <f t="shared" si="4"/>
        <v>18780</v>
      </c>
      <c r="J28" s="110">
        <f t="shared" si="5"/>
        <v>22530</v>
      </c>
      <c r="K28" s="112"/>
      <c r="L28" s="112"/>
      <c r="M28" s="121" t="s">
        <v>187</v>
      </c>
      <c r="N28" s="114" t="s">
        <v>188</v>
      </c>
      <c r="O28" s="115" t="s">
        <v>189</v>
      </c>
      <c r="P28" s="116" t="s">
        <v>190</v>
      </c>
      <c r="Q28" s="117" t="s">
        <v>191</v>
      </c>
      <c r="R28" s="118" t="s">
        <v>192</v>
      </c>
      <c r="S28" s="119" t="s">
        <v>193</v>
      </c>
      <c r="T28" s="120" t="s">
        <v>194</v>
      </c>
    </row>
    <row r="29" spans="2:20" ht="21" customHeight="1" x14ac:dyDescent="0.2">
      <c r="B29" s="22" t="s">
        <v>60</v>
      </c>
      <c r="C29" s="108">
        <f t="shared" si="6"/>
        <v>11040</v>
      </c>
      <c r="D29" s="110">
        <f t="shared" si="0"/>
        <v>13800</v>
      </c>
      <c r="E29" s="110">
        <f t="shared" si="1"/>
        <v>13800</v>
      </c>
      <c r="F29" s="110">
        <f t="shared" si="2"/>
        <v>16560</v>
      </c>
      <c r="G29" s="111">
        <f t="shared" si="7"/>
        <v>15850</v>
      </c>
      <c r="H29" s="110">
        <f t="shared" si="3"/>
        <v>19810</v>
      </c>
      <c r="I29" s="110">
        <f t="shared" si="4"/>
        <v>19810</v>
      </c>
      <c r="J29" s="110">
        <f t="shared" si="5"/>
        <v>23780</v>
      </c>
      <c r="K29" s="112"/>
      <c r="L29" s="112"/>
      <c r="M29" s="113" t="s">
        <v>195</v>
      </c>
      <c r="N29" s="114" t="s">
        <v>196</v>
      </c>
      <c r="O29" s="115" t="s">
        <v>197</v>
      </c>
      <c r="P29" s="116" t="s">
        <v>198</v>
      </c>
      <c r="Q29" s="117" t="s">
        <v>199</v>
      </c>
      <c r="R29" s="118" t="s">
        <v>200</v>
      </c>
      <c r="S29" s="119" t="s">
        <v>201</v>
      </c>
      <c r="T29" s="120" t="s">
        <v>202</v>
      </c>
    </row>
    <row r="30" spans="2:20" ht="21" customHeight="1" x14ac:dyDescent="0.2">
      <c r="B30" s="22" t="s">
        <v>61</v>
      </c>
      <c r="C30" s="108">
        <f t="shared" si="6"/>
        <v>11730</v>
      </c>
      <c r="D30" s="110">
        <f t="shared" si="0"/>
        <v>14660</v>
      </c>
      <c r="E30" s="110">
        <f t="shared" si="1"/>
        <v>14660</v>
      </c>
      <c r="F30" s="110">
        <f t="shared" si="2"/>
        <v>17600</v>
      </c>
      <c r="G30" s="111">
        <f t="shared" si="7"/>
        <v>16680</v>
      </c>
      <c r="H30" s="110">
        <f t="shared" si="3"/>
        <v>20850</v>
      </c>
      <c r="I30" s="110">
        <f t="shared" si="4"/>
        <v>20850</v>
      </c>
      <c r="J30" s="110">
        <f t="shared" si="5"/>
        <v>25020</v>
      </c>
      <c r="K30" s="112"/>
      <c r="L30" s="112"/>
      <c r="M30" s="121" t="s">
        <v>203</v>
      </c>
      <c r="N30" s="114" t="s">
        <v>204</v>
      </c>
      <c r="O30" s="115" t="s">
        <v>205</v>
      </c>
      <c r="P30" s="116" t="s">
        <v>206</v>
      </c>
      <c r="Q30" s="117" t="s">
        <v>207</v>
      </c>
      <c r="R30" s="118" t="s">
        <v>208</v>
      </c>
      <c r="S30" s="119" t="s">
        <v>209</v>
      </c>
      <c r="T30" s="120" t="s">
        <v>210</v>
      </c>
    </row>
    <row r="31" spans="2:20" ht="21" customHeight="1" x14ac:dyDescent="0.2">
      <c r="B31" s="22" t="s">
        <v>62</v>
      </c>
      <c r="C31" s="108">
        <f t="shared" si="6"/>
        <v>12420</v>
      </c>
      <c r="D31" s="110">
        <f t="shared" si="0"/>
        <v>15530</v>
      </c>
      <c r="E31" s="110">
        <f t="shared" si="1"/>
        <v>15530</v>
      </c>
      <c r="F31" s="110">
        <f t="shared" si="2"/>
        <v>18630</v>
      </c>
      <c r="G31" s="111">
        <f t="shared" si="7"/>
        <v>17510</v>
      </c>
      <c r="H31" s="110">
        <f t="shared" si="3"/>
        <v>21890</v>
      </c>
      <c r="I31" s="110">
        <f t="shared" si="4"/>
        <v>21890</v>
      </c>
      <c r="J31" s="110">
        <f t="shared" si="5"/>
        <v>26270</v>
      </c>
      <c r="K31" s="112"/>
      <c r="L31" s="112"/>
      <c r="M31" s="113" t="s">
        <v>211</v>
      </c>
      <c r="N31" s="114" t="s">
        <v>212</v>
      </c>
      <c r="O31" s="115" t="s">
        <v>213</v>
      </c>
      <c r="P31" s="116" t="s">
        <v>214</v>
      </c>
      <c r="Q31" s="117" t="s">
        <v>215</v>
      </c>
      <c r="R31" s="118" t="s">
        <v>216</v>
      </c>
      <c r="S31" s="119" t="s">
        <v>217</v>
      </c>
      <c r="T31" s="120" t="s">
        <v>218</v>
      </c>
    </row>
    <row r="32" spans="2:20" ht="21" customHeight="1" x14ac:dyDescent="0.2">
      <c r="B32" s="22" t="s">
        <v>63</v>
      </c>
      <c r="C32" s="108">
        <f t="shared" si="6"/>
        <v>13110</v>
      </c>
      <c r="D32" s="110">
        <f t="shared" si="0"/>
        <v>16390</v>
      </c>
      <c r="E32" s="110">
        <f t="shared" si="1"/>
        <v>16390</v>
      </c>
      <c r="F32" s="110">
        <f t="shared" si="2"/>
        <v>19670</v>
      </c>
      <c r="G32" s="111">
        <f t="shared" si="7"/>
        <v>18340</v>
      </c>
      <c r="H32" s="110">
        <f t="shared" si="3"/>
        <v>22930</v>
      </c>
      <c r="I32" s="110">
        <f t="shared" si="4"/>
        <v>22930</v>
      </c>
      <c r="J32" s="110">
        <f t="shared" si="5"/>
        <v>27510</v>
      </c>
      <c r="K32" s="112"/>
      <c r="L32" s="112"/>
      <c r="M32" s="121" t="s">
        <v>219</v>
      </c>
      <c r="N32" s="114" t="s">
        <v>220</v>
      </c>
      <c r="O32" s="115" t="s">
        <v>221</v>
      </c>
      <c r="P32" s="116" t="s">
        <v>222</v>
      </c>
      <c r="Q32" s="117" t="s">
        <v>223</v>
      </c>
      <c r="R32" s="118" t="s">
        <v>224</v>
      </c>
      <c r="S32" s="119" t="s">
        <v>225</v>
      </c>
      <c r="T32" s="120" t="s">
        <v>226</v>
      </c>
    </row>
    <row r="33" spans="2:20" ht="21" customHeight="1" x14ac:dyDescent="0.2">
      <c r="B33" s="22" t="s">
        <v>64</v>
      </c>
      <c r="C33" s="108">
        <f t="shared" si="6"/>
        <v>13800</v>
      </c>
      <c r="D33" s="110">
        <f t="shared" si="0"/>
        <v>17250</v>
      </c>
      <c r="E33" s="110">
        <f t="shared" si="1"/>
        <v>17250</v>
      </c>
      <c r="F33" s="110">
        <f t="shared" si="2"/>
        <v>20700</v>
      </c>
      <c r="G33" s="111">
        <f t="shared" si="7"/>
        <v>19170</v>
      </c>
      <c r="H33" s="110">
        <f t="shared" si="3"/>
        <v>23960</v>
      </c>
      <c r="I33" s="110">
        <f t="shared" si="4"/>
        <v>23960</v>
      </c>
      <c r="J33" s="110">
        <f t="shared" si="5"/>
        <v>28760</v>
      </c>
      <c r="K33" s="112"/>
      <c r="L33" s="112"/>
      <c r="M33" s="113" t="s">
        <v>227</v>
      </c>
      <c r="N33" s="114" t="s">
        <v>228</v>
      </c>
      <c r="O33" s="115" t="s">
        <v>229</v>
      </c>
      <c r="P33" s="116" t="s">
        <v>230</v>
      </c>
      <c r="Q33" s="117" t="s">
        <v>231</v>
      </c>
      <c r="R33" s="118" t="s">
        <v>232</v>
      </c>
      <c r="S33" s="119" t="s">
        <v>233</v>
      </c>
      <c r="T33" s="120" t="s">
        <v>234</v>
      </c>
    </row>
    <row r="34" spans="2:20" ht="21" customHeight="1" x14ac:dyDescent="0.2">
      <c r="B34" s="22" t="s">
        <v>65</v>
      </c>
      <c r="C34" s="108">
        <f t="shared" si="6"/>
        <v>14490</v>
      </c>
      <c r="D34" s="110">
        <f t="shared" si="0"/>
        <v>18110</v>
      </c>
      <c r="E34" s="110">
        <f t="shared" si="1"/>
        <v>18110</v>
      </c>
      <c r="F34" s="110">
        <f t="shared" si="2"/>
        <v>21740</v>
      </c>
      <c r="G34" s="111">
        <f t="shared" si="7"/>
        <v>20000</v>
      </c>
      <c r="H34" s="110">
        <f t="shared" si="3"/>
        <v>25000</v>
      </c>
      <c r="I34" s="110">
        <f t="shared" si="4"/>
        <v>25000</v>
      </c>
      <c r="J34" s="110">
        <f t="shared" si="5"/>
        <v>30000</v>
      </c>
      <c r="K34" s="112"/>
      <c r="L34" s="112"/>
      <c r="M34" s="121" t="s">
        <v>235</v>
      </c>
      <c r="N34" s="114" t="s">
        <v>236</v>
      </c>
      <c r="O34" s="115" t="s">
        <v>237</v>
      </c>
      <c r="P34" s="116" t="s">
        <v>238</v>
      </c>
      <c r="Q34" s="117" t="s">
        <v>239</v>
      </c>
      <c r="R34" s="118" t="s">
        <v>240</v>
      </c>
      <c r="S34" s="119" t="s">
        <v>241</v>
      </c>
      <c r="T34" s="120" t="s">
        <v>242</v>
      </c>
    </row>
    <row r="35" spans="2:20" ht="21" customHeight="1" x14ac:dyDescent="0.2">
      <c r="B35" s="22" t="s">
        <v>304</v>
      </c>
      <c r="C35" s="108">
        <f t="shared" si="6"/>
        <v>15180</v>
      </c>
      <c r="D35" s="110">
        <f t="shared" si="0"/>
        <v>18980</v>
      </c>
      <c r="E35" s="110">
        <f t="shared" si="1"/>
        <v>18980</v>
      </c>
      <c r="F35" s="110">
        <f t="shared" si="2"/>
        <v>22770</v>
      </c>
      <c r="G35" s="111">
        <f t="shared" si="7"/>
        <v>20830</v>
      </c>
      <c r="H35" s="110">
        <f t="shared" si="3"/>
        <v>26040</v>
      </c>
      <c r="I35" s="110">
        <f t="shared" si="4"/>
        <v>26040</v>
      </c>
      <c r="J35" s="110">
        <f t="shared" si="5"/>
        <v>31250</v>
      </c>
    </row>
  </sheetData>
  <sheetProtection algorithmName="SHA-512" hashValue="e2xK1qFjfT9o7TzHejgbYVrCkwKOvv+lKW7XSSE4SW55FdUiMsfqT2HFc5tx6PcTfnBvDk3alhZTv8WpOiB2Mw==" saltValue="2hoci7Cvy3lnikAGO8KmOw==" spinCount="100000" sheet="1" objects="1" scenarios="1"/>
  <mergeCells count="3">
    <mergeCell ref="C13:F13"/>
    <mergeCell ref="G13:J13"/>
    <mergeCell ref="B13:B1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EB15C2"/>
  </sheetPr>
  <dimension ref="A1:O54"/>
  <sheetViews>
    <sheetView zoomScaleNormal="100" workbookViewId="0">
      <selection activeCell="I2" sqref="I2"/>
    </sheetView>
  </sheetViews>
  <sheetFormatPr defaultColWidth="9" defaultRowHeight="13.2" x14ac:dyDescent="0.2"/>
  <cols>
    <col min="1" max="1" width="3.88671875" style="9" customWidth="1"/>
    <col min="2" max="2" width="10.6640625" style="9" customWidth="1"/>
    <col min="3" max="3" width="25" style="9" customWidth="1"/>
    <col min="4" max="4" width="12.21875" style="9" customWidth="1"/>
    <col min="5" max="6" width="18.6640625" style="9" customWidth="1"/>
    <col min="7" max="7" width="17.77734375" style="9" customWidth="1"/>
    <col min="8" max="8" width="13.88671875" style="9" hidden="1" customWidth="1"/>
    <col min="9" max="9" width="9" style="9"/>
    <col min="10" max="10" width="13.109375" style="9" customWidth="1"/>
    <col min="11" max="16384" width="9" style="9"/>
  </cols>
  <sheetData>
    <row r="1" spans="1:15" ht="27.75" customHeight="1" x14ac:dyDescent="0.2">
      <c r="E1" s="22" t="s">
        <v>245</v>
      </c>
      <c r="F1" s="191"/>
      <c r="G1" s="191"/>
    </row>
    <row r="2" spans="1:15" ht="27.75" customHeight="1" x14ac:dyDescent="0.2">
      <c r="B2" s="128" t="s">
        <v>249</v>
      </c>
      <c r="E2" s="23"/>
      <c r="F2" s="85"/>
      <c r="G2" s="85"/>
    </row>
    <row r="3" spans="1:15" ht="15.6" customHeight="1" x14ac:dyDescent="0.2">
      <c r="E3" s="129"/>
    </row>
    <row r="4" spans="1:15" ht="24" customHeight="1" x14ac:dyDescent="0.2">
      <c r="B4" s="130" t="s">
        <v>11</v>
      </c>
      <c r="C4" s="130" t="s">
        <v>28</v>
      </c>
      <c r="D4" s="130" t="s">
        <v>248</v>
      </c>
      <c r="E4" s="130" t="s">
        <v>12</v>
      </c>
      <c r="F4" s="130" t="s">
        <v>13</v>
      </c>
      <c r="G4" s="130" t="s">
        <v>29</v>
      </c>
      <c r="J4" s="193" t="s">
        <v>319</v>
      </c>
      <c r="K4" s="193"/>
      <c r="L4" s="193"/>
      <c r="M4" s="193"/>
      <c r="N4" s="193"/>
      <c r="O4" s="193"/>
    </row>
    <row r="5" spans="1:15" ht="24" customHeight="1" x14ac:dyDescent="0.2">
      <c r="A5" s="32">
        <v>1</v>
      </c>
      <c r="B5" s="131">
        <v>1</v>
      </c>
      <c r="C5" s="17"/>
      <c r="D5" s="133"/>
      <c r="E5" s="134"/>
      <c r="F5" s="17"/>
      <c r="G5" s="135"/>
      <c r="H5" s="9" t="str">
        <f>IF(D5=1,"１　身体",IF(D5=2,"２　知的",IF(D5=3,"３　精神",IF(D5=4,"４　児童",IF(D5=5,"５　難病","")))))</f>
        <v/>
      </c>
      <c r="I5" s="132" t="str">
        <f>IF(AND(C5&lt;&gt;"",OR(D5="",E5="",F5="",G5="")),"利用者情報は全て入力してください","")</f>
        <v/>
      </c>
      <c r="J5" s="192" t="s">
        <v>312</v>
      </c>
      <c r="K5" s="194"/>
      <c r="L5" s="194"/>
      <c r="M5" s="194"/>
      <c r="N5" s="194"/>
      <c r="O5" s="194"/>
    </row>
    <row r="6" spans="1:15" ht="24" customHeight="1" x14ac:dyDescent="0.2">
      <c r="A6" s="32">
        <v>2</v>
      </c>
      <c r="B6" s="131">
        <v>2</v>
      </c>
      <c r="C6" s="17"/>
      <c r="D6" s="133"/>
      <c r="E6" s="134"/>
      <c r="F6" s="166"/>
      <c r="G6" s="135"/>
      <c r="H6" s="9" t="str">
        <f t="shared" ref="H6:H24" si="0">IF(D6=1,"１　身体",IF(D6=2,"２　知的",IF(D6=3,"３　精神",IF(D6=4,"４　児童",IF(D6=5,"５　難病","")))))</f>
        <v/>
      </c>
      <c r="I6" s="132" t="str">
        <f t="shared" ref="I6:I24" si="1">IF(AND(C6&lt;&gt;"",OR(D6="",E6="",F6="",G6="")),"利用者情報は全て入力してください","")</f>
        <v/>
      </c>
      <c r="J6" s="192"/>
      <c r="K6" s="194"/>
      <c r="L6" s="194"/>
      <c r="M6" s="194"/>
      <c r="N6" s="194"/>
      <c r="O6" s="194"/>
    </row>
    <row r="7" spans="1:15" ht="24" customHeight="1" x14ac:dyDescent="0.2">
      <c r="A7" s="32">
        <v>3</v>
      </c>
      <c r="B7" s="131">
        <v>3</v>
      </c>
      <c r="C7" s="17"/>
      <c r="D7" s="133"/>
      <c r="E7" s="134"/>
      <c r="F7" s="166"/>
      <c r="G7" s="135"/>
      <c r="H7" s="9" t="str">
        <f t="shared" si="0"/>
        <v/>
      </c>
      <c r="I7" s="132" t="str">
        <f t="shared" si="1"/>
        <v/>
      </c>
      <c r="J7" s="192" t="s">
        <v>313</v>
      </c>
      <c r="K7" s="194"/>
      <c r="L7" s="194"/>
      <c r="M7" s="194"/>
      <c r="N7" s="194"/>
      <c r="O7" s="194"/>
    </row>
    <row r="8" spans="1:15" ht="24" customHeight="1" x14ac:dyDescent="0.2">
      <c r="A8" s="32">
        <v>4</v>
      </c>
      <c r="B8" s="131">
        <v>4</v>
      </c>
      <c r="C8" s="17"/>
      <c r="D8" s="133"/>
      <c r="E8" s="134"/>
      <c r="F8" s="166"/>
      <c r="G8" s="135"/>
      <c r="H8" s="9" t="str">
        <f t="shared" si="0"/>
        <v/>
      </c>
      <c r="I8" s="132" t="str">
        <f t="shared" si="1"/>
        <v/>
      </c>
      <c r="J8" s="192"/>
      <c r="K8" s="194"/>
      <c r="L8" s="194"/>
      <c r="M8" s="194"/>
      <c r="N8" s="194"/>
      <c r="O8" s="194"/>
    </row>
    <row r="9" spans="1:15" ht="24" customHeight="1" x14ac:dyDescent="0.2">
      <c r="A9" s="32">
        <v>5</v>
      </c>
      <c r="B9" s="131">
        <v>5</v>
      </c>
      <c r="C9" s="17"/>
      <c r="D9" s="133"/>
      <c r="E9" s="134"/>
      <c r="F9" s="166"/>
      <c r="G9" s="135"/>
      <c r="H9" s="9" t="str">
        <f t="shared" si="0"/>
        <v/>
      </c>
      <c r="I9" s="132" t="str">
        <f t="shared" si="1"/>
        <v/>
      </c>
      <c r="J9" s="192" t="s">
        <v>314</v>
      </c>
      <c r="K9" s="194"/>
      <c r="L9" s="194"/>
      <c r="M9" s="194"/>
      <c r="N9" s="194"/>
      <c r="O9" s="194"/>
    </row>
    <row r="10" spans="1:15" ht="24" customHeight="1" x14ac:dyDescent="0.2">
      <c r="A10" s="32">
        <v>6</v>
      </c>
      <c r="B10" s="131">
        <v>6</v>
      </c>
      <c r="C10" s="17"/>
      <c r="D10" s="133"/>
      <c r="E10" s="134"/>
      <c r="F10" s="166"/>
      <c r="G10" s="135"/>
      <c r="H10" s="9" t="str">
        <f t="shared" si="0"/>
        <v/>
      </c>
      <c r="I10" s="132" t="str">
        <f>IF(AND(C10&lt;&gt;"",OR(D10="",E10="",F10="",G10="")),"利用者情報は全て入力してください","")</f>
        <v/>
      </c>
      <c r="J10" s="192"/>
      <c r="K10" s="194"/>
      <c r="L10" s="194"/>
      <c r="M10" s="194"/>
      <c r="N10" s="194"/>
      <c r="O10" s="194"/>
    </row>
    <row r="11" spans="1:15" ht="24" customHeight="1" x14ac:dyDescent="0.2">
      <c r="A11" s="32">
        <v>7</v>
      </c>
      <c r="B11" s="131">
        <v>7</v>
      </c>
      <c r="C11" s="17"/>
      <c r="D11" s="133"/>
      <c r="E11" s="134"/>
      <c r="F11" s="166"/>
      <c r="G11" s="135"/>
      <c r="H11" s="9" t="str">
        <f t="shared" si="0"/>
        <v/>
      </c>
      <c r="I11" s="132" t="str">
        <f t="shared" si="1"/>
        <v/>
      </c>
      <c r="J11" s="105"/>
    </row>
    <row r="12" spans="1:15" ht="24" customHeight="1" x14ac:dyDescent="0.2">
      <c r="A12" s="32">
        <v>8</v>
      </c>
      <c r="B12" s="131">
        <v>8</v>
      </c>
      <c r="C12" s="17"/>
      <c r="D12" s="133"/>
      <c r="E12" s="134"/>
      <c r="F12" s="166"/>
      <c r="G12" s="135"/>
      <c r="H12" s="9" t="str">
        <f t="shared" si="0"/>
        <v/>
      </c>
      <c r="I12" s="132" t="str">
        <f t="shared" si="1"/>
        <v/>
      </c>
      <c r="J12" s="195" t="s">
        <v>320</v>
      </c>
      <c r="K12" s="195"/>
      <c r="L12" s="195"/>
      <c r="M12" s="195"/>
      <c r="N12" s="195"/>
      <c r="O12" s="195"/>
    </row>
    <row r="13" spans="1:15" ht="24" customHeight="1" x14ac:dyDescent="0.2">
      <c r="A13" s="32">
        <v>9</v>
      </c>
      <c r="B13" s="131">
        <v>9</v>
      </c>
      <c r="C13" s="17"/>
      <c r="D13" s="133"/>
      <c r="E13" s="134"/>
      <c r="F13" s="166"/>
      <c r="G13" s="135"/>
      <c r="H13" s="9" t="str">
        <f t="shared" si="0"/>
        <v/>
      </c>
      <c r="I13" s="132" t="str">
        <f t="shared" si="1"/>
        <v/>
      </c>
      <c r="J13" s="192" t="s">
        <v>318</v>
      </c>
      <c r="K13" s="196"/>
      <c r="L13" s="196"/>
      <c r="M13" s="196"/>
      <c r="N13" s="196"/>
      <c r="O13" s="196"/>
    </row>
    <row r="14" spans="1:15" ht="24" customHeight="1" x14ac:dyDescent="0.2">
      <c r="A14" s="32">
        <v>10</v>
      </c>
      <c r="B14" s="131">
        <v>10</v>
      </c>
      <c r="C14" s="17"/>
      <c r="D14" s="133"/>
      <c r="E14" s="134"/>
      <c r="F14" s="166"/>
      <c r="G14" s="135"/>
      <c r="H14" s="9" t="str">
        <f t="shared" si="0"/>
        <v/>
      </c>
      <c r="I14" s="132" t="str">
        <f t="shared" si="1"/>
        <v/>
      </c>
      <c r="J14" s="192"/>
      <c r="K14" s="196"/>
      <c r="L14" s="196"/>
      <c r="M14" s="196"/>
      <c r="N14" s="196"/>
      <c r="O14" s="196"/>
    </row>
    <row r="15" spans="1:15" ht="24" customHeight="1" x14ac:dyDescent="0.2">
      <c r="A15" s="32">
        <v>11</v>
      </c>
      <c r="B15" s="131">
        <v>11</v>
      </c>
      <c r="C15" s="17"/>
      <c r="D15" s="133"/>
      <c r="E15" s="134"/>
      <c r="F15" s="166"/>
      <c r="G15" s="135"/>
      <c r="H15" s="9" t="str">
        <f t="shared" si="0"/>
        <v/>
      </c>
      <c r="I15" s="132" t="str">
        <f t="shared" si="1"/>
        <v/>
      </c>
      <c r="J15" s="192" t="s">
        <v>315</v>
      </c>
      <c r="K15" s="196"/>
      <c r="L15" s="196"/>
      <c r="M15" s="196"/>
      <c r="N15" s="196"/>
      <c r="O15" s="196"/>
    </row>
    <row r="16" spans="1:15" ht="24" customHeight="1" x14ac:dyDescent="0.2">
      <c r="A16" s="32">
        <v>12</v>
      </c>
      <c r="B16" s="131">
        <v>12</v>
      </c>
      <c r="C16" s="17"/>
      <c r="D16" s="133"/>
      <c r="E16" s="134"/>
      <c r="F16" s="166"/>
      <c r="G16" s="135"/>
      <c r="H16" s="9" t="str">
        <f t="shared" si="0"/>
        <v/>
      </c>
      <c r="I16" s="132" t="str">
        <f t="shared" si="1"/>
        <v/>
      </c>
      <c r="J16" s="192"/>
      <c r="K16" s="196"/>
      <c r="L16" s="196"/>
      <c r="M16" s="196"/>
      <c r="N16" s="196"/>
      <c r="O16" s="196"/>
    </row>
    <row r="17" spans="1:15" ht="24" customHeight="1" x14ac:dyDescent="0.2">
      <c r="A17" s="32">
        <v>13</v>
      </c>
      <c r="B17" s="131">
        <v>13</v>
      </c>
      <c r="C17" s="17"/>
      <c r="D17" s="133"/>
      <c r="E17" s="134"/>
      <c r="F17" s="166"/>
      <c r="G17" s="135"/>
      <c r="H17" s="9" t="str">
        <f t="shared" si="0"/>
        <v/>
      </c>
      <c r="I17" s="132" t="str">
        <f t="shared" si="1"/>
        <v/>
      </c>
      <c r="J17" s="192" t="s">
        <v>316</v>
      </c>
      <c r="K17" s="196"/>
      <c r="L17" s="196"/>
      <c r="M17" s="196"/>
      <c r="N17" s="196"/>
      <c r="O17" s="196"/>
    </row>
    <row r="18" spans="1:15" ht="24" customHeight="1" x14ac:dyDescent="0.2">
      <c r="A18" s="32">
        <v>14</v>
      </c>
      <c r="B18" s="131">
        <v>14</v>
      </c>
      <c r="C18" s="17"/>
      <c r="D18" s="133"/>
      <c r="E18" s="134"/>
      <c r="F18" s="166"/>
      <c r="G18" s="135"/>
      <c r="H18" s="9" t="str">
        <f t="shared" si="0"/>
        <v/>
      </c>
      <c r="I18" s="132" t="str">
        <f t="shared" si="1"/>
        <v/>
      </c>
      <c r="J18" s="192"/>
      <c r="K18" s="196"/>
      <c r="L18" s="196"/>
      <c r="M18" s="196"/>
      <c r="N18" s="196"/>
      <c r="O18" s="196"/>
    </row>
    <row r="19" spans="1:15" ht="24" customHeight="1" x14ac:dyDescent="0.2">
      <c r="A19" s="32">
        <v>15</v>
      </c>
      <c r="B19" s="131">
        <v>15</v>
      </c>
      <c r="C19" s="17"/>
      <c r="D19" s="133"/>
      <c r="E19" s="134"/>
      <c r="F19" s="166"/>
      <c r="G19" s="135"/>
      <c r="H19" s="9" t="str">
        <f t="shared" si="0"/>
        <v/>
      </c>
      <c r="I19" s="132" t="str">
        <f t="shared" si="1"/>
        <v/>
      </c>
      <c r="J19" s="192" t="s">
        <v>317</v>
      </c>
      <c r="K19" s="197"/>
      <c r="L19" s="198"/>
      <c r="M19" s="198"/>
      <c r="N19" s="198"/>
      <c r="O19" s="199"/>
    </row>
    <row r="20" spans="1:15" ht="24" customHeight="1" x14ac:dyDescent="0.2">
      <c r="A20" s="32">
        <v>16</v>
      </c>
      <c r="B20" s="131">
        <v>16</v>
      </c>
      <c r="C20" s="17"/>
      <c r="D20" s="133"/>
      <c r="E20" s="134"/>
      <c r="F20" s="166"/>
      <c r="G20" s="135"/>
      <c r="H20" s="9" t="str">
        <f t="shared" si="0"/>
        <v/>
      </c>
      <c r="I20" s="132" t="str">
        <f t="shared" si="1"/>
        <v/>
      </c>
      <c r="J20" s="192"/>
      <c r="K20" s="200"/>
      <c r="L20" s="201"/>
      <c r="M20" s="201"/>
      <c r="N20" s="201"/>
      <c r="O20" s="202"/>
    </row>
    <row r="21" spans="1:15" ht="24" customHeight="1" x14ac:dyDescent="0.2">
      <c r="A21" s="32">
        <v>17</v>
      </c>
      <c r="B21" s="131">
        <v>17</v>
      </c>
      <c r="C21" s="17"/>
      <c r="D21" s="133"/>
      <c r="E21" s="134"/>
      <c r="F21" s="166"/>
      <c r="G21" s="135"/>
      <c r="H21" s="9" t="str">
        <f t="shared" si="0"/>
        <v/>
      </c>
      <c r="I21" s="132" t="str">
        <f t="shared" si="1"/>
        <v/>
      </c>
    </row>
    <row r="22" spans="1:15" ht="24" customHeight="1" x14ac:dyDescent="0.2">
      <c r="A22" s="32">
        <v>18</v>
      </c>
      <c r="B22" s="131">
        <v>18</v>
      </c>
      <c r="C22" s="17"/>
      <c r="D22" s="133"/>
      <c r="E22" s="134"/>
      <c r="F22" s="166"/>
      <c r="G22" s="135"/>
      <c r="H22" s="9" t="str">
        <f t="shared" si="0"/>
        <v/>
      </c>
      <c r="I22" s="132" t="str">
        <f t="shared" si="1"/>
        <v/>
      </c>
    </row>
    <row r="23" spans="1:15" ht="24" customHeight="1" x14ac:dyDescent="0.2">
      <c r="A23" s="32">
        <v>19</v>
      </c>
      <c r="B23" s="131">
        <v>19</v>
      </c>
      <c r="C23" s="17"/>
      <c r="D23" s="133"/>
      <c r="E23" s="134"/>
      <c r="F23" s="166"/>
      <c r="G23" s="135"/>
      <c r="H23" s="9" t="str">
        <f t="shared" si="0"/>
        <v/>
      </c>
      <c r="I23" s="132" t="str">
        <f t="shared" si="1"/>
        <v/>
      </c>
    </row>
    <row r="24" spans="1:15" ht="24" customHeight="1" x14ac:dyDescent="0.2">
      <c r="A24" s="32">
        <v>20</v>
      </c>
      <c r="B24" s="131">
        <v>20</v>
      </c>
      <c r="C24" s="17"/>
      <c r="D24" s="133"/>
      <c r="E24" s="134"/>
      <c r="F24" s="166"/>
      <c r="G24" s="135"/>
      <c r="H24" s="9" t="str">
        <f t="shared" si="0"/>
        <v/>
      </c>
      <c r="I24" s="132" t="str">
        <f t="shared" si="1"/>
        <v/>
      </c>
    </row>
    <row r="25" spans="1:15" x14ac:dyDescent="0.2">
      <c r="A25" s="32">
        <v>21</v>
      </c>
      <c r="B25" s="129"/>
      <c r="C25" s="129"/>
      <c r="D25" s="129"/>
      <c r="E25" s="129"/>
      <c r="F25" s="129"/>
    </row>
    <row r="26" spans="1:15" x14ac:dyDescent="0.2">
      <c r="A26" s="32">
        <v>22</v>
      </c>
      <c r="B26" s="129"/>
      <c r="C26" s="129"/>
      <c r="D26" s="129"/>
      <c r="E26" s="129"/>
      <c r="F26" s="129"/>
    </row>
    <row r="27" spans="1:15" x14ac:dyDescent="0.2">
      <c r="A27" s="32">
        <v>23</v>
      </c>
      <c r="B27" s="129"/>
      <c r="C27" s="129"/>
      <c r="D27" s="129"/>
      <c r="E27" s="129"/>
      <c r="F27" s="129"/>
    </row>
    <row r="28" spans="1:15" x14ac:dyDescent="0.2">
      <c r="A28" s="32">
        <v>24</v>
      </c>
      <c r="B28" s="129"/>
      <c r="C28" s="129"/>
      <c r="D28" s="129"/>
      <c r="E28" s="129"/>
      <c r="F28" s="129"/>
    </row>
    <row r="29" spans="1:15" x14ac:dyDescent="0.2">
      <c r="A29" s="32">
        <v>25</v>
      </c>
      <c r="B29" s="129"/>
      <c r="C29" s="129"/>
      <c r="D29" s="129"/>
      <c r="E29" s="129"/>
      <c r="F29" s="129"/>
    </row>
    <row r="30" spans="1:15" x14ac:dyDescent="0.2">
      <c r="A30" s="32">
        <v>26</v>
      </c>
      <c r="B30" s="129"/>
      <c r="C30" s="129"/>
      <c r="D30" s="129"/>
      <c r="E30" s="129"/>
      <c r="F30" s="129"/>
    </row>
    <row r="31" spans="1:15" x14ac:dyDescent="0.2">
      <c r="A31" s="32">
        <v>27</v>
      </c>
      <c r="B31" s="129"/>
      <c r="C31" s="129"/>
      <c r="D31" s="129"/>
      <c r="E31" s="129"/>
      <c r="F31" s="129"/>
    </row>
    <row r="32" spans="1:15" x14ac:dyDescent="0.2">
      <c r="A32" s="32">
        <v>28</v>
      </c>
      <c r="B32" s="129"/>
      <c r="C32" s="129"/>
      <c r="D32" s="129"/>
      <c r="E32" s="129"/>
      <c r="F32" s="129"/>
    </row>
    <row r="33" spans="1:6" x14ac:dyDescent="0.2">
      <c r="A33" s="32">
        <v>29</v>
      </c>
      <c r="B33" s="129"/>
      <c r="C33" s="129"/>
      <c r="D33" s="129"/>
      <c r="E33" s="129"/>
      <c r="F33" s="129"/>
    </row>
    <row r="34" spans="1:6" x14ac:dyDescent="0.2">
      <c r="A34" s="32">
        <v>30</v>
      </c>
      <c r="B34" s="129"/>
      <c r="C34" s="129"/>
      <c r="D34" s="129"/>
      <c r="E34" s="129"/>
      <c r="F34" s="129"/>
    </row>
    <row r="35" spans="1:6" x14ac:dyDescent="0.2">
      <c r="A35" s="32">
        <v>31</v>
      </c>
      <c r="B35" s="129"/>
      <c r="C35" s="129"/>
      <c r="D35" s="129"/>
      <c r="E35" s="129"/>
      <c r="F35" s="129"/>
    </row>
    <row r="36" spans="1:6" x14ac:dyDescent="0.2">
      <c r="A36" s="32">
        <v>32</v>
      </c>
      <c r="B36" s="129"/>
      <c r="C36" s="129"/>
      <c r="D36" s="129"/>
      <c r="E36" s="129"/>
      <c r="F36" s="129"/>
    </row>
    <row r="37" spans="1:6" x14ac:dyDescent="0.2">
      <c r="A37" s="32">
        <v>33</v>
      </c>
    </row>
    <row r="38" spans="1:6" x14ac:dyDescent="0.2">
      <c r="A38" s="32">
        <v>34</v>
      </c>
    </row>
    <row r="39" spans="1:6" x14ac:dyDescent="0.2">
      <c r="A39" s="32">
        <v>35</v>
      </c>
    </row>
    <row r="40" spans="1:6" x14ac:dyDescent="0.2">
      <c r="A40" s="32">
        <v>36</v>
      </c>
    </row>
    <row r="41" spans="1:6" x14ac:dyDescent="0.2">
      <c r="A41" s="32">
        <v>37</v>
      </c>
    </row>
    <row r="42" spans="1:6" x14ac:dyDescent="0.2">
      <c r="A42" s="32">
        <v>38</v>
      </c>
    </row>
    <row r="43" spans="1:6" x14ac:dyDescent="0.2">
      <c r="A43" s="32">
        <v>39</v>
      </c>
    </row>
    <row r="44" spans="1:6" x14ac:dyDescent="0.2">
      <c r="A44" s="32">
        <v>40</v>
      </c>
    </row>
    <row r="45" spans="1:6" x14ac:dyDescent="0.2">
      <c r="A45" s="32">
        <v>41</v>
      </c>
    </row>
    <row r="46" spans="1:6" x14ac:dyDescent="0.2">
      <c r="A46" s="32">
        <v>42</v>
      </c>
    </row>
    <row r="47" spans="1:6" x14ac:dyDescent="0.2">
      <c r="A47" s="32">
        <v>43</v>
      </c>
    </row>
    <row r="48" spans="1:6" x14ac:dyDescent="0.2">
      <c r="A48" s="32">
        <v>44</v>
      </c>
    </row>
    <row r="49" spans="1:1" x14ac:dyDescent="0.2">
      <c r="A49" s="32">
        <v>45</v>
      </c>
    </row>
    <row r="50" spans="1:1" x14ac:dyDescent="0.2">
      <c r="A50" s="32">
        <v>46</v>
      </c>
    </row>
    <row r="51" spans="1:1" x14ac:dyDescent="0.2">
      <c r="A51" s="32">
        <v>47</v>
      </c>
    </row>
    <row r="52" spans="1:1" x14ac:dyDescent="0.2">
      <c r="A52" s="32">
        <v>48</v>
      </c>
    </row>
    <row r="53" spans="1:1" x14ac:dyDescent="0.2">
      <c r="A53" s="32">
        <v>49</v>
      </c>
    </row>
    <row r="54" spans="1:1" x14ac:dyDescent="0.2">
      <c r="A54" s="32">
        <v>50</v>
      </c>
    </row>
  </sheetData>
  <sheetProtection algorithmName="SHA-512" hashValue="wKSIWenTzxuhgDU8sM2FlRcvM4+aXdxkkmcGiFF/FFmT4pR5S9HxAODfaud5tGt/h0bzLIhzQs/AzEL15DxdnA==" saltValue="DhIwTyBB6G0FQynmw7GigQ==" spinCount="100000" sheet="1" objects="1" scenarios="1"/>
  <mergeCells count="17">
    <mergeCell ref="J13:J14"/>
    <mergeCell ref="J15:J16"/>
    <mergeCell ref="J12:O12"/>
    <mergeCell ref="J17:J18"/>
    <mergeCell ref="J19:J20"/>
    <mergeCell ref="K13:O14"/>
    <mergeCell ref="K15:O16"/>
    <mergeCell ref="K17:O18"/>
    <mergeCell ref="K19:O20"/>
    <mergeCell ref="F1:G1"/>
    <mergeCell ref="J5:J6"/>
    <mergeCell ref="J7:J8"/>
    <mergeCell ref="J9:J10"/>
    <mergeCell ref="J4:O4"/>
    <mergeCell ref="K5:O6"/>
    <mergeCell ref="K7:O8"/>
    <mergeCell ref="K9:O10"/>
  </mergeCells>
  <phoneticPr fontId="2"/>
  <dataValidations count="4">
    <dataValidation type="list" allowBlank="1" showInputMessage="1" showErrorMessage="1" sqref="E5:E24" xr:uid="{00000000-0002-0000-0300-000000000000}">
      <formula1>$A$5:$A$54</formula1>
    </dataValidation>
    <dataValidation type="list" allowBlank="1" showInputMessage="1" showErrorMessage="1" sqref="F5:F24" xr:uid="{00000000-0002-0000-0300-000001000000}">
      <formula1>"身体介護あり,身体介護なし"</formula1>
    </dataValidation>
    <dataValidation type="list" allowBlank="1" showInputMessage="1" showErrorMessage="1" sqref="G5:G24" xr:uid="{00000000-0002-0000-0300-000002000000}">
      <formula1>"0,4600,9300,37200"</formula1>
    </dataValidation>
    <dataValidation type="list" allowBlank="1" showInputMessage="1" showErrorMessage="1" sqref="D5:D24" xr:uid="{00000000-0002-0000-0300-000003000000}">
      <formula1>"1,2,3,4,5"</formula1>
    </dataValidation>
  </dataValidations>
  <pageMargins left="0.7" right="0.7" top="0.75" bottom="0.75" header="0.3" footer="0.3"/>
  <pageSetup paperSize="9" scale="83" orientation="portrait" verticalDpi="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CF74"/>
  <sheetViews>
    <sheetView zoomScale="90" zoomScaleNormal="90" workbookViewId="0">
      <selection activeCell="O2" sqref="O2"/>
    </sheetView>
  </sheetViews>
  <sheetFormatPr defaultColWidth="9" defaultRowHeight="13.2" x14ac:dyDescent="0.2"/>
  <cols>
    <col min="1" max="1" width="2" style="9" customWidth="1"/>
    <col min="2" max="3" width="4.109375" style="9" customWidth="1"/>
    <col min="4" max="4" width="4.109375" style="9" hidden="1" customWidth="1"/>
    <col min="5" max="20" width="4.109375" style="9" customWidth="1"/>
    <col min="21" max="21" width="7.109375" style="9" customWidth="1"/>
    <col min="22" max="22" width="10.109375" style="9" customWidth="1"/>
    <col min="23" max="23" width="41.88671875" style="9" customWidth="1"/>
    <col min="24" max="24" width="20.44140625" style="9" customWidth="1"/>
    <col min="25" max="37" width="4.44140625" style="9" hidden="1" customWidth="1"/>
    <col min="38" max="38" width="20.44140625" style="9" customWidth="1"/>
    <col min="39" max="39" width="2" style="9" customWidth="1"/>
    <col min="40" max="41" width="4.109375" style="9" customWidth="1"/>
    <col min="42" max="42" width="4.109375" style="9" hidden="1" customWidth="1"/>
    <col min="43" max="58" width="4.109375" style="9" customWidth="1"/>
    <col min="59" max="59" width="7.109375" style="9" customWidth="1"/>
    <col min="60" max="60" width="10.109375" style="9" customWidth="1"/>
    <col min="61" max="61" width="41.88671875" style="9" customWidth="1"/>
    <col min="62" max="62" width="20.44140625" style="9" customWidth="1"/>
    <col min="63" max="75" width="4.44140625" style="9" hidden="1" customWidth="1"/>
    <col min="76" max="76" width="20.44140625" style="9" customWidth="1"/>
    <col min="77" max="77" width="2" style="9" customWidth="1"/>
    <col min="78" max="79" width="4.109375" style="9" customWidth="1"/>
    <col min="80" max="80" width="4.109375" style="9" hidden="1" customWidth="1"/>
    <col min="81" max="96" width="4.109375" style="9" customWidth="1"/>
    <col min="97" max="97" width="7.109375" style="9" customWidth="1"/>
    <col min="98" max="98" width="10.109375" style="9" customWidth="1"/>
    <col min="99" max="99" width="41.88671875" style="9" customWidth="1"/>
    <col min="100" max="100" width="20.44140625" style="9" customWidth="1"/>
    <col min="101" max="113" width="4.44140625" style="9" hidden="1" customWidth="1"/>
    <col min="114" max="114" width="20.44140625" style="9" customWidth="1"/>
    <col min="115" max="115" width="2" style="9" customWidth="1"/>
    <col min="116" max="117" width="4.109375" style="9" customWidth="1"/>
    <col min="118" max="118" width="4.109375" style="9" hidden="1" customWidth="1"/>
    <col min="119" max="134" width="4.109375" style="9" customWidth="1"/>
    <col min="135" max="135" width="7.109375" style="9" customWidth="1"/>
    <col min="136" max="136" width="10.109375" style="9" customWidth="1"/>
    <col min="137" max="137" width="41.88671875" style="9" customWidth="1"/>
    <col min="138" max="138" width="20.44140625" style="9" customWidth="1"/>
    <col min="139" max="151" width="4.44140625" style="9" hidden="1" customWidth="1"/>
    <col min="152" max="152" width="20.44140625" style="9" customWidth="1"/>
    <col min="153" max="153" width="2" style="9" customWidth="1"/>
    <col min="154" max="155" width="4.109375" style="9" customWidth="1"/>
    <col min="156" max="156" width="4.109375" style="9" hidden="1" customWidth="1"/>
    <col min="157" max="172" width="4.109375" style="9" customWidth="1"/>
    <col min="173" max="173" width="7.109375" style="9" customWidth="1"/>
    <col min="174" max="174" width="10.109375" style="9" customWidth="1"/>
    <col min="175" max="175" width="41.88671875" style="9" customWidth="1"/>
    <col min="176" max="176" width="20.44140625" style="9" customWidth="1"/>
    <col min="177" max="189" width="4.44140625" style="9" hidden="1" customWidth="1"/>
    <col min="190" max="190" width="20.44140625" style="9" customWidth="1"/>
    <col min="191" max="191" width="2" style="9" customWidth="1"/>
    <col min="192" max="193" width="4.109375" style="9" customWidth="1"/>
    <col min="194" max="194" width="4.109375" style="9" hidden="1" customWidth="1"/>
    <col min="195" max="210" width="4.109375" style="9" customWidth="1"/>
    <col min="211" max="211" width="7.109375" style="9" customWidth="1"/>
    <col min="212" max="212" width="10.109375" style="9" customWidth="1"/>
    <col min="213" max="213" width="41.88671875" style="9" customWidth="1"/>
    <col min="214" max="214" width="20.44140625" style="9" customWidth="1"/>
    <col min="215" max="227" width="4.44140625" style="9" hidden="1" customWidth="1"/>
    <col min="228" max="228" width="20.44140625" style="9" customWidth="1"/>
    <col min="229" max="229" width="2" style="9" customWidth="1"/>
    <col min="230" max="231" width="4.109375" style="9" customWidth="1"/>
    <col min="232" max="232" width="4.109375" style="9" hidden="1" customWidth="1"/>
    <col min="233" max="248" width="4.109375" style="9" customWidth="1"/>
    <col min="249" max="249" width="7.109375" style="9" customWidth="1"/>
    <col min="250" max="250" width="10.109375" style="9" customWidth="1"/>
    <col min="251" max="251" width="41.88671875" style="9" customWidth="1"/>
    <col min="252" max="252" width="20.44140625" style="9" customWidth="1"/>
    <col min="253" max="265" width="4.44140625" style="9" hidden="1" customWidth="1"/>
    <col min="266" max="266" width="20.44140625" style="9" customWidth="1"/>
    <col min="267" max="267" width="2" style="9" customWidth="1"/>
    <col min="268" max="269" width="4.109375" style="9" customWidth="1"/>
    <col min="270" max="270" width="4.109375" style="9" hidden="1" customWidth="1"/>
    <col min="271" max="286" width="4.109375" style="9" customWidth="1"/>
    <col min="287" max="287" width="7.109375" style="9" customWidth="1"/>
    <col min="288" max="288" width="10.109375" style="9" customWidth="1"/>
    <col min="289" max="289" width="41.88671875" style="9" customWidth="1"/>
    <col min="290" max="290" width="20.44140625" style="9" customWidth="1"/>
    <col min="291" max="303" width="4.44140625" style="9" hidden="1" customWidth="1"/>
    <col min="304" max="304" width="20.44140625" style="9" customWidth="1"/>
    <col min="305" max="305" width="2" style="9" customWidth="1"/>
    <col min="306" max="307" width="4.109375" style="9" customWidth="1"/>
    <col min="308" max="308" width="4.109375" style="9" hidden="1" customWidth="1"/>
    <col min="309" max="324" width="4.109375" style="9" customWidth="1"/>
    <col min="325" max="325" width="7.109375" style="9" customWidth="1"/>
    <col min="326" max="326" width="10.109375" style="9" customWidth="1"/>
    <col min="327" max="327" width="41.88671875" style="9" customWidth="1"/>
    <col min="328" max="328" width="20.44140625" style="9" customWidth="1"/>
    <col min="329" max="341" width="4.44140625" style="9" hidden="1" customWidth="1"/>
    <col min="342" max="342" width="20.44140625" style="9" customWidth="1"/>
    <col min="343" max="343" width="2" style="9" customWidth="1"/>
    <col min="344" max="345" width="4.109375" style="9" customWidth="1"/>
    <col min="346" max="346" width="4.109375" style="9" hidden="1" customWidth="1"/>
    <col min="347" max="362" width="4.109375" style="9" customWidth="1"/>
    <col min="363" max="363" width="7.109375" style="9" customWidth="1"/>
    <col min="364" max="364" width="10.109375" style="9" customWidth="1"/>
    <col min="365" max="365" width="41.88671875" style="9" customWidth="1"/>
    <col min="366" max="366" width="20.44140625" style="9" customWidth="1"/>
    <col min="367" max="379" width="4.44140625" style="9" hidden="1" customWidth="1"/>
    <col min="380" max="380" width="20.44140625" style="9" customWidth="1"/>
    <col min="381" max="381" width="2" style="9" customWidth="1"/>
    <col min="382" max="383" width="4.109375" style="9" customWidth="1"/>
    <col min="384" max="384" width="4.109375" style="9" hidden="1" customWidth="1"/>
    <col min="385" max="400" width="4.109375" style="9" customWidth="1"/>
    <col min="401" max="401" width="7.109375" style="9" customWidth="1"/>
    <col min="402" max="402" width="10.109375" style="9" customWidth="1"/>
    <col min="403" max="403" width="41.88671875" style="9" customWidth="1"/>
    <col min="404" max="404" width="20.44140625" style="9" customWidth="1"/>
    <col min="405" max="417" width="4.44140625" style="9" hidden="1" customWidth="1"/>
    <col min="418" max="418" width="20.44140625" style="9" customWidth="1"/>
    <col min="419" max="419" width="2" style="9" customWidth="1"/>
    <col min="420" max="421" width="4.109375" style="9" customWidth="1"/>
    <col min="422" max="422" width="4.109375" style="9" hidden="1" customWidth="1"/>
    <col min="423" max="438" width="4.109375" style="9" customWidth="1"/>
    <col min="439" max="439" width="7.109375" style="9" customWidth="1"/>
    <col min="440" max="440" width="10.109375" style="9" customWidth="1"/>
    <col min="441" max="441" width="41.88671875" style="9" customWidth="1"/>
    <col min="442" max="442" width="20.44140625" style="9" customWidth="1"/>
    <col min="443" max="455" width="4.44140625" style="9" hidden="1" customWidth="1"/>
    <col min="456" max="456" width="20.44140625" style="9" customWidth="1"/>
    <col min="457" max="457" width="2" style="9" customWidth="1"/>
    <col min="458" max="459" width="4.109375" style="9" customWidth="1"/>
    <col min="460" max="460" width="4.109375" style="9" hidden="1" customWidth="1"/>
    <col min="461" max="476" width="4.109375" style="9" customWidth="1"/>
    <col min="477" max="477" width="7.109375" style="9" customWidth="1"/>
    <col min="478" max="478" width="10.109375" style="9" customWidth="1"/>
    <col min="479" max="479" width="41.88671875" style="9" customWidth="1"/>
    <col min="480" max="480" width="20.44140625" style="9" customWidth="1"/>
    <col min="481" max="493" width="4.44140625" style="9" hidden="1" customWidth="1"/>
    <col min="494" max="494" width="20.44140625" style="9" customWidth="1"/>
    <col min="495" max="495" width="2" style="9" customWidth="1"/>
    <col min="496" max="497" width="4.109375" style="9" customWidth="1"/>
    <col min="498" max="498" width="4.109375" style="9" hidden="1" customWidth="1"/>
    <col min="499" max="514" width="4.109375" style="9" customWidth="1"/>
    <col min="515" max="515" width="7.109375" style="9" customWidth="1"/>
    <col min="516" max="516" width="10.109375" style="9" customWidth="1"/>
    <col min="517" max="517" width="41.88671875" style="9" customWidth="1"/>
    <col min="518" max="518" width="20.44140625" style="9" customWidth="1"/>
    <col min="519" max="531" width="4.44140625" style="9" hidden="1" customWidth="1"/>
    <col min="532" max="532" width="20.44140625" style="9" customWidth="1"/>
    <col min="533" max="533" width="2" style="9" customWidth="1"/>
    <col min="534" max="535" width="4.109375" style="9" customWidth="1"/>
    <col min="536" max="536" width="4.109375" style="9" hidden="1" customWidth="1"/>
    <col min="537" max="552" width="4.109375" style="9" customWidth="1"/>
    <col min="553" max="553" width="7.109375" style="9" customWidth="1"/>
    <col min="554" max="554" width="10.109375" style="9" customWidth="1"/>
    <col min="555" max="555" width="41.88671875" style="9" customWidth="1"/>
    <col min="556" max="556" width="20.44140625" style="9" customWidth="1"/>
    <col min="557" max="569" width="4.44140625" style="9" hidden="1" customWidth="1"/>
    <col min="570" max="570" width="20.44140625" style="9" customWidth="1"/>
    <col min="571" max="571" width="2" style="9" customWidth="1"/>
    <col min="572" max="573" width="4.109375" style="9" customWidth="1"/>
    <col min="574" max="574" width="4.109375" style="9" hidden="1" customWidth="1"/>
    <col min="575" max="590" width="4.109375" style="9" customWidth="1"/>
    <col min="591" max="591" width="7.109375" style="9" customWidth="1"/>
    <col min="592" max="592" width="10.109375" style="9" customWidth="1"/>
    <col min="593" max="593" width="41.88671875" style="9" customWidth="1"/>
    <col min="594" max="594" width="20.44140625" style="9" customWidth="1"/>
    <col min="595" max="607" width="4.44140625" style="9" hidden="1" customWidth="1"/>
    <col min="608" max="608" width="20.44140625" style="9" customWidth="1"/>
    <col min="609" max="609" width="2" style="9" customWidth="1"/>
    <col min="610" max="611" width="4.109375" style="9" customWidth="1"/>
    <col min="612" max="612" width="4.109375" style="9" hidden="1" customWidth="1"/>
    <col min="613" max="628" width="4.109375" style="9" customWidth="1"/>
    <col min="629" max="629" width="7.109375" style="9" customWidth="1"/>
    <col min="630" max="630" width="10.109375" style="9" customWidth="1"/>
    <col min="631" max="631" width="41.88671875" style="9" customWidth="1"/>
    <col min="632" max="632" width="20.44140625" style="9" customWidth="1"/>
    <col min="633" max="645" width="4.44140625" style="9" hidden="1" customWidth="1"/>
    <col min="646" max="646" width="20.44140625" style="9" customWidth="1"/>
    <col min="647" max="647" width="2" style="9" customWidth="1"/>
    <col min="648" max="649" width="4.109375" style="9" customWidth="1"/>
    <col min="650" max="650" width="4.109375" style="9" hidden="1" customWidth="1"/>
    <col min="651" max="666" width="4.109375" style="9" customWidth="1"/>
    <col min="667" max="667" width="7.109375" style="9" customWidth="1"/>
    <col min="668" max="668" width="10.109375" style="9" customWidth="1"/>
    <col min="669" max="669" width="41.88671875" style="9" customWidth="1"/>
    <col min="670" max="670" width="20.44140625" style="9" customWidth="1"/>
    <col min="671" max="683" width="4.44140625" style="9" hidden="1" customWidth="1"/>
    <col min="684" max="684" width="20.44140625" style="9" customWidth="1"/>
    <col min="685" max="685" width="2" style="9" customWidth="1"/>
    <col min="686" max="687" width="4.109375" style="9" customWidth="1"/>
    <col min="688" max="688" width="4.109375" style="9" hidden="1" customWidth="1"/>
    <col min="689" max="704" width="4.109375" style="9" customWidth="1"/>
    <col min="705" max="705" width="7.109375" style="9" customWidth="1"/>
    <col min="706" max="706" width="10.109375" style="9" customWidth="1"/>
    <col min="707" max="707" width="41.88671875" style="9" customWidth="1"/>
    <col min="708" max="708" width="20.44140625" style="9" customWidth="1"/>
    <col min="709" max="721" width="4.44140625" style="9" hidden="1" customWidth="1"/>
    <col min="722" max="722" width="20.44140625" style="9" customWidth="1"/>
    <col min="723" max="723" width="2" style="9" customWidth="1"/>
    <col min="724" max="725" width="4.109375" style="9" customWidth="1"/>
    <col min="726" max="726" width="4.109375" style="9" hidden="1" customWidth="1"/>
    <col min="727" max="742" width="4.109375" style="9" customWidth="1"/>
    <col min="743" max="743" width="7.109375" style="9" customWidth="1"/>
    <col min="744" max="744" width="10.109375" style="9" customWidth="1"/>
    <col min="745" max="745" width="41.88671875" style="9" customWidth="1"/>
    <col min="746" max="746" width="20.44140625" style="9" customWidth="1"/>
    <col min="747" max="759" width="4.44140625" style="9" hidden="1" customWidth="1"/>
    <col min="760" max="760" width="20.44140625" style="9" customWidth="1"/>
    <col min="761" max="16384" width="9" style="9"/>
  </cols>
  <sheetData>
    <row r="1" spans="2:760" ht="18.75" customHeight="1" x14ac:dyDescent="0.2">
      <c r="B1" s="9" t="s">
        <v>14</v>
      </c>
      <c r="K1" s="172" t="s">
        <v>30</v>
      </c>
      <c r="L1" s="172"/>
      <c r="M1" s="172"/>
      <c r="N1" s="172"/>
      <c r="O1" s="203">
        <v>2024</v>
      </c>
      <c r="P1" s="203"/>
      <c r="Q1" s="203"/>
      <c r="R1" s="172" t="s">
        <v>31</v>
      </c>
      <c r="S1" s="172"/>
      <c r="T1" s="203">
        <v>4</v>
      </c>
      <c r="U1" s="203"/>
      <c r="V1" s="10" t="s">
        <v>32</v>
      </c>
      <c r="AN1" s="9" t="s">
        <v>14</v>
      </c>
      <c r="AW1" s="205"/>
      <c r="AX1" s="205"/>
      <c r="AY1" s="205"/>
      <c r="AZ1" s="205"/>
      <c r="BA1" s="206"/>
      <c r="BB1" s="206"/>
      <c r="BC1" s="206"/>
      <c r="BD1" s="205"/>
      <c r="BE1" s="205"/>
      <c r="BF1" s="206"/>
      <c r="BG1" s="206"/>
      <c r="BH1" s="93"/>
      <c r="BZ1" s="9" t="s">
        <v>14</v>
      </c>
      <c r="CI1" s="205"/>
      <c r="CJ1" s="205"/>
      <c r="CK1" s="205"/>
      <c r="CL1" s="205"/>
      <c r="CM1" s="206"/>
      <c r="CN1" s="206"/>
      <c r="CO1" s="206"/>
      <c r="CP1" s="205"/>
      <c r="CQ1" s="205"/>
      <c r="CR1" s="206"/>
      <c r="CS1" s="206"/>
      <c r="CT1" s="93"/>
      <c r="DL1" s="9" t="s">
        <v>14</v>
      </c>
      <c r="DU1" s="205"/>
      <c r="DV1" s="205"/>
      <c r="DW1" s="205"/>
      <c r="DX1" s="205"/>
      <c r="DY1" s="206"/>
      <c r="DZ1" s="206"/>
      <c r="EA1" s="206"/>
      <c r="EB1" s="205"/>
      <c r="EC1" s="205"/>
      <c r="ED1" s="206"/>
      <c r="EE1" s="206"/>
      <c r="EF1" s="93"/>
      <c r="EX1" s="9" t="s">
        <v>14</v>
      </c>
      <c r="FG1" s="205"/>
      <c r="FH1" s="205"/>
      <c r="FI1" s="205"/>
      <c r="FJ1" s="205"/>
      <c r="FK1" s="206"/>
      <c r="FL1" s="206"/>
      <c r="FM1" s="206"/>
      <c r="FN1" s="205"/>
      <c r="FO1" s="205"/>
      <c r="FP1" s="206"/>
      <c r="FQ1" s="206"/>
      <c r="FR1" s="93"/>
      <c r="GJ1" s="9" t="s">
        <v>14</v>
      </c>
      <c r="GS1" s="205"/>
      <c r="GT1" s="205"/>
      <c r="GU1" s="205"/>
      <c r="GV1" s="205"/>
      <c r="GW1" s="206"/>
      <c r="GX1" s="206"/>
      <c r="GY1" s="206"/>
      <c r="GZ1" s="205"/>
      <c r="HA1" s="205"/>
      <c r="HB1" s="206"/>
      <c r="HC1" s="206"/>
      <c r="HD1" s="93"/>
      <c r="HV1" s="9" t="s">
        <v>14</v>
      </c>
      <c r="IE1" s="205"/>
      <c r="IF1" s="205"/>
      <c r="IG1" s="205"/>
      <c r="IH1" s="205"/>
      <c r="II1" s="206"/>
      <c r="IJ1" s="206"/>
      <c r="IK1" s="206"/>
      <c r="IL1" s="205"/>
      <c r="IM1" s="205"/>
      <c r="IN1" s="206"/>
      <c r="IO1" s="206"/>
      <c r="IP1" s="93"/>
      <c r="JH1" s="9" t="s">
        <v>14</v>
      </c>
      <c r="JQ1" s="205"/>
      <c r="JR1" s="205"/>
      <c r="JS1" s="205"/>
      <c r="JT1" s="205"/>
      <c r="JU1" s="206"/>
      <c r="JV1" s="206"/>
      <c r="JW1" s="206"/>
      <c r="JX1" s="205"/>
      <c r="JY1" s="205"/>
      <c r="JZ1" s="206"/>
      <c r="KA1" s="206"/>
      <c r="KB1" s="93"/>
      <c r="KT1" s="9" t="s">
        <v>14</v>
      </c>
      <c r="LC1" s="205"/>
      <c r="LD1" s="205"/>
      <c r="LE1" s="205"/>
      <c r="LF1" s="205"/>
      <c r="LG1" s="206"/>
      <c r="LH1" s="206"/>
      <c r="LI1" s="206"/>
      <c r="LJ1" s="205"/>
      <c r="LK1" s="205"/>
      <c r="LL1" s="206"/>
      <c r="LM1" s="206"/>
      <c r="LN1" s="93"/>
      <c r="MF1" s="9" t="s">
        <v>14</v>
      </c>
      <c r="MO1" s="205"/>
      <c r="MP1" s="205"/>
      <c r="MQ1" s="205"/>
      <c r="MR1" s="205"/>
      <c r="MS1" s="206"/>
      <c r="MT1" s="206"/>
      <c r="MU1" s="206"/>
      <c r="MV1" s="205"/>
      <c r="MW1" s="205"/>
      <c r="MX1" s="206"/>
      <c r="MY1" s="206"/>
      <c r="MZ1" s="93"/>
      <c r="NR1" s="9" t="s">
        <v>14</v>
      </c>
      <c r="OA1" s="205"/>
      <c r="OB1" s="205"/>
      <c r="OC1" s="205"/>
      <c r="OD1" s="205"/>
      <c r="OE1" s="206"/>
      <c r="OF1" s="206"/>
      <c r="OG1" s="206"/>
      <c r="OH1" s="205"/>
      <c r="OI1" s="205"/>
      <c r="OJ1" s="206"/>
      <c r="OK1" s="206"/>
      <c r="OL1" s="93"/>
      <c r="PD1" s="9" t="s">
        <v>14</v>
      </c>
      <c r="PM1" s="205"/>
      <c r="PN1" s="205"/>
      <c r="PO1" s="205"/>
      <c r="PP1" s="205"/>
      <c r="PQ1" s="206"/>
      <c r="PR1" s="206"/>
      <c r="PS1" s="206"/>
      <c r="PT1" s="205"/>
      <c r="PU1" s="205"/>
      <c r="PV1" s="206"/>
      <c r="PW1" s="206"/>
      <c r="PX1" s="93"/>
      <c r="QP1" s="9" t="s">
        <v>14</v>
      </c>
      <c r="QY1" s="205"/>
      <c r="QZ1" s="205"/>
      <c r="RA1" s="205"/>
      <c r="RB1" s="205"/>
      <c r="RC1" s="206"/>
      <c r="RD1" s="206"/>
      <c r="RE1" s="206"/>
      <c r="RF1" s="205"/>
      <c r="RG1" s="205"/>
      <c r="RH1" s="206"/>
      <c r="RI1" s="206"/>
      <c r="RJ1" s="93"/>
      <c r="SB1" s="9" t="s">
        <v>14</v>
      </c>
      <c r="SK1" s="205"/>
      <c r="SL1" s="205"/>
      <c r="SM1" s="205"/>
      <c r="SN1" s="205"/>
      <c r="SO1" s="206"/>
      <c r="SP1" s="206"/>
      <c r="SQ1" s="206"/>
      <c r="SR1" s="205"/>
      <c r="SS1" s="205"/>
      <c r="ST1" s="206"/>
      <c r="SU1" s="206"/>
      <c r="SV1" s="93"/>
      <c r="TN1" s="9" t="s">
        <v>14</v>
      </c>
      <c r="TW1" s="205"/>
      <c r="TX1" s="205"/>
      <c r="TY1" s="205"/>
      <c r="TZ1" s="205"/>
      <c r="UA1" s="206"/>
      <c r="UB1" s="206"/>
      <c r="UC1" s="206"/>
      <c r="UD1" s="205"/>
      <c r="UE1" s="205"/>
      <c r="UF1" s="206"/>
      <c r="UG1" s="206"/>
      <c r="UH1" s="93"/>
      <c r="UZ1" s="9" t="s">
        <v>14</v>
      </c>
      <c r="VI1" s="205"/>
      <c r="VJ1" s="205"/>
      <c r="VK1" s="205"/>
      <c r="VL1" s="205"/>
      <c r="VM1" s="206"/>
      <c r="VN1" s="206"/>
      <c r="VO1" s="206"/>
      <c r="VP1" s="205"/>
      <c r="VQ1" s="205"/>
      <c r="VR1" s="206"/>
      <c r="VS1" s="206"/>
      <c r="VT1" s="93"/>
      <c r="WL1" s="9" t="s">
        <v>14</v>
      </c>
      <c r="WU1" s="205"/>
      <c r="WV1" s="205"/>
      <c r="WW1" s="205"/>
      <c r="WX1" s="205"/>
      <c r="WY1" s="206"/>
      <c r="WZ1" s="206"/>
      <c r="XA1" s="206"/>
      <c r="XB1" s="205"/>
      <c r="XC1" s="205"/>
      <c r="XD1" s="206"/>
      <c r="XE1" s="206"/>
      <c r="XF1" s="93"/>
      <c r="XX1" s="9" t="s">
        <v>14</v>
      </c>
      <c r="YG1" s="205"/>
      <c r="YH1" s="205"/>
      <c r="YI1" s="205"/>
      <c r="YJ1" s="205"/>
      <c r="YK1" s="206"/>
      <c r="YL1" s="206"/>
      <c r="YM1" s="206"/>
      <c r="YN1" s="205"/>
      <c r="YO1" s="205"/>
      <c r="YP1" s="206"/>
      <c r="YQ1" s="206"/>
      <c r="YR1" s="93"/>
      <c r="ZJ1" s="9" t="s">
        <v>14</v>
      </c>
      <c r="ZS1" s="205"/>
      <c r="ZT1" s="205"/>
      <c r="ZU1" s="205"/>
      <c r="ZV1" s="205"/>
      <c r="ZW1" s="206"/>
      <c r="ZX1" s="206"/>
      <c r="ZY1" s="206"/>
      <c r="ZZ1" s="205"/>
      <c r="AAA1" s="205"/>
      <c r="AAB1" s="206"/>
      <c r="AAC1" s="206"/>
      <c r="AAD1" s="93"/>
      <c r="AAV1" s="9" t="s">
        <v>14</v>
      </c>
      <c r="ABE1" s="205"/>
      <c r="ABF1" s="205"/>
      <c r="ABG1" s="205"/>
      <c r="ABH1" s="205"/>
      <c r="ABI1" s="206"/>
      <c r="ABJ1" s="206"/>
      <c r="ABK1" s="206"/>
      <c r="ABL1" s="205"/>
      <c r="ABM1" s="205"/>
      <c r="ABN1" s="206"/>
      <c r="ABO1" s="206"/>
      <c r="ABP1" s="93"/>
    </row>
    <row r="2" spans="2:760" ht="11.25" customHeight="1" x14ac:dyDescent="0.2"/>
    <row r="3" spans="2:760" ht="18.75" customHeight="1" x14ac:dyDescent="0.2">
      <c r="B3" s="170" t="str">
        <f>利用者リスト!$B$4</f>
        <v>利用者No</v>
      </c>
      <c r="C3" s="170"/>
      <c r="D3" s="170"/>
      <c r="E3" s="170"/>
      <c r="F3" s="170" t="str">
        <f>利用者リスト!$C$4</f>
        <v>氏　　名</v>
      </c>
      <c r="G3" s="170"/>
      <c r="H3" s="170"/>
      <c r="I3" s="170"/>
      <c r="J3" s="170"/>
      <c r="K3" s="170" t="str">
        <f>利用者リスト!$D$4</f>
        <v>障害種別</v>
      </c>
      <c r="L3" s="170"/>
      <c r="M3" s="170"/>
      <c r="N3" s="170" t="str">
        <f>利用者リスト!$E$4</f>
        <v>支給量</v>
      </c>
      <c r="O3" s="170"/>
      <c r="P3" s="170"/>
      <c r="Q3" s="170" t="str">
        <f>利用者リスト!$F$4</f>
        <v>身体介護の有無</v>
      </c>
      <c r="R3" s="170"/>
      <c r="S3" s="170"/>
      <c r="T3" s="170"/>
      <c r="U3" s="170" t="str">
        <f>利用者リスト!$G$4</f>
        <v>上限負担月額</v>
      </c>
      <c r="V3" s="170"/>
      <c r="AN3" s="170" t="str">
        <f>利用者リスト!$B$4</f>
        <v>利用者No</v>
      </c>
      <c r="AO3" s="170"/>
      <c r="AP3" s="170"/>
      <c r="AQ3" s="170"/>
      <c r="AR3" s="170" t="str">
        <f>利用者リスト!$C$4</f>
        <v>氏　　名</v>
      </c>
      <c r="AS3" s="170"/>
      <c r="AT3" s="170"/>
      <c r="AU3" s="170"/>
      <c r="AV3" s="170"/>
      <c r="AW3" s="170" t="str">
        <f>利用者リスト!$D$4</f>
        <v>障害種別</v>
      </c>
      <c r="AX3" s="170"/>
      <c r="AY3" s="170"/>
      <c r="AZ3" s="170" t="str">
        <f>利用者リスト!$E$4</f>
        <v>支給量</v>
      </c>
      <c r="BA3" s="170"/>
      <c r="BB3" s="170"/>
      <c r="BC3" s="170" t="str">
        <f>利用者リスト!$F$4</f>
        <v>身体介護の有無</v>
      </c>
      <c r="BD3" s="170"/>
      <c r="BE3" s="170"/>
      <c r="BF3" s="170"/>
      <c r="BG3" s="170" t="str">
        <f>利用者リスト!$G$4</f>
        <v>上限負担月額</v>
      </c>
      <c r="BH3" s="170"/>
      <c r="BZ3" s="170" t="str">
        <f>利用者リスト!$B$4</f>
        <v>利用者No</v>
      </c>
      <c r="CA3" s="170"/>
      <c r="CB3" s="170"/>
      <c r="CC3" s="170"/>
      <c r="CD3" s="170" t="str">
        <f>利用者リスト!$C$4</f>
        <v>氏　　名</v>
      </c>
      <c r="CE3" s="170"/>
      <c r="CF3" s="170"/>
      <c r="CG3" s="170"/>
      <c r="CH3" s="170"/>
      <c r="CI3" s="170" t="str">
        <f>利用者リスト!$D$4</f>
        <v>障害種別</v>
      </c>
      <c r="CJ3" s="170"/>
      <c r="CK3" s="170"/>
      <c r="CL3" s="170" t="str">
        <f>利用者リスト!$E$4</f>
        <v>支給量</v>
      </c>
      <c r="CM3" s="170"/>
      <c r="CN3" s="170"/>
      <c r="CO3" s="170" t="str">
        <f>利用者リスト!$F$4</f>
        <v>身体介護の有無</v>
      </c>
      <c r="CP3" s="170"/>
      <c r="CQ3" s="170"/>
      <c r="CR3" s="170"/>
      <c r="CS3" s="170" t="str">
        <f>利用者リスト!$G$4</f>
        <v>上限負担月額</v>
      </c>
      <c r="CT3" s="170"/>
      <c r="DL3" s="170" t="str">
        <f>利用者リスト!$B$4</f>
        <v>利用者No</v>
      </c>
      <c r="DM3" s="170"/>
      <c r="DN3" s="170"/>
      <c r="DO3" s="170"/>
      <c r="DP3" s="170" t="str">
        <f>利用者リスト!$C$4</f>
        <v>氏　　名</v>
      </c>
      <c r="DQ3" s="170"/>
      <c r="DR3" s="170"/>
      <c r="DS3" s="170"/>
      <c r="DT3" s="170"/>
      <c r="DU3" s="170" t="str">
        <f>利用者リスト!$D$4</f>
        <v>障害種別</v>
      </c>
      <c r="DV3" s="170"/>
      <c r="DW3" s="170"/>
      <c r="DX3" s="170" t="str">
        <f>利用者リスト!$E$4</f>
        <v>支給量</v>
      </c>
      <c r="DY3" s="170"/>
      <c r="DZ3" s="170"/>
      <c r="EA3" s="170" t="str">
        <f>利用者リスト!$F$4</f>
        <v>身体介護の有無</v>
      </c>
      <c r="EB3" s="170"/>
      <c r="EC3" s="170"/>
      <c r="ED3" s="170"/>
      <c r="EE3" s="170" t="str">
        <f>利用者リスト!$G$4</f>
        <v>上限負担月額</v>
      </c>
      <c r="EF3" s="170"/>
      <c r="EX3" s="170" t="str">
        <f>利用者リスト!$B$4</f>
        <v>利用者No</v>
      </c>
      <c r="EY3" s="170"/>
      <c r="EZ3" s="170"/>
      <c r="FA3" s="170"/>
      <c r="FB3" s="170" t="str">
        <f>利用者リスト!$C$4</f>
        <v>氏　　名</v>
      </c>
      <c r="FC3" s="170"/>
      <c r="FD3" s="170"/>
      <c r="FE3" s="170"/>
      <c r="FF3" s="170"/>
      <c r="FG3" s="170" t="str">
        <f>利用者リスト!$D$4</f>
        <v>障害種別</v>
      </c>
      <c r="FH3" s="170"/>
      <c r="FI3" s="170"/>
      <c r="FJ3" s="170" t="str">
        <f>利用者リスト!$E$4</f>
        <v>支給量</v>
      </c>
      <c r="FK3" s="170"/>
      <c r="FL3" s="170"/>
      <c r="FM3" s="170" t="str">
        <f>利用者リスト!$F$4</f>
        <v>身体介護の有無</v>
      </c>
      <c r="FN3" s="170"/>
      <c r="FO3" s="170"/>
      <c r="FP3" s="170"/>
      <c r="FQ3" s="170" t="str">
        <f>利用者リスト!$G$4</f>
        <v>上限負担月額</v>
      </c>
      <c r="FR3" s="170"/>
      <c r="GJ3" s="170" t="str">
        <f>利用者リスト!$B$4</f>
        <v>利用者No</v>
      </c>
      <c r="GK3" s="170"/>
      <c r="GL3" s="170"/>
      <c r="GM3" s="170"/>
      <c r="GN3" s="170" t="str">
        <f>利用者リスト!$C$4</f>
        <v>氏　　名</v>
      </c>
      <c r="GO3" s="170"/>
      <c r="GP3" s="170"/>
      <c r="GQ3" s="170"/>
      <c r="GR3" s="170"/>
      <c r="GS3" s="170" t="str">
        <f>利用者リスト!$D$4</f>
        <v>障害種別</v>
      </c>
      <c r="GT3" s="170"/>
      <c r="GU3" s="170"/>
      <c r="GV3" s="170" t="str">
        <f>利用者リスト!$E$4</f>
        <v>支給量</v>
      </c>
      <c r="GW3" s="170"/>
      <c r="GX3" s="170"/>
      <c r="GY3" s="170" t="str">
        <f>利用者リスト!$F$4</f>
        <v>身体介護の有無</v>
      </c>
      <c r="GZ3" s="170"/>
      <c r="HA3" s="170"/>
      <c r="HB3" s="170"/>
      <c r="HC3" s="170" t="str">
        <f>利用者リスト!$G$4</f>
        <v>上限負担月額</v>
      </c>
      <c r="HD3" s="170"/>
      <c r="HV3" s="170" t="str">
        <f>利用者リスト!$B$4</f>
        <v>利用者No</v>
      </c>
      <c r="HW3" s="170"/>
      <c r="HX3" s="170"/>
      <c r="HY3" s="170"/>
      <c r="HZ3" s="170" t="str">
        <f>利用者リスト!$C$4</f>
        <v>氏　　名</v>
      </c>
      <c r="IA3" s="170"/>
      <c r="IB3" s="170"/>
      <c r="IC3" s="170"/>
      <c r="ID3" s="170"/>
      <c r="IE3" s="170" t="str">
        <f>利用者リスト!$D$4</f>
        <v>障害種別</v>
      </c>
      <c r="IF3" s="170"/>
      <c r="IG3" s="170"/>
      <c r="IH3" s="170" t="str">
        <f>利用者リスト!$E$4</f>
        <v>支給量</v>
      </c>
      <c r="II3" s="170"/>
      <c r="IJ3" s="170"/>
      <c r="IK3" s="170" t="str">
        <f>利用者リスト!$F$4</f>
        <v>身体介護の有無</v>
      </c>
      <c r="IL3" s="170"/>
      <c r="IM3" s="170"/>
      <c r="IN3" s="170"/>
      <c r="IO3" s="170" t="str">
        <f>利用者リスト!$G$4</f>
        <v>上限負担月額</v>
      </c>
      <c r="IP3" s="170"/>
      <c r="JH3" s="170" t="str">
        <f>利用者リスト!$B$4</f>
        <v>利用者No</v>
      </c>
      <c r="JI3" s="170"/>
      <c r="JJ3" s="170"/>
      <c r="JK3" s="170"/>
      <c r="JL3" s="170" t="str">
        <f>利用者リスト!$C$4</f>
        <v>氏　　名</v>
      </c>
      <c r="JM3" s="170"/>
      <c r="JN3" s="170"/>
      <c r="JO3" s="170"/>
      <c r="JP3" s="170"/>
      <c r="JQ3" s="170" t="str">
        <f>利用者リスト!$D$4</f>
        <v>障害種別</v>
      </c>
      <c r="JR3" s="170"/>
      <c r="JS3" s="170"/>
      <c r="JT3" s="170" t="str">
        <f>利用者リスト!$E$4</f>
        <v>支給量</v>
      </c>
      <c r="JU3" s="170"/>
      <c r="JV3" s="170"/>
      <c r="JW3" s="170" t="str">
        <f>利用者リスト!$F$4</f>
        <v>身体介護の有無</v>
      </c>
      <c r="JX3" s="170"/>
      <c r="JY3" s="170"/>
      <c r="JZ3" s="170"/>
      <c r="KA3" s="170" t="str">
        <f>利用者リスト!$G$4</f>
        <v>上限負担月額</v>
      </c>
      <c r="KB3" s="170"/>
      <c r="KT3" s="170" t="str">
        <f>利用者リスト!$B$4</f>
        <v>利用者No</v>
      </c>
      <c r="KU3" s="170"/>
      <c r="KV3" s="170"/>
      <c r="KW3" s="170"/>
      <c r="KX3" s="170" t="str">
        <f>利用者リスト!$C$4</f>
        <v>氏　　名</v>
      </c>
      <c r="KY3" s="170"/>
      <c r="KZ3" s="170"/>
      <c r="LA3" s="170"/>
      <c r="LB3" s="170"/>
      <c r="LC3" s="170" t="str">
        <f>利用者リスト!$D$4</f>
        <v>障害種別</v>
      </c>
      <c r="LD3" s="170"/>
      <c r="LE3" s="170"/>
      <c r="LF3" s="170" t="str">
        <f>利用者リスト!$E$4</f>
        <v>支給量</v>
      </c>
      <c r="LG3" s="170"/>
      <c r="LH3" s="170"/>
      <c r="LI3" s="170" t="str">
        <f>利用者リスト!$F$4</f>
        <v>身体介護の有無</v>
      </c>
      <c r="LJ3" s="170"/>
      <c r="LK3" s="170"/>
      <c r="LL3" s="170"/>
      <c r="LM3" s="170" t="str">
        <f>利用者リスト!$G$4</f>
        <v>上限負担月額</v>
      </c>
      <c r="LN3" s="170"/>
      <c r="MF3" s="170" t="str">
        <f>利用者リスト!$B$4</f>
        <v>利用者No</v>
      </c>
      <c r="MG3" s="170"/>
      <c r="MH3" s="170"/>
      <c r="MI3" s="170"/>
      <c r="MJ3" s="170" t="str">
        <f>利用者リスト!$C$4</f>
        <v>氏　　名</v>
      </c>
      <c r="MK3" s="170"/>
      <c r="ML3" s="170"/>
      <c r="MM3" s="170"/>
      <c r="MN3" s="170"/>
      <c r="MO3" s="170" t="str">
        <f>利用者リスト!$D$4</f>
        <v>障害種別</v>
      </c>
      <c r="MP3" s="170"/>
      <c r="MQ3" s="170"/>
      <c r="MR3" s="170" t="str">
        <f>利用者リスト!$E$4</f>
        <v>支給量</v>
      </c>
      <c r="MS3" s="170"/>
      <c r="MT3" s="170"/>
      <c r="MU3" s="170" t="str">
        <f>利用者リスト!$F$4</f>
        <v>身体介護の有無</v>
      </c>
      <c r="MV3" s="170"/>
      <c r="MW3" s="170"/>
      <c r="MX3" s="170"/>
      <c r="MY3" s="170" t="str">
        <f>利用者リスト!$G$4</f>
        <v>上限負担月額</v>
      </c>
      <c r="MZ3" s="170"/>
      <c r="NR3" s="170" t="str">
        <f>利用者リスト!$B$4</f>
        <v>利用者No</v>
      </c>
      <c r="NS3" s="170"/>
      <c r="NT3" s="170"/>
      <c r="NU3" s="170"/>
      <c r="NV3" s="170" t="str">
        <f>利用者リスト!$C$4</f>
        <v>氏　　名</v>
      </c>
      <c r="NW3" s="170"/>
      <c r="NX3" s="170"/>
      <c r="NY3" s="170"/>
      <c r="NZ3" s="170"/>
      <c r="OA3" s="170" t="str">
        <f>利用者リスト!$D$4</f>
        <v>障害種別</v>
      </c>
      <c r="OB3" s="170"/>
      <c r="OC3" s="170"/>
      <c r="OD3" s="170" t="str">
        <f>利用者リスト!$E$4</f>
        <v>支給量</v>
      </c>
      <c r="OE3" s="170"/>
      <c r="OF3" s="170"/>
      <c r="OG3" s="170" t="str">
        <f>利用者リスト!$F$4</f>
        <v>身体介護の有無</v>
      </c>
      <c r="OH3" s="170"/>
      <c r="OI3" s="170"/>
      <c r="OJ3" s="170"/>
      <c r="OK3" s="170" t="str">
        <f>利用者リスト!$G$4</f>
        <v>上限負担月額</v>
      </c>
      <c r="OL3" s="170"/>
      <c r="PD3" s="170" t="str">
        <f>利用者リスト!$B$4</f>
        <v>利用者No</v>
      </c>
      <c r="PE3" s="170"/>
      <c r="PF3" s="170"/>
      <c r="PG3" s="170"/>
      <c r="PH3" s="170" t="str">
        <f>利用者リスト!$C$4</f>
        <v>氏　　名</v>
      </c>
      <c r="PI3" s="170"/>
      <c r="PJ3" s="170"/>
      <c r="PK3" s="170"/>
      <c r="PL3" s="170"/>
      <c r="PM3" s="170" t="str">
        <f>利用者リスト!$D$4</f>
        <v>障害種別</v>
      </c>
      <c r="PN3" s="170"/>
      <c r="PO3" s="170"/>
      <c r="PP3" s="170" t="str">
        <f>利用者リスト!$E$4</f>
        <v>支給量</v>
      </c>
      <c r="PQ3" s="170"/>
      <c r="PR3" s="170"/>
      <c r="PS3" s="170" t="str">
        <f>利用者リスト!$F$4</f>
        <v>身体介護の有無</v>
      </c>
      <c r="PT3" s="170"/>
      <c r="PU3" s="170"/>
      <c r="PV3" s="170"/>
      <c r="PW3" s="170" t="str">
        <f>利用者リスト!$G$4</f>
        <v>上限負担月額</v>
      </c>
      <c r="PX3" s="170"/>
      <c r="QP3" s="170" t="str">
        <f>利用者リスト!$B$4</f>
        <v>利用者No</v>
      </c>
      <c r="QQ3" s="170"/>
      <c r="QR3" s="170"/>
      <c r="QS3" s="170"/>
      <c r="QT3" s="170" t="str">
        <f>利用者リスト!$C$4</f>
        <v>氏　　名</v>
      </c>
      <c r="QU3" s="170"/>
      <c r="QV3" s="170"/>
      <c r="QW3" s="170"/>
      <c r="QX3" s="170"/>
      <c r="QY3" s="170" t="str">
        <f>利用者リスト!$D$4</f>
        <v>障害種別</v>
      </c>
      <c r="QZ3" s="170"/>
      <c r="RA3" s="170"/>
      <c r="RB3" s="170" t="str">
        <f>利用者リスト!$E$4</f>
        <v>支給量</v>
      </c>
      <c r="RC3" s="170"/>
      <c r="RD3" s="170"/>
      <c r="RE3" s="170" t="str">
        <f>利用者リスト!$F$4</f>
        <v>身体介護の有無</v>
      </c>
      <c r="RF3" s="170"/>
      <c r="RG3" s="170"/>
      <c r="RH3" s="170"/>
      <c r="RI3" s="170" t="str">
        <f>利用者リスト!$G$4</f>
        <v>上限負担月額</v>
      </c>
      <c r="RJ3" s="170"/>
      <c r="SB3" s="170" t="str">
        <f>利用者リスト!$B$4</f>
        <v>利用者No</v>
      </c>
      <c r="SC3" s="170"/>
      <c r="SD3" s="170"/>
      <c r="SE3" s="170"/>
      <c r="SF3" s="170" t="str">
        <f>利用者リスト!$C$4</f>
        <v>氏　　名</v>
      </c>
      <c r="SG3" s="170"/>
      <c r="SH3" s="170"/>
      <c r="SI3" s="170"/>
      <c r="SJ3" s="170"/>
      <c r="SK3" s="170" t="str">
        <f>利用者リスト!$D$4</f>
        <v>障害種別</v>
      </c>
      <c r="SL3" s="170"/>
      <c r="SM3" s="170"/>
      <c r="SN3" s="170" t="str">
        <f>利用者リスト!$E$4</f>
        <v>支給量</v>
      </c>
      <c r="SO3" s="170"/>
      <c r="SP3" s="170"/>
      <c r="SQ3" s="170" t="str">
        <f>利用者リスト!$F$4</f>
        <v>身体介護の有無</v>
      </c>
      <c r="SR3" s="170"/>
      <c r="SS3" s="170"/>
      <c r="ST3" s="170"/>
      <c r="SU3" s="170" t="str">
        <f>利用者リスト!$G$4</f>
        <v>上限負担月額</v>
      </c>
      <c r="SV3" s="170"/>
      <c r="TN3" s="170" t="str">
        <f>利用者リスト!$B$4</f>
        <v>利用者No</v>
      </c>
      <c r="TO3" s="170"/>
      <c r="TP3" s="170"/>
      <c r="TQ3" s="170"/>
      <c r="TR3" s="170" t="str">
        <f>利用者リスト!$C$4</f>
        <v>氏　　名</v>
      </c>
      <c r="TS3" s="170"/>
      <c r="TT3" s="170"/>
      <c r="TU3" s="170"/>
      <c r="TV3" s="170"/>
      <c r="TW3" s="170" t="str">
        <f>利用者リスト!$D$4</f>
        <v>障害種別</v>
      </c>
      <c r="TX3" s="170"/>
      <c r="TY3" s="170"/>
      <c r="TZ3" s="170" t="str">
        <f>利用者リスト!$E$4</f>
        <v>支給量</v>
      </c>
      <c r="UA3" s="170"/>
      <c r="UB3" s="170"/>
      <c r="UC3" s="170" t="str">
        <f>利用者リスト!$F$4</f>
        <v>身体介護の有無</v>
      </c>
      <c r="UD3" s="170"/>
      <c r="UE3" s="170"/>
      <c r="UF3" s="170"/>
      <c r="UG3" s="170" t="str">
        <f>利用者リスト!$G$4</f>
        <v>上限負担月額</v>
      </c>
      <c r="UH3" s="170"/>
      <c r="UZ3" s="170" t="str">
        <f>利用者リスト!$B$4</f>
        <v>利用者No</v>
      </c>
      <c r="VA3" s="170"/>
      <c r="VB3" s="170"/>
      <c r="VC3" s="170"/>
      <c r="VD3" s="170" t="str">
        <f>利用者リスト!$C$4</f>
        <v>氏　　名</v>
      </c>
      <c r="VE3" s="170"/>
      <c r="VF3" s="170"/>
      <c r="VG3" s="170"/>
      <c r="VH3" s="170"/>
      <c r="VI3" s="170" t="str">
        <f>利用者リスト!$D$4</f>
        <v>障害種別</v>
      </c>
      <c r="VJ3" s="170"/>
      <c r="VK3" s="170"/>
      <c r="VL3" s="170" t="str">
        <f>利用者リスト!$E$4</f>
        <v>支給量</v>
      </c>
      <c r="VM3" s="170"/>
      <c r="VN3" s="170"/>
      <c r="VO3" s="170" t="str">
        <f>利用者リスト!$F$4</f>
        <v>身体介護の有無</v>
      </c>
      <c r="VP3" s="170"/>
      <c r="VQ3" s="170"/>
      <c r="VR3" s="170"/>
      <c r="VS3" s="170" t="str">
        <f>利用者リスト!$G$4</f>
        <v>上限負担月額</v>
      </c>
      <c r="VT3" s="170"/>
      <c r="WL3" s="170" t="str">
        <f>利用者リスト!$B$4</f>
        <v>利用者No</v>
      </c>
      <c r="WM3" s="170"/>
      <c r="WN3" s="170"/>
      <c r="WO3" s="170"/>
      <c r="WP3" s="170" t="str">
        <f>利用者リスト!$C$4</f>
        <v>氏　　名</v>
      </c>
      <c r="WQ3" s="170"/>
      <c r="WR3" s="170"/>
      <c r="WS3" s="170"/>
      <c r="WT3" s="170"/>
      <c r="WU3" s="170" t="str">
        <f>利用者リスト!$D$4</f>
        <v>障害種別</v>
      </c>
      <c r="WV3" s="170"/>
      <c r="WW3" s="170"/>
      <c r="WX3" s="170" t="str">
        <f>利用者リスト!$E$4</f>
        <v>支給量</v>
      </c>
      <c r="WY3" s="170"/>
      <c r="WZ3" s="170"/>
      <c r="XA3" s="170" t="str">
        <f>利用者リスト!$F$4</f>
        <v>身体介護の有無</v>
      </c>
      <c r="XB3" s="170"/>
      <c r="XC3" s="170"/>
      <c r="XD3" s="170"/>
      <c r="XE3" s="170" t="str">
        <f>利用者リスト!$G$4</f>
        <v>上限負担月額</v>
      </c>
      <c r="XF3" s="170"/>
      <c r="XX3" s="170" t="str">
        <f>利用者リスト!$B$4</f>
        <v>利用者No</v>
      </c>
      <c r="XY3" s="170"/>
      <c r="XZ3" s="170"/>
      <c r="YA3" s="170"/>
      <c r="YB3" s="170" t="str">
        <f>利用者リスト!$C$4</f>
        <v>氏　　名</v>
      </c>
      <c r="YC3" s="170"/>
      <c r="YD3" s="170"/>
      <c r="YE3" s="170"/>
      <c r="YF3" s="170"/>
      <c r="YG3" s="170" t="str">
        <f>利用者リスト!$D$4</f>
        <v>障害種別</v>
      </c>
      <c r="YH3" s="170"/>
      <c r="YI3" s="170"/>
      <c r="YJ3" s="170" t="str">
        <f>利用者リスト!$E$4</f>
        <v>支給量</v>
      </c>
      <c r="YK3" s="170"/>
      <c r="YL3" s="170"/>
      <c r="YM3" s="170" t="str">
        <f>利用者リスト!$F$4</f>
        <v>身体介護の有無</v>
      </c>
      <c r="YN3" s="170"/>
      <c r="YO3" s="170"/>
      <c r="YP3" s="170"/>
      <c r="YQ3" s="170" t="str">
        <f>利用者リスト!$G$4</f>
        <v>上限負担月額</v>
      </c>
      <c r="YR3" s="170"/>
      <c r="ZJ3" s="170" t="str">
        <f>利用者リスト!$B$4</f>
        <v>利用者No</v>
      </c>
      <c r="ZK3" s="170"/>
      <c r="ZL3" s="170"/>
      <c r="ZM3" s="170"/>
      <c r="ZN3" s="170" t="str">
        <f>利用者リスト!$C$4</f>
        <v>氏　　名</v>
      </c>
      <c r="ZO3" s="170"/>
      <c r="ZP3" s="170"/>
      <c r="ZQ3" s="170"/>
      <c r="ZR3" s="170"/>
      <c r="ZS3" s="170" t="str">
        <f>利用者リスト!$D$4</f>
        <v>障害種別</v>
      </c>
      <c r="ZT3" s="170"/>
      <c r="ZU3" s="170"/>
      <c r="ZV3" s="170" t="str">
        <f>利用者リスト!$E$4</f>
        <v>支給量</v>
      </c>
      <c r="ZW3" s="170"/>
      <c r="ZX3" s="170"/>
      <c r="ZY3" s="170" t="str">
        <f>利用者リスト!$F$4</f>
        <v>身体介護の有無</v>
      </c>
      <c r="ZZ3" s="170"/>
      <c r="AAA3" s="170"/>
      <c r="AAB3" s="170"/>
      <c r="AAC3" s="170" t="str">
        <f>利用者リスト!$G$4</f>
        <v>上限負担月額</v>
      </c>
      <c r="AAD3" s="170"/>
      <c r="AAV3" s="170" t="str">
        <f>利用者リスト!$B$4</f>
        <v>利用者No</v>
      </c>
      <c r="AAW3" s="170"/>
      <c r="AAX3" s="170"/>
      <c r="AAY3" s="170"/>
      <c r="AAZ3" s="170" t="str">
        <f>利用者リスト!$C$4</f>
        <v>氏　　名</v>
      </c>
      <c r="ABA3" s="170"/>
      <c r="ABB3" s="170"/>
      <c r="ABC3" s="170"/>
      <c r="ABD3" s="170"/>
      <c r="ABE3" s="170" t="str">
        <f>利用者リスト!$D$4</f>
        <v>障害種別</v>
      </c>
      <c r="ABF3" s="170"/>
      <c r="ABG3" s="170"/>
      <c r="ABH3" s="170" t="str">
        <f>利用者リスト!$E$4</f>
        <v>支給量</v>
      </c>
      <c r="ABI3" s="170"/>
      <c r="ABJ3" s="170"/>
      <c r="ABK3" s="170" t="str">
        <f>利用者リスト!$F$4</f>
        <v>身体介護の有無</v>
      </c>
      <c r="ABL3" s="170"/>
      <c r="ABM3" s="170"/>
      <c r="ABN3" s="170"/>
      <c r="ABO3" s="170" t="str">
        <f>利用者リスト!$G$4</f>
        <v>上限負担月額</v>
      </c>
      <c r="ABP3" s="170"/>
    </row>
    <row r="4" spans="2:760" ht="16.5" customHeight="1" x14ac:dyDescent="0.2">
      <c r="B4" s="204"/>
      <c r="C4" s="204"/>
      <c r="D4" s="204"/>
      <c r="E4" s="204"/>
      <c r="F4" s="170" t="str">
        <f>IF(B4="","",VLOOKUP(B4,利用者リスト!$B$5:$H$24,2))</f>
        <v/>
      </c>
      <c r="G4" s="170"/>
      <c r="H4" s="170"/>
      <c r="I4" s="170"/>
      <c r="J4" s="170"/>
      <c r="K4" s="175" t="str">
        <f>IF(B4="","",VLOOKUP(B4,利用者リスト!$B$5:$H$24,7))</f>
        <v/>
      </c>
      <c r="L4" s="175"/>
      <c r="M4" s="175"/>
      <c r="N4" s="176" t="str">
        <f>IF(B4="","",VLOOKUP(B4,利用者リスト!$B$5:$H$24,4))</f>
        <v/>
      </c>
      <c r="O4" s="176"/>
      <c r="P4" s="176"/>
      <c r="Q4" s="176" t="str">
        <f>IF(B4="","",VLOOKUP(B4,利用者リスト!$B$5:$H$24,5))</f>
        <v/>
      </c>
      <c r="R4" s="176"/>
      <c r="S4" s="176"/>
      <c r="T4" s="176"/>
      <c r="U4" s="171" t="str">
        <f>IF(B4="","",VLOOKUP(B4,利用者リスト!$B$5:$H$24,6))</f>
        <v/>
      </c>
      <c r="V4" s="171"/>
      <c r="W4" s="11" t="str">
        <f>IF(B4="","",IF(X5&lt;0,"支給量オーバーです",""))</f>
        <v/>
      </c>
      <c r="X4" s="34" t="str">
        <f>N4&amp;":00"</f>
        <v>:00</v>
      </c>
      <c r="AN4" s="204"/>
      <c r="AO4" s="204"/>
      <c r="AP4" s="204"/>
      <c r="AQ4" s="204"/>
      <c r="AR4" s="170" t="str">
        <f>IF(AN4="","",VLOOKUP(AN4,利用者リスト!$B$5:$H$24,2))</f>
        <v/>
      </c>
      <c r="AS4" s="170"/>
      <c r="AT4" s="170"/>
      <c r="AU4" s="170"/>
      <c r="AV4" s="170"/>
      <c r="AW4" s="175" t="str">
        <f>IF(AN4="","",VLOOKUP(AN4,利用者リスト!$B$5:$H$24,7))</f>
        <v/>
      </c>
      <c r="AX4" s="175"/>
      <c r="AY4" s="175"/>
      <c r="AZ4" s="176" t="str">
        <f>IF(AN4="","",VLOOKUP(AN4,利用者リスト!$B$5:$H$24,4))</f>
        <v/>
      </c>
      <c r="BA4" s="176"/>
      <c r="BB4" s="176"/>
      <c r="BC4" s="176" t="str">
        <f>IF(AN4="","",VLOOKUP(AN4,利用者リスト!$B$5:$H$24,5))</f>
        <v/>
      </c>
      <c r="BD4" s="176"/>
      <c r="BE4" s="176"/>
      <c r="BF4" s="176"/>
      <c r="BG4" s="171" t="str">
        <f>IF(AN4="","",VLOOKUP(AN4,利用者リスト!$B$5:$H$24,6))</f>
        <v/>
      </c>
      <c r="BH4" s="171"/>
      <c r="BI4" s="11" t="str">
        <f>IF(AN4="","",IF(BJ5&lt;0,"支給量オーバーです",""))</f>
        <v/>
      </c>
      <c r="BJ4" s="34" t="str">
        <f>AZ4&amp;":00"</f>
        <v>:00</v>
      </c>
      <c r="BZ4" s="204"/>
      <c r="CA4" s="204"/>
      <c r="CB4" s="204"/>
      <c r="CC4" s="204"/>
      <c r="CD4" s="170" t="str">
        <f>IF(BZ4="","",VLOOKUP(BZ4,利用者リスト!$B$5:$H$24,2))</f>
        <v/>
      </c>
      <c r="CE4" s="170"/>
      <c r="CF4" s="170"/>
      <c r="CG4" s="170"/>
      <c r="CH4" s="170"/>
      <c r="CI4" s="175" t="str">
        <f>IF(BZ4="","",VLOOKUP(BZ4,利用者リスト!$B$5:$H$24,7))</f>
        <v/>
      </c>
      <c r="CJ4" s="175"/>
      <c r="CK4" s="175"/>
      <c r="CL4" s="176" t="str">
        <f>IF(BZ4="","",VLOOKUP(BZ4,利用者リスト!$B$5:$H$24,4))</f>
        <v/>
      </c>
      <c r="CM4" s="176"/>
      <c r="CN4" s="176"/>
      <c r="CO4" s="176" t="str">
        <f>IF(BZ4="","",VLOOKUP(BZ4,利用者リスト!$B$5:$H$24,5))</f>
        <v/>
      </c>
      <c r="CP4" s="176"/>
      <c r="CQ4" s="176"/>
      <c r="CR4" s="176"/>
      <c r="CS4" s="171" t="str">
        <f>IF(BZ4="","",VLOOKUP(BZ4,利用者リスト!$B$5:$H$24,6))</f>
        <v/>
      </c>
      <c r="CT4" s="171"/>
      <c r="CU4" s="11" t="str">
        <f>IF(BZ4="","",IF(CV5&lt;0,"支給量オーバーです",""))</f>
        <v/>
      </c>
      <c r="CV4" s="34" t="str">
        <f>CL4&amp;":00"</f>
        <v>:00</v>
      </c>
      <c r="DL4" s="204"/>
      <c r="DM4" s="204"/>
      <c r="DN4" s="204"/>
      <c r="DO4" s="204"/>
      <c r="DP4" s="170" t="str">
        <f>IF(DL4="","",VLOOKUP(DL4,利用者リスト!$B$5:$H$24,2))</f>
        <v/>
      </c>
      <c r="DQ4" s="170"/>
      <c r="DR4" s="170"/>
      <c r="DS4" s="170"/>
      <c r="DT4" s="170"/>
      <c r="DU4" s="175" t="str">
        <f>IF(DL4="","",VLOOKUP(DL4,利用者リスト!$B$5:$H$24,7))</f>
        <v/>
      </c>
      <c r="DV4" s="175"/>
      <c r="DW4" s="175"/>
      <c r="DX4" s="176" t="str">
        <f>IF(DL4="","",VLOOKUP(DL4,利用者リスト!$B$5:$H$24,4))</f>
        <v/>
      </c>
      <c r="DY4" s="176"/>
      <c r="DZ4" s="176"/>
      <c r="EA4" s="176" t="str">
        <f>IF(DL4="","",VLOOKUP(DL4,利用者リスト!$B$5:$H$24,5))</f>
        <v/>
      </c>
      <c r="EB4" s="176"/>
      <c r="EC4" s="176"/>
      <c r="ED4" s="176"/>
      <c r="EE4" s="171" t="str">
        <f>IF(DL4="","",VLOOKUP(DL4,利用者リスト!$B$5:$H$24,6))</f>
        <v/>
      </c>
      <c r="EF4" s="171"/>
      <c r="EG4" s="11" t="str">
        <f>IF(DL4="","",IF(EH5&lt;0,"支給量オーバーです",""))</f>
        <v/>
      </c>
      <c r="EH4" s="34" t="str">
        <f>DX4&amp;":00"</f>
        <v>:00</v>
      </c>
      <c r="EX4" s="204"/>
      <c r="EY4" s="204"/>
      <c r="EZ4" s="204"/>
      <c r="FA4" s="204"/>
      <c r="FB4" s="170" t="str">
        <f>IF(EX4="","",VLOOKUP(EX4,利用者リスト!$B$5:$H$24,2))</f>
        <v/>
      </c>
      <c r="FC4" s="170"/>
      <c r="FD4" s="170"/>
      <c r="FE4" s="170"/>
      <c r="FF4" s="170"/>
      <c r="FG4" s="175" t="str">
        <f>IF(EX4="","",VLOOKUP(EX4,利用者リスト!$B$5:$H$24,7))</f>
        <v/>
      </c>
      <c r="FH4" s="175"/>
      <c r="FI4" s="175"/>
      <c r="FJ4" s="176" t="str">
        <f>IF(EX4="","",VLOOKUP(EX4,利用者リスト!$B$5:$H$24,4))</f>
        <v/>
      </c>
      <c r="FK4" s="176"/>
      <c r="FL4" s="176"/>
      <c r="FM4" s="176" t="str">
        <f>IF(EX4="","",VLOOKUP(EX4,利用者リスト!$B$5:$H$24,5))</f>
        <v/>
      </c>
      <c r="FN4" s="176"/>
      <c r="FO4" s="176"/>
      <c r="FP4" s="176"/>
      <c r="FQ4" s="171" t="str">
        <f>IF(EX4="","",VLOOKUP(EX4,利用者リスト!$B$5:$H$24,6))</f>
        <v/>
      </c>
      <c r="FR4" s="171"/>
      <c r="FS4" s="11" t="str">
        <f>IF(EX4="","",IF(FT5&lt;0,"支給量オーバーです",""))</f>
        <v/>
      </c>
      <c r="FT4" s="34" t="str">
        <f>FJ4&amp;":00"</f>
        <v>:00</v>
      </c>
      <c r="GJ4" s="204"/>
      <c r="GK4" s="204"/>
      <c r="GL4" s="204"/>
      <c r="GM4" s="204"/>
      <c r="GN4" s="170" t="str">
        <f>IF(GJ4="","",VLOOKUP(GJ4,利用者リスト!$B$5:$H$24,2))</f>
        <v/>
      </c>
      <c r="GO4" s="170"/>
      <c r="GP4" s="170"/>
      <c r="GQ4" s="170"/>
      <c r="GR4" s="170"/>
      <c r="GS4" s="175" t="str">
        <f>IF(GJ4="","",VLOOKUP(GJ4,利用者リスト!$B$5:$H$24,7))</f>
        <v/>
      </c>
      <c r="GT4" s="175"/>
      <c r="GU4" s="175"/>
      <c r="GV4" s="176" t="str">
        <f>IF(GJ4="","",VLOOKUP(GJ4,利用者リスト!$B$5:$H$24,4))</f>
        <v/>
      </c>
      <c r="GW4" s="176"/>
      <c r="GX4" s="176"/>
      <c r="GY4" s="176" t="str">
        <f>IF(GJ4="","",VLOOKUP(GJ4,利用者リスト!$B$5:$H$24,5))</f>
        <v/>
      </c>
      <c r="GZ4" s="176"/>
      <c r="HA4" s="176"/>
      <c r="HB4" s="176"/>
      <c r="HC4" s="171" t="str">
        <f>IF(GJ4="","",VLOOKUP(GJ4,利用者リスト!$B$5:$H$24,6))</f>
        <v/>
      </c>
      <c r="HD4" s="171"/>
      <c r="HE4" s="11" t="str">
        <f>IF(GJ4="","",IF(HF5&lt;0,"支給量オーバーです",""))</f>
        <v/>
      </c>
      <c r="HF4" s="34" t="str">
        <f>GV4&amp;":00"</f>
        <v>:00</v>
      </c>
      <c r="HV4" s="204"/>
      <c r="HW4" s="204"/>
      <c r="HX4" s="204"/>
      <c r="HY4" s="204"/>
      <c r="HZ4" s="170" t="str">
        <f>IF(HV4="","",VLOOKUP(HV4,利用者リスト!$B$5:$H$24,2))</f>
        <v/>
      </c>
      <c r="IA4" s="170"/>
      <c r="IB4" s="170"/>
      <c r="IC4" s="170"/>
      <c r="ID4" s="170"/>
      <c r="IE4" s="175" t="str">
        <f>IF(HV4="","",VLOOKUP(HV4,利用者リスト!$B$5:$H$24,7))</f>
        <v/>
      </c>
      <c r="IF4" s="175"/>
      <c r="IG4" s="175"/>
      <c r="IH4" s="176" t="str">
        <f>IF(HV4="","",VLOOKUP(HV4,利用者リスト!$B$5:$H$24,4))</f>
        <v/>
      </c>
      <c r="II4" s="176"/>
      <c r="IJ4" s="176"/>
      <c r="IK4" s="176" t="str">
        <f>IF(HV4="","",VLOOKUP(HV4,利用者リスト!$B$5:$H$24,5))</f>
        <v/>
      </c>
      <c r="IL4" s="176"/>
      <c r="IM4" s="176"/>
      <c r="IN4" s="176"/>
      <c r="IO4" s="171" t="str">
        <f>IF(HV4="","",VLOOKUP(HV4,利用者リスト!$B$5:$H$24,6))</f>
        <v/>
      </c>
      <c r="IP4" s="171"/>
      <c r="IQ4" s="11" t="str">
        <f>IF(HV4="","",IF(IR5&lt;0,"支給量オーバーです",""))</f>
        <v/>
      </c>
      <c r="IR4" s="34" t="str">
        <f>IH4&amp;":00"</f>
        <v>:00</v>
      </c>
      <c r="JH4" s="204"/>
      <c r="JI4" s="204"/>
      <c r="JJ4" s="204"/>
      <c r="JK4" s="204"/>
      <c r="JL4" s="170" t="str">
        <f>IF(JH4="","",VLOOKUP(JH4,利用者リスト!$B$5:$H$24,2))</f>
        <v/>
      </c>
      <c r="JM4" s="170"/>
      <c r="JN4" s="170"/>
      <c r="JO4" s="170"/>
      <c r="JP4" s="170"/>
      <c r="JQ4" s="175" t="str">
        <f>IF(JH4="","",VLOOKUP(JH4,利用者リスト!$B$5:$H$24,7))</f>
        <v/>
      </c>
      <c r="JR4" s="175"/>
      <c r="JS4" s="175"/>
      <c r="JT4" s="176" t="str">
        <f>IF(JH4="","",VLOOKUP(JH4,利用者リスト!$B$5:$H$24,4))</f>
        <v/>
      </c>
      <c r="JU4" s="176"/>
      <c r="JV4" s="176"/>
      <c r="JW4" s="176" t="str">
        <f>IF(JH4="","",VLOOKUP(JH4,利用者リスト!$B$5:$H$24,5))</f>
        <v/>
      </c>
      <c r="JX4" s="176"/>
      <c r="JY4" s="176"/>
      <c r="JZ4" s="176"/>
      <c r="KA4" s="171" t="str">
        <f>IF(JH4="","",VLOOKUP(JH4,利用者リスト!$B$5:$H$24,6))</f>
        <v/>
      </c>
      <c r="KB4" s="171"/>
      <c r="KC4" s="11" t="str">
        <f>IF(JH4="","",IF(KD5&lt;0,"支給量オーバーです",""))</f>
        <v/>
      </c>
      <c r="KD4" s="34" t="str">
        <f>JT4&amp;":00"</f>
        <v>:00</v>
      </c>
      <c r="KT4" s="204"/>
      <c r="KU4" s="204"/>
      <c r="KV4" s="204"/>
      <c r="KW4" s="204"/>
      <c r="KX4" s="170" t="str">
        <f>IF(KT4="","",VLOOKUP(KT4,利用者リスト!$B$5:$H$24,2))</f>
        <v/>
      </c>
      <c r="KY4" s="170"/>
      <c r="KZ4" s="170"/>
      <c r="LA4" s="170"/>
      <c r="LB4" s="170"/>
      <c r="LC4" s="175" t="str">
        <f>IF(KT4="","",VLOOKUP(KT4,利用者リスト!$B$5:$H$24,7))</f>
        <v/>
      </c>
      <c r="LD4" s="175"/>
      <c r="LE4" s="175"/>
      <c r="LF4" s="176" t="str">
        <f>IF(KT4="","",VLOOKUP(KT4,利用者リスト!$B$5:$H$24,4))</f>
        <v/>
      </c>
      <c r="LG4" s="176"/>
      <c r="LH4" s="176"/>
      <c r="LI4" s="176" t="str">
        <f>IF(KT4="","",VLOOKUP(KT4,利用者リスト!$B$5:$H$24,5))</f>
        <v/>
      </c>
      <c r="LJ4" s="176"/>
      <c r="LK4" s="176"/>
      <c r="LL4" s="176"/>
      <c r="LM4" s="171" t="str">
        <f>IF(KT4="","",VLOOKUP(KT4,利用者リスト!$B$5:$H$24,6))</f>
        <v/>
      </c>
      <c r="LN4" s="171"/>
      <c r="LO4" s="11" t="str">
        <f>IF(KT4="","",IF(LP5&lt;0,"支給量オーバーです",""))</f>
        <v/>
      </c>
      <c r="LP4" s="34" t="str">
        <f>LF4&amp;":00"</f>
        <v>:00</v>
      </c>
      <c r="MF4" s="204"/>
      <c r="MG4" s="204"/>
      <c r="MH4" s="204"/>
      <c r="MI4" s="204"/>
      <c r="MJ4" s="170" t="str">
        <f>IF(MF4="","",VLOOKUP(MF4,利用者リスト!$B$5:$H$24,2))</f>
        <v/>
      </c>
      <c r="MK4" s="170"/>
      <c r="ML4" s="170"/>
      <c r="MM4" s="170"/>
      <c r="MN4" s="170"/>
      <c r="MO4" s="175" t="str">
        <f>IF(MF4="","",VLOOKUP(MF4,利用者リスト!$B$5:$H$24,7))</f>
        <v/>
      </c>
      <c r="MP4" s="175"/>
      <c r="MQ4" s="175"/>
      <c r="MR4" s="176" t="str">
        <f>IF(MF4="","",VLOOKUP(MF4,利用者リスト!$B$5:$H$24,4))</f>
        <v/>
      </c>
      <c r="MS4" s="176"/>
      <c r="MT4" s="176"/>
      <c r="MU4" s="176" t="str">
        <f>IF(MF4="","",VLOOKUP(MF4,利用者リスト!$B$5:$H$24,5))</f>
        <v/>
      </c>
      <c r="MV4" s="176"/>
      <c r="MW4" s="176"/>
      <c r="MX4" s="176"/>
      <c r="MY4" s="171" t="str">
        <f>IF(MF4="","",VLOOKUP(MF4,利用者リスト!$B$5:$H$24,6))</f>
        <v/>
      </c>
      <c r="MZ4" s="171"/>
      <c r="NA4" s="11" t="str">
        <f>IF(MF4="","",IF(NB5&lt;0,"支給量オーバーです",""))</f>
        <v/>
      </c>
      <c r="NB4" s="34" t="str">
        <f>MR4&amp;":00"</f>
        <v>:00</v>
      </c>
      <c r="NR4" s="204"/>
      <c r="NS4" s="204"/>
      <c r="NT4" s="204"/>
      <c r="NU4" s="204"/>
      <c r="NV4" s="170" t="str">
        <f>IF(NR4="","",VLOOKUP(NR4,利用者リスト!$B$5:$H$24,2))</f>
        <v/>
      </c>
      <c r="NW4" s="170"/>
      <c r="NX4" s="170"/>
      <c r="NY4" s="170"/>
      <c r="NZ4" s="170"/>
      <c r="OA4" s="175" t="str">
        <f>IF(NR4="","",VLOOKUP(NR4,利用者リスト!$B$5:$H$24,7))</f>
        <v/>
      </c>
      <c r="OB4" s="175"/>
      <c r="OC4" s="175"/>
      <c r="OD4" s="176" t="str">
        <f>IF(NR4="","",VLOOKUP(NR4,利用者リスト!$B$5:$H$24,4))</f>
        <v/>
      </c>
      <c r="OE4" s="176"/>
      <c r="OF4" s="176"/>
      <c r="OG4" s="176" t="str">
        <f>IF(NR4="","",VLOOKUP(NR4,利用者リスト!$B$5:$H$24,5))</f>
        <v/>
      </c>
      <c r="OH4" s="176"/>
      <c r="OI4" s="176"/>
      <c r="OJ4" s="176"/>
      <c r="OK4" s="171" t="str">
        <f>IF(NR4="","",VLOOKUP(NR4,利用者リスト!$B$5:$H$24,6))</f>
        <v/>
      </c>
      <c r="OL4" s="171"/>
      <c r="OM4" s="11" t="str">
        <f>IF(NR4="","",IF(ON5&lt;0,"支給量オーバーです",""))</f>
        <v/>
      </c>
      <c r="ON4" s="34" t="str">
        <f>OD4&amp;":00"</f>
        <v>:00</v>
      </c>
      <c r="PD4" s="204"/>
      <c r="PE4" s="204"/>
      <c r="PF4" s="204"/>
      <c r="PG4" s="204"/>
      <c r="PH4" s="170" t="str">
        <f>IF(PD4="","",VLOOKUP(PD4,利用者リスト!$B$5:$H$24,2))</f>
        <v/>
      </c>
      <c r="PI4" s="170"/>
      <c r="PJ4" s="170"/>
      <c r="PK4" s="170"/>
      <c r="PL4" s="170"/>
      <c r="PM4" s="175" t="str">
        <f>IF(PD4="","",VLOOKUP(PD4,利用者リスト!$B$5:$H$24,7))</f>
        <v/>
      </c>
      <c r="PN4" s="175"/>
      <c r="PO4" s="175"/>
      <c r="PP4" s="176" t="str">
        <f>IF(PD4="","",VLOOKUP(PD4,利用者リスト!$B$5:$H$24,4))</f>
        <v/>
      </c>
      <c r="PQ4" s="176"/>
      <c r="PR4" s="176"/>
      <c r="PS4" s="176" t="str">
        <f>IF(PD4="","",VLOOKUP(PD4,利用者リスト!$B$5:$H$24,5))</f>
        <v/>
      </c>
      <c r="PT4" s="176"/>
      <c r="PU4" s="176"/>
      <c r="PV4" s="176"/>
      <c r="PW4" s="171" t="str">
        <f>IF(PD4="","",VLOOKUP(PD4,利用者リスト!$B$5:$H$24,6))</f>
        <v/>
      </c>
      <c r="PX4" s="171"/>
      <c r="PY4" s="11" t="str">
        <f>IF(PD4="","",IF(PZ5&lt;0,"支給量オーバーです",""))</f>
        <v/>
      </c>
      <c r="PZ4" s="34" t="str">
        <f>PP4&amp;":00"</f>
        <v>:00</v>
      </c>
      <c r="QP4" s="204"/>
      <c r="QQ4" s="204"/>
      <c r="QR4" s="204"/>
      <c r="QS4" s="204"/>
      <c r="QT4" s="170" t="str">
        <f>IF(QP4="","",VLOOKUP(QP4,利用者リスト!$B$5:$H$24,2))</f>
        <v/>
      </c>
      <c r="QU4" s="170"/>
      <c r="QV4" s="170"/>
      <c r="QW4" s="170"/>
      <c r="QX4" s="170"/>
      <c r="QY4" s="175" t="str">
        <f>IF(QP4="","",VLOOKUP(QP4,利用者リスト!$B$5:$H$24,7))</f>
        <v/>
      </c>
      <c r="QZ4" s="175"/>
      <c r="RA4" s="175"/>
      <c r="RB4" s="176" t="str">
        <f>IF(QP4="","",VLOOKUP(QP4,利用者リスト!$B$5:$H$24,4))</f>
        <v/>
      </c>
      <c r="RC4" s="176"/>
      <c r="RD4" s="176"/>
      <c r="RE4" s="176" t="str">
        <f>IF(QP4="","",VLOOKUP(QP4,利用者リスト!$B$5:$H$24,5))</f>
        <v/>
      </c>
      <c r="RF4" s="176"/>
      <c r="RG4" s="176"/>
      <c r="RH4" s="176"/>
      <c r="RI4" s="171" t="str">
        <f>IF(QP4="","",VLOOKUP(QP4,利用者リスト!$B$5:$H$24,6))</f>
        <v/>
      </c>
      <c r="RJ4" s="171"/>
      <c r="RK4" s="11" t="str">
        <f>IF(QP4="","",IF(RL5&lt;0,"支給量オーバーです",""))</f>
        <v/>
      </c>
      <c r="RL4" s="34" t="str">
        <f>RB4&amp;":00"</f>
        <v>:00</v>
      </c>
      <c r="SB4" s="204"/>
      <c r="SC4" s="204"/>
      <c r="SD4" s="204"/>
      <c r="SE4" s="204"/>
      <c r="SF4" s="170" t="str">
        <f>IF(SB4="","",VLOOKUP(SB4,利用者リスト!$B$5:$H$24,2))</f>
        <v/>
      </c>
      <c r="SG4" s="170"/>
      <c r="SH4" s="170"/>
      <c r="SI4" s="170"/>
      <c r="SJ4" s="170"/>
      <c r="SK4" s="175" t="str">
        <f>IF(SB4="","",VLOOKUP(SB4,利用者リスト!$B$5:$H$24,7))</f>
        <v/>
      </c>
      <c r="SL4" s="175"/>
      <c r="SM4" s="175"/>
      <c r="SN4" s="176" t="str">
        <f>IF(SB4="","",VLOOKUP(SB4,利用者リスト!$B$5:$H$24,4))</f>
        <v/>
      </c>
      <c r="SO4" s="176"/>
      <c r="SP4" s="176"/>
      <c r="SQ4" s="176" t="str">
        <f>IF(SB4="","",VLOOKUP(SB4,利用者リスト!$B$5:$H$24,5))</f>
        <v/>
      </c>
      <c r="SR4" s="176"/>
      <c r="SS4" s="176"/>
      <c r="ST4" s="176"/>
      <c r="SU4" s="171" t="str">
        <f>IF(SB4="","",VLOOKUP(SB4,利用者リスト!$B$5:$H$24,6))</f>
        <v/>
      </c>
      <c r="SV4" s="171"/>
      <c r="SW4" s="11" t="str">
        <f>IF(SB4="","",IF(SX5&lt;0,"支給量オーバーです",""))</f>
        <v/>
      </c>
      <c r="SX4" s="34" t="str">
        <f>SN4&amp;":00"</f>
        <v>:00</v>
      </c>
      <c r="TN4" s="204"/>
      <c r="TO4" s="204"/>
      <c r="TP4" s="204"/>
      <c r="TQ4" s="204"/>
      <c r="TR4" s="170" t="str">
        <f>IF(TN4="","",VLOOKUP(TN4,利用者リスト!$B$5:$H$24,2))</f>
        <v/>
      </c>
      <c r="TS4" s="170"/>
      <c r="TT4" s="170"/>
      <c r="TU4" s="170"/>
      <c r="TV4" s="170"/>
      <c r="TW4" s="175" t="str">
        <f>IF(TN4="","",VLOOKUP(TN4,利用者リスト!$B$5:$H$24,7))</f>
        <v/>
      </c>
      <c r="TX4" s="175"/>
      <c r="TY4" s="175"/>
      <c r="TZ4" s="176" t="str">
        <f>IF(TN4="","",VLOOKUP(TN4,利用者リスト!$B$5:$H$24,4))</f>
        <v/>
      </c>
      <c r="UA4" s="176"/>
      <c r="UB4" s="176"/>
      <c r="UC4" s="176" t="str">
        <f>IF(TN4="","",VLOOKUP(TN4,利用者リスト!$B$5:$H$24,5))</f>
        <v/>
      </c>
      <c r="UD4" s="176"/>
      <c r="UE4" s="176"/>
      <c r="UF4" s="176"/>
      <c r="UG4" s="171" t="str">
        <f>IF(TN4="","",VLOOKUP(TN4,利用者リスト!$B$5:$H$24,6))</f>
        <v/>
      </c>
      <c r="UH4" s="171"/>
      <c r="UI4" s="11" t="str">
        <f>IF(TN4="","",IF(UJ5&lt;0,"支給量オーバーです",""))</f>
        <v/>
      </c>
      <c r="UJ4" s="34" t="str">
        <f>TZ4&amp;":00"</f>
        <v>:00</v>
      </c>
      <c r="UZ4" s="204"/>
      <c r="VA4" s="204"/>
      <c r="VB4" s="204"/>
      <c r="VC4" s="204"/>
      <c r="VD4" s="170" t="str">
        <f>IF(UZ4="","",VLOOKUP(UZ4,利用者リスト!$B$5:$H$24,2))</f>
        <v/>
      </c>
      <c r="VE4" s="170"/>
      <c r="VF4" s="170"/>
      <c r="VG4" s="170"/>
      <c r="VH4" s="170"/>
      <c r="VI4" s="175" t="str">
        <f>IF(UZ4="","",VLOOKUP(UZ4,利用者リスト!$B$5:$H$24,7))</f>
        <v/>
      </c>
      <c r="VJ4" s="175"/>
      <c r="VK4" s="175"/>
      <c r="VL4" s="176" t="str">
        <f>IF(UZ4="","",VLOOKUP(UZ4,利用者リスト!$B$5:$H$24,4))</f>
        <v/>
      </c>
      <c r="VM4" s="176"/>
      <c r="VN4" s="176"/>
      <c r="VO4" s="176" t="str">
        <f>IF(UZ4="","",VLOOKUP(UZ4,利用者リスト!$B$5:$H$24,5))</f>
        <v/>
      </c>
      <c r="VP4" s="176"/>
      <c r="VQ4" s="176"/>
      <c r="VR4" s="176"/>
      <c r="VS4" s="171" t="str">
        <f>IF(UZ4="","",VLOOKUP(UZ4,利用者リスト!$B$5:$H$24,6))</f>
        <v/>
      </c>
      <c r="VT4" s="171"/>
      <c r="VU4" s="11" t="str">
        <f>IF(UZ4="","",IF(VV5&lt;0,"支給量オーバーです",""))</f>
        <v/>
      </c>
      <c r="VV4" s="34" t="str">
        <f>VL4&amp;":00"</f>
        <v>:00</v>
      </c>
      <c r="WL4" s="204"/>
      <c r="WM4" s="204"/>
      <c r="WN4" s="204"/>
      <c r="WO4" s="204"/>
      <c r="WP4" s="170" t="str">
        <f>IF(WL4="","",VLOOKUP(WL4,利用者リスト!$B$5:$H$24,2))</f>
        <v/>
      </c>
      <c r="WQ4" s="170"/>
      <c r="WR4" s="170"/>
      <c r="WS4" s="170"/>
      <c r="WT4" s="170"/>
      <c r="WU4" s="175" t="str">
        <f>IF(WL4="","",VLOOKUP(WL4,利用者リスト!$B$5:$H$24,7))</f>
        <v/>
      </c>
      <c r="WV4" s="175"/>
      <c r="WW4" s="175"/>
      <c r="WX4" s="176" t="str">
        <f>IF(WL4="","",VLOOKUP(WL4,利用者リスト!$B$5:$H$24,4))</f>
        <v/>
      </c>
      <c r="WY4" s="176"/>
      <c r="WZ4" s="176"/>
      <c r="XA4" s="176" t="str">
        <f>IF(WL4="","",VLOOKUP(WL4,利用者リスト!$B$5:$H$24,5))</f>
        <v/>
      </c>
      <c r="XB4" s="176"/>
      <c r="XC4" s="176"/>
      <c r="XD4" s="176"/>
      <c r="XE4" s="171" t="str">
        <f>IF(WL4="","",VLOOKUP(WL4,利用者リスト!$B$5:$H$24,6))</f>
        <v/>
      </c>
      <c r="XF4" s="171"/>
      <c r="XG4" s="11" t="str">
        <f>IF(WL4="","",IF(XH5&lt;0,"支給量オーバーです",""))</f>
        <v/>
      </c>
      <c r="XH4" s="34" t="str">
        <f>WX4&amp;":00"</f>
        <v>:00</v>
      </c>
      <c r="XX4" s="204"/>
      <c r="XY4" s="204"/>
      <c r="XZ4" s="204"/>
      <c r="YA4" s="204"/>
      <c r="YB4" s="170" t="str">
        <f>IF(XX4="","",VLOOKUP(XX4,利用者リスト!$B$5:$H$24,2))</f>
        <v/>
      </c>
      <c r="YC4" s="170"/>
      <c r="YD4" s="170"/>
      <c r="YE4" s="170"/>
      <c r="YF4" s="170"/>
      <c r="YG4" s="175" t="str">
        <f>IF(XX4="","",VLOOKUP(XX4,利用者リスト!$B$5:$H$24,7))</f>
        <v/>
      </c>
      <c r="YH4" s="175"/>
      <c r="YI4" s="175"/>
      <c r="YJ4" s="176" t="str">
        <f>IF(XX4="","",VLOOKUP(XX4,利用者リスト!$B$5:$H$24,4))</f>
        <v/>
      </c>
      <c r="YK4" s="176"/>
      <c r="YL4" s="176"/>
      <c r="YM4" s="176" t="str">
        <f>IF(XX4="","",VLOOKUP(XX4,利用者リスト!$B$5:$H$24,5))</f>
        <v/>
      </c>
      <c r="YN4" s="176"/>
      <c r="YO4" s="176"/>
      <c r="YP4" s="176"/>
      <c r="YQ4" s="171" t="str">
        <f>IF(XX4="","",VLOOKUP(XX4,利用者リスト!$B$5:$H$24,6))</f>
        <v/>
      </c>
      <c r="YR4" s="171"/>
      <c r="YS4" s="11" t="str">
        <f>IF(XX4="","",IF(YT5&lt;0,"支給量オーバーです",""))</f>
        <v/>
      </c>
      <c r="YT4" s="34" t="str">
        <f>YJ4&amp;":00"</f>
        <v>:00</v>
      </c>
      <c r="ZJ4" s="204"/>
      <c r="ZK4" s="204"/>
      <c r="ZL4" s="204"/>
      <c r="ZM4" s="204"/>
      <c r="ZN4" s="170" t="str">
        <f>IF(ZJ4="","",VLOOKUP(ZJ4,利用者リスト!$B$5:$H$24,2))</f>
        <v/>
      </c>
      <c r="ZO4" s="170"/>
      <c r="ZP4" s="170"/>
      <c r="ZQ4" s="170"/>
      <c r="ZR4" s="170"/>
      <c r="ZS4" s="175" t="str">
        <f>IF(ZJ4="","",VLOOKUP(ZJ4,利用者リスト!$B$5:$H$24,7))</f>
        <v/>
      </c>
      <c r="ZT4" s="175"/>
      <c r="ZU4" s="175"/>
      <c r="ZV4" s="176" t="str">
        <f>IF(ZJ4="","",VLOOKUP(ZJ4,利用者リスト!$B$5:$H$24,4))</f>
        <v/>
      </c>
      <c r="ZW4" s="176"/>
      <c r="ZX4" s="176"/>
      <c r="ZY4" s="176" t="str">
        <f>IF(ZJ4="","",VLOOKUP(ZJ4,利用者リスト!$B$5:$H$24,5))</f>
        <v/>
      </c>
      <c r="ZZ4" s="176"/>
      <c r="AAA4" s="176"/>
      <c r="AAB4" s="176"/>
      <c r="AAC4" s="171" t="str">
        <f>IF(ZJ4="","",VLOOKUP(ZJ4,利用者リスト!$B$5:$H$24,6))</f>
        <v/>
      </c>
      <c r="AAD4" s="171"/>
      <c r="AAE4" s="11" t="str">
        <f>IF(ZJ4="","",IF(AAF5&lt;0,"支給量オーバーです",""))</f>
        <v/>
      </c>
      <c r="AAF4" s="34" t="str">
        <f>ZV4&amp;":00"</f>
        <v>:00</v>
      </c>
      <c r="AAV4" s="204"/>
      <c r="AAW4" s="204"/>
      <c r="AAX4" s="204"/>
      <c r="AAY4" s="204"/>
      <c r="AAZ4" s="170" t="str">
        <f>IF(AAV4="","",VLOOKUP(AAV4,利用者リスト!$B$5:$H$24,2))</f>
        <v/>
      </c>
      <c r="ABA4" s="170"/>
      <c r="ABB4" s="170"/>
      <c r="ABC4" s="170"/>
      <c r="ABD4" s="170"/>
      <c r="ABE4" s="175" t="str">
        <f>IF(AAV4="","",VLOOKUP(AAV4,利用者リスト!$B$5:$H$24,7))</f>
        <v/>
      </c>
      <c r="ABF4" s="175"/>
      <c r="ABG4" s="175"/>
      <c r="ABH4" s="176" t="str">
        <f>IF(AAV4="","",VLOOKUP(AAV4,利用者リスト!$B$5:$H$24,4))</f>
        <v/>
      </c>
      <c r="ABI4" s="176"/>
      <c r="ABJ4" s="176"/>
      <c r="ABK4" s="176" t="str">
        <f>IF(AAV4="","",VLOOKUP(AAV4,利用者リスト!$B$5:$H$24,5))</f>
        <v/>
      </c>
      <c r="ABL4" s="176"/>
      <c r="ABM4" s="176"/>
      <c r="ABN4" s="176"/>
      <c r="ABO4" s="171" t="str">
        <f>IF(AAV4="","",VLOOKUP(AAV4,利用者リスト!$B$5:$H$24,6))</f>
        <v/>
      </c>
      <c r="ABP4" s="171"/>
      <c r="ABQ4" s="11" t="str">
        <f>IF(AAV4="","",IF(ABR5&lt;0,"支給量オーバーです",""))</f>
        <v/>
      </c>
      <c r="ABR4" s="34" t="str">
        <f>ABH4&amp;":00"</f>
        <v>:00</v>
      </c>
    </row>
    <row r="5" spans="2:760" ht="16.5" customHeight="1" x14ac:dyDescent="0.2">
      <c r="B5" s="204"/>
      <c r="C5" s="204"/>
      <c r="D5" s="204"/>
      <c r="E5" s="204"/>
      <c r="F5" s="170"/>
      <c r="G5" s="170"/>
      <c r="H5" s="170"/>
      <c r="I5" s="170"/>
      <c r="J5" s="170"/>
      <c r="K5" s="175"/>
      <c r="L5" s="175"/>
      <c r="M5" s="175"/>
      <c r="N5" s="176"/>
      <c r="O5" s="176"/>
      <c r="P5" s="176"/>
      <c r="Q5" s="176"/>
      <c r="R5" s="176"/>
      <c r="S5" s="176"/>
      <c r="T5" s="176"/>
      <c r="U5" s="171"/>
      <c r="V5" s="171"/>
      <c r="W5" s="12" t="str">
        <f>IF(Z5&gt;0,"エラーを解消してください","")</f>
        <v/>
      </c>
      <c r="X5" s="34" t="e">
        <f>X4-明細書!AE4</f>
        <v>#VALUE!</v>
      </c>
      <c r="Z5" s="9">
        <f>SUM(Z9:AK63)</f>
        <v>0</v>
      </c>
      <c r="AN5" s="204"/>
      <c r="AO5" s="204"/>
      <c r="AP5" s="204"/>
      <c r="AQ5" s="204"/>
      <c r="AR5" s="170"/>
      <c r="AS5" s="170"/>
      <c r="AT5" s="170"/>
      <c r="AU5" s="170"/>
      <c r="AV5" s="170"/>
      <c r="AW5" s="175"/>
      <c r="AX5" s="175"/>
      <c r="AY5" s="175"/>
      <c r="AZ5" s="176"/>
      <c r="BA5" s="176"/>
      <c r="BB5" s="176"/>
      <c r="BC5" s="176"/>
      <c r="BD5" s="176"/>
      <c r="BE5" s="176"/>
      <c r="BF5" s="176"/>
      <c r="BG5" s="171"/>
      <c r="BH5" s="171"/>
      <c r="BI5" s="12" t="str">
        <f>IF(BL5&gt;0,"エラーを解消してください","")</f>
        <v/>
      </c>
      <c r="BJ5" s="34" t="e">
        <f>BJ4-明細書!BQ4</f>
        <v>#VALUE!</v>
      </c>
      <c r="BL5" s="9">
        <f>SUM(BL9:BW63)</f>
        <v>0</v>
      </c>
      <c r="BZ5" s="204"/>
      <c r="CA5" s="204"/>
      <c r="CB5" s="204"/>
      <c r="CC5" s="204"/>
      <c r="CD5" s="170"/>
      <c r="CE5" s="170"/>
      <c r="CF5" s="170"/>
      <c r="CG5" s="170"/>
      <c r="CH5" s="170"/>
      <c r="CI5" s="175"/>
      <c r="CJ5" s="175"/>
      <c r="CK5" s="175"/>
      <c r="CL5" s="176"/>
      <c r="CM5" s="176"/>
      <c r="CN5" s="176"/>
      <c r="CO5" s="176"/>
      <c r="CP5" s="176"/>
      <c r="CQ5" s="176"/>
      <c r="CR5" s="176"/>
      <c r="CS5" s="171"/>
      <c r="CT5" s="171"/>
      <c r="CU5" s="12" t="str">
        <f>IF(CX5&gt;0,"エラーを解消してください","")</f>
        <v/>
      </c>
      <c r="CV5" s="34" t="e">
        <f>CV4-明細書!DC4</f>
        <v>#VALUE!</v>
      </c>
      <c r="CX5" s="9">
        <f>SUM(CX9:DI63)</f>
        <v>0</v>
      </c>
      <c r="DL5" s="204"/>
      <c r="DM5" s="204"/>
      <c r="DN5" s="204"/>
      <c r="DO5" s="204"/>
      <c r="DP5" s="170"/>
      <c r="DQ5" s="170"/>
      <c r="DR5" s="170"/>
      <c r="DS5" s="170"/>
      <c r="DT5" s="170"/>
      <c r="DU5" s="175"/>
      <c r="DV5" s="175"/>
      <c r="DW5" s="175"/>
      <c r="DX5" s="176"/>
      <c r="DY5" s="176"/>
      <c r="DZ5" s="176"/>
      <c r="EA5" s="176"/>
      <c r="EB5" s="176"/>
      <c r="EC5" s="176"/>
      <c r="ED5" s="176"/>
      <c r="EE5" s="171"/>
      <c r="EF5" s="171"/>
      <c r="EG5" s="12" t="str">
        <f>IF(EJ5&gt;0,"エラーを解消してください","")</f>
        <v/>
      </c>
      <c r="EH5" s="34" t="e">
        <f>EH4-明細書!EO4</f>
        <v>#VALUE!</v>
      </c>
      <c r="EJ5" s="9">
        <f>SUM(EJ9:EU63)</f>
        <v>0</v>
      </c>
      <c r="EX5" s="204"/>
      <c r="EY5" s="204"/>
      <c r="EZ5" s="204"/>
      <c r="FA5" s="204"/>
      <c r="FB5" s="170"/>
      <c r="FC5" s="170"/>
      <c r="FD5" s="170"/>
      <c r="FE5" s="170"/>
      <c r="FF5" s="170"/>
      <c r="FG5" s="175"/>
      <c r="FH5" s="175"/>
      <c r="FI5" s="175"/>
      <c r="FJ5" s="176"/>
      <c r="FK5" s="176"/>
      <c r="FL5" s="176"/>
      <c r="FM5" s="176"/>
      <c r="FN5" s="176"/>
      <c r="FO5" s="176"/>
      <c r="FP5" s="176"/>
      <c r="FQ5" s="171"/>
      <c r="FR5" s="171"/>
      <c r="FS5" s="12" t="str">
        <f>IF(FV5&gt;0,"エラーを解消してください","")</f>
        <v/>
      </c>
      <c r="FT5" s="34" t="e">
        <f>FT4-明細書!GA4</f>
        <v>#VALUE!</v>
      </c>
      <c r="FV5" s="9">
        <f>SUM(FV9:GG63)</f>
        <v>0</v>
      </c>
      <c r="GJ5" s="204"/>
      <c r="GK5" s="204"/>
      <c r="GL5" s="204"/>
      <c r="GM5" s="204"/>
      <c r="GN5" s="170"/>
      <c r="GO5" s="170"/>
      <c r="GP5" s="170"/>
      <c r="GQ5" s="170"/>
      <c r="GR5" s="170"/>
      <c r="GS5" s="175"/>
      <c r="GT5" s="175"/>
      <c r="GU5" s="175"/>
      <c r="GV5" s="176"/>
      <c r="GW5" s="176"/>
      <c r="GX5" s="176"/>
      <c r="GY5" s="176"/>
      <c r="GZ5" s="176"/>
      <c r="HA5" s="176"/>
      <c r="HB5" s="176"/>
      <c r="HC5" s="171"/>
      <c r="HD5" s="171"/>
      <c r="HE5" s="12" t="str">
        <f>IF(HH5&gt;0,"エラーを解消してください","")</f>
        <v/>
      </c>
      <c r="HF5" s="34" t="e">
        <f>HF4-明細書!HM4</f>
        <v>#VALUE!</v>
      </c>
      <c r="HH5" s="9">
        <f>SUM(HH9:HS63)</f>
        <v>0</v>
      </c>
      <c r="HV5" s="204"/>
      <c r="HW5" s="204"/>
      <c r="HX5" s="204"/>
      <c r="HY5" s="204"/>
      <c r="HZ5" s="170"/>
      <c r="IA5" s="170"/>
      <c r="IB5" s="170"/>
      <c r="IC5" s="170"/>
      <c r="ID5" s="170"/>
      <c r="IE5" s="175"/>
      <c r="IF5" s="175"/>
      <c r="IG5" s="175"/>
      <c r="IH5" s="176"/>
      <c r="II5" s="176"/>
      <c r="IJ5" s="176"/>
      <c r="IK5" s="176"/>
      <c r="IL5" s="176"/>
      <c r="IM5" s="176"/>
      <c r="IN5" s="176"/>
      <c r="IO5" s="171"/>
      <c r="IP5" s="171"/>
      <c r="IQ5" s="12" t="str">
        <f>IF(IT5&gt;0,"エラーを解消してください","")</f>
        <v/>
      </c>
      <c r="IR5" s="34" t="e">
        <f>IR4-明細書!IY4</f>
        <v>#VALUE!</v>
      </c>
      <c r="IT5" s="9">
        <f>SUM(IT9:JE63)</f>
        <v>0</v>
      </c>
      <c r="JH5" s="204"/>
      <c r="JI5" s="204"/>
      <c r="JJ5" s="204"/>
      <c r="JK5" s="204"/>
      <c r="JL5" s="170"/>
      <c r="JM5" s="170"/>
      <c r="JN5" s="170"/>
      <c r="JO5" s="170"/>
      <c r="JP5" s="170"/>
      <c r="JQ5" s="175"/>
      <c r="JR5" s="175"/>
      <c r="JS5" s="175"/>
      <c r="JT5" s="176"/>
      <c r="JU5" s="176"/>
      <c r="JV5" s="176"/>
      <c r="JW5" s="176"/>
      <c r="JX5" s="176"/>
      <c r="JY5" s="176"/>
      <c r="JZ5" s="176"/>
      <c r="KA5" s="171"/>
      <c r="KB5" s="171"/>
      <c r="KC5" s="12" t="str">
        <f>IF(KF5&gt;0,"エラーを解消してください","")</f>
        <v/>
      </c>
      <c r="KD5" s="34" t="e">
        <f>KD4-明細書!KK4</f>
        <v>#VALUE!</v>
      </c>
      <c r="KF5" s="9">
        <f>SUM(KF9:KQ63)</f>
        <v>0</v>
      </c>
      <c r="KT5" s="204"/>
      <c r="KU5" s="204"/>
      <c r="KV5" s="204"/>
      <c r="KW5" s="204"/>
      <c r="KX5" s="170"/>
      <c r="KY5" s="170"/>
      <c r="KZ5" s="170"/>
      <c r="LA5" s="170"/>
      <c r="LB5" s="170"/>
      <c r="LC5" s="175"/>
      <c r="LD5" s="175"/>
      <c r="LE5" s="175"/>
      <c r="LF5" s="176"/>
      <c r="LG5" s="176"/>
      <c r="LH5" s="176"/>
      <c r="LI5" s="176"/>
      <c r="LJ5" s="176"/>
      <c r="LK5" s="176"/>
      <c r="LL5" s="176"/>
      <c r="LM5" s="171"/>
      <c r="LN5" s="171"/>
      <c r="LO5" s="12" t="str">
        <f>IF(LR5&gt;0,"エラーを解消してください","")</f>
        <v/>
      </c>
      <c r="LP5" s="34" t="e">
        <f>LP4-明細書!LW4</f>
        <v>#VALUE!</v>
      </c>
      <c r="LR5" s="9">
        <f>SUM(LR9:MC63)</f>
        <v>0</v>
      </c>
      <c r="MF5" s="204"/>
      <c r="MG5" s="204"/>
      <c r="MH5" s="204"/>
      <c r="MI5" s="204"/>
      <c r="MJ5" s="170"/>
      <c r="MK5" s="170"/>
      <c r="ML5" s="170"/>
      <c r="MM5" s="170"/>
      <c r="MN5" s="170"/>
      <c r="MO5" s="175"/>
      <c r="MP5" s="175"/>
      <c r="MQ5" s="175"/>
      <c r="MR5" s="176"/>
      <c r="MS5" s="176"/>
      <c r="MT5" s="176"/>
      <c r="MU5" s="176"/>
      <c r="MV5" s="176"/>
      <c r="MW5" s="176"/>
      <c r="MX5" s="176"/>
      <c r="MY5" s="171"/>
      <c r="MZ5" s="171"/>
      <c r="NA5" s="12" t="str">
        <f>IF(ND5&gt;0,"エラーを解消してください","")</f>
        <v/>
      </c>
      <c r="NB5" s="34" t="e">
        <f>NB4-明細書!NI4</f>
        <v>#VALUE!</v>
      </c>
      <c r="ND5" s="9">
        <f>SUM(ND9:NO63)</f>
        <v>0</v>
      </c>
      <c r="NR5" s="204"/>
      <c r="NS5" s="204"/>
      <c r="NT5" s="204"/>
      <c r="NU5" s="204"/>
      <c r="NV5" s="170"/>
      <c r="NW5" s="170"/>
      <c r="NX5" s="170"/>
      <c r="NY5" s="170"/>
      <c r="NZ5" s="170"/>
      <c r="OA5" s="175"/>
      <c r="OB5" s="175"/>
      <c r="OC5" s="175"/>
      <c r="OD5" s="176"/>
      <c r="OE5" s="176"/>
      <c r="OF5" s="176"/>
      <c r="OG5" s="176"/>
      <c r="OH5" s="176"/>
      <c r="OI5" s="176"/>
      <c r="OJ5" s="176"/>
      <c r="OK5" s="171"/>
      <c r="OL5" s="171"/>
      <c r="OM5" s="12" t="str">
        <f>IF(OP5&gt;0,"エラーを解消してください","")</f>
        <v/>
      </c>
      <c r="ON5" s="34" t="e">
        <f>ON4-明細書!OU4</f>
        <v>#VALUE!</v>
      </c>
      <c r="OP5" s="9">
        <f>SUM(OP9:PA63)</f>
        <v>0</v>
      </c>
      <c r="PD5" s="204"/>
      <c r="PE5" s="204"/>
      <c r="PF5" s="204"/>
      <c r="PG5" s="204"/>
      <c r="PH5" s="170"/>
      <c r="PI5" s="170"/>
      <c r="PJ5" s="170"/>
      <c r="PK5" s="170"/>
      <c r="PL5" s="170"/>
      <c r="PM5" s="175"/>
      <c r="PN5" s="175"/>
      <c r="PO5" s="175"/>
      <c r="PP5" s="176"/>
      <c r="PQ5" s="176"/>
      <c r="PR5" s="176"/>
      <c r="PS5" s="176"/>
      <c r="PT5" s="176"/>
      <c r="PU5" s="176"/>
      <c r="PV5" s="176"/>
      <c r="PW5" s="171"/>
      <c r="PX5" s="171"/>
      <c r="PY5" s="12" t="str">
        <f>IF(QB5&gt;0,"エラーを解消してください","")</f>
        <v/>
      </c>
      <c r="PZ5" s="34" t="e">
        <f>PZ4-明細書!QG4</f>
        <v>#VALUE!</v>
      </c>
      <c r="QB5" s="9">
        <f>SUM(QB9:QM63)</f>
        <v>0</v>
      </c>
      <c r="QP5" s="204"/>
      <c r="QQ5" s="204"/>
      <c r="QR5" s="204"/>
      <c r="QS5" s="204"/>
      <c r="QT5" s="170"/>
      <c r="QU5" s="170"/>
      <c r="QV5" s="170"/>
      <c r="QW5" s="170"/>
      <c r="QX5" s="170"/>
      <c r="QY5" s="175"/>
      <c r="QZ5" s="175"/>
      <c r="RA5" s="175"/>
      <c r="RB5" s="176"/>
      <c r="RC5" s="176"/>
      <c r="RD5" s="176"/>
      <c r="RE5" s="176"/>
      <c r="RF5" s="176"/>
      <c r="RG5" s="176"/>
      <c r="RH5" s="176"/>
      <c r="RI5" s="171"/>
      <c r="RJ5" s="171"/>
      <c r="RK5" s="12" t="str">
        <f>IF(RN5&gt;0,"エラーを解消してください","")</f>
        <v/>
      </c>
      <c r="RL5" s="34" t="e">
        <f>RL4-明細書!RS4</f>
        <v>#VALUE!</v>
      </c>
      <c r="RN5" s="9">
        <f>SUM(RN9:RY63)</f>
        <v>0</v>
      </c>
      <c r="SB5" s="204"/>
      <c r="SC5" s="204"/>
      <c r="SD5" s="204"/>
      <c r="SE5" s="204"/>
      <c r="SF5" s="170"/>
      <c r="SG5" s="170"/>
      <c r="SH5" s="170"/>
      <c r="SI5" s="170"/>
      <c r="SJ5" s="170"/>
      <c r="SK5" s="175"/>
      <c r="SL5" s="175"/>
      <c r="SM5" s="175"/>
      <c r="SN5" s="176"/>
      <c r="SO5" s="176"/>
      <c r="SP5" s="176"/>
      <c r="SQ5" s="176"/>
      <c r="SR5" s="176"/>
      <c r="SS5" s="176"/>
      <c r="ST5" s="176"/>
      <c r="SU5" s="171"/>
      <c r="SV5" s="171"/>
      <c r="SW5" s="12" t="str">
        <f>IF(SZ5&gt;0,"エラーを解消してください","")</f>
        <v/>
      </c>
      <c r="SX5" s="34" t="e">
        <f>SX4-明細書!TE4</f>
        <v>#VALUE!</v>
      </c>
      <c r="SZ5" s="9">
        <f>SUM(SZ9:TK63)</f>
        <v>0</v>
      </c>
      <c r="TN5" s="204"/>
      <c r="TO5" s="204"/>
      <c r="TP5" s="204"/>
      <c r="TQ5" s="204"/>
      <c r="TR5" s="170"/>
      <c r="TS5" s="170"/>
      <c r="TT5" s="170"/>
      <c r="TU5" s="170"/>
      <c r="TV5" s="170"/>
      <c r="TW5" s="175"/>
      <c r="TX5" s="175"/>
      <c r="TY5" s="175"/>
      <c r="TZ5" s="176"/>
      <c r="UA5" s="176"/>
      <c r="UB5" s="176"/>
      <c r="UC5" s="176"/>
      <c r="UD5" s="176"/>
      <c r="UE5" s="176"/>
      <c r="UF5" s="176"/>
      <c r="UG5" s="171"/>
      <c r="UH5" s="171"/>
      <c r="UI5" s="12" t="str">
        <f>IF(UL5&gt;0,"エラーを解消してください","")</f>
        <v/>
      </c>
      <c r="UJ5" s="34" t="e">
        <f>UJ4-明細書!UQ4</f>
        <v>#VALUE!</v>
      </c>
      <c r="UL5" s="9">
        <f>SUM(UL9:UW63)</f>
        <v>0</v>
      </c>
      <c r="UZ5" s="204"/>
      <c r="VA5" s="204"/>
      <c r="VB5" s="204"/>
      <c r="VC5" s="204"/>
      <c r="VD5" s="170"/>
      <c r="VE5" s="170"/>
      <c r="VF5" s="170"/>
      <c r="VG5" s="170"/>
      <c r="VH5" s="170"/>
      <c r="VI5" s="175"/>
      <c r="VJ5" s="175"/>
      <c r="VK5" s="175"/>
      <c r="VL5" s="176"/>
      <c r="VM5" s="176"/>
      <c r="VN5" s="176"/>
      <c r="VO5" s="176"/>
      <c r="VP5" s="176"/>
      <c r="VQ5" s="176"/>
      <c r="VR5" s="176"/>
      <c r="VS5" s="171"/>
      <c r="VT5" s="171"/>
      <c r="VU5" s="12" t="str">
        <f>IF(VX5&gt;0,"エラーを解消してください","")</f>
        <v/>
      </c>
      <c r="VV5" s="34" t="e">
        <f>VV4-明細書!WC4</f>
        <v>#VALUE!</v>
      </c>
      <c r="VX5" s="9">
        <f>SUM(VX9:WI63)</f>
        <v>0</v>
      </c>
      <c r="WL5" s="204"/>
      <c r="WM5" s="204"/>
      <c r="WN5" s="204"/>
      <c r="WO5" s="204"/>
      <c r="WP5" s="170"/>
      <c r="WQ5" s="170"/>
      <c r="WR5" s="170"/>
      <c r="WS5" s="170"/>
      <c r="WT5" s="170"/>
      <c r="WU5" s="175"/>
      <c r="WV5" s="175"/>
      <c r="WW5" s="175"/>
      <c r="WX5" s="176"/>
      <c r="WY5" s="176"/>
      <c r="WZ5" s="176"/>
      <c r="XA5" s="176"/>
      <c r="XB5" s="176"/>
      <c r="XC5" s="176"/>
      <c r="XD5" s="176"/>
      <c r="XE5" s="171"/>
      <c r="XF5" s="171"/>
      <c r="XG5" s="12" t="str">
        <f>IF(XJ5&gt;0,"エラーを解消してください","")</f>
        <v/>
      </c>
      <c r="XH5" s="34" t="e">
        <f>XH4-明細書!XO4</f>
        <v>#VALUE!</v>
      </c>
      <c r="XJ5" s="9">
        <f>SUM(XJ9:XU63)</f>
        <v>0</v>
      </c>
      <c r="XX5" s="204"/>
      <c r="XY5" s="204"/>
      <c r="XZ5" s="204"/>
      <c r="YA5" s="204"/>
      <c r="YB5" s="170"/>
      <c r="YC5" s="170"/>
      <c r="YD5" s="170"/>
      <c r="YE5" s="170"/>
      <c r="YF5" s="170"/>
      <c r="YG5" s="175"/>
      <c r="YH5" s="175"/>
      <c r="YI5" s="175"/>
      <c r="YJ5" s="176"/>
      <c r="YK5" s="176"/>
      <c r="YL5" s="176"/>
      <c r="YM5" s="176"/>
      <c r="YN5" s="176"/>
      <c r="YO5" s="176"/>
      <c r="YP5" s="176"/>
      <c r="YQ5" s="171"/>
      <c r="YR5" s="171"/>
      <c r="YS5" s="12" t="str">
        <f>IF(YV5&gt;0,"エラーを解消してください","")</f>
        <v/>
      </c>
      <c r="YT5" s="34" t="e">
        <f>YT4-明細書!ZA4</f>
        <v>#VALUE!</v>
      </c>
      <c r="YV5" s="9">
        <f>SUM(YV9:ZG63)</f>
        <v>0</v>
      </c>
      <c r="ZJ5" s="204"/>
      <c r="ZK5" s="204"/>
      <c r="ZL5" s="204"/>
      <c r="ZM5" s="204"/>
      <c r="ZN5" s="170"/>
      <c r="ZO5" s="170"/>
      <c r="ZP5" s="170"/>
      <c r="ZQ5" s="170"/>
      <c r="ZR5" s="170"/>
      <c r="ZS5" s="175"/>
      <c r="ZT5" s="175"/>
      <c r="ZU5" s="175"/>
      <c r="ZV5" s="176"/>
      <c r="ZW5" s="176"/>
      <c r="ZX5" s="176"/>
      <c r="ZY5" s="176"/>
      <c r="ZZ5" s="176"/>
      <c r="AAA5" s="176"/>
      <c r="AAB5" s="176"/>
      <c r="AAC5" s="171"/>
      <c r="AAD5" s="171"/>
      <c r="AAE5" s="12" t="str">
        <f>IF(AAH5&gt;0,"エラーを解消してください","")</f>
        <v/>
      </c>
      <c r="AAF5" s="34" t="e">
        <f>AAF4-明細書!AAM4</f>
        <v>#VALUE!</v>
      </c>
      <c r="AAH5" s="9">
        <f>SUM(AAH9:AAS63)</f>
        <v>0</v>
      </c>
      <c r="AAV5" s="204"/>
      <c r="AAW5" s="204"/>
      <c r="AAX5" s="204"/>
      <c r="AAY5" s="204"/>
      <c r="AAZ5" s="170"/>
      <c r="ABA5" s="170"/>
      <c r="ABB5" s="170"/>
      <c r="ABC5" s="170"/>
      <c r="ABD5" s="170"/>
      <c r="ABE5" s="175"/>
      <c r="ABF5" s="175"/>
      <c r="ABG5" s="175"/>
      <c r="ABH5" s="176"/>
      <c r="ABI5" s="176"/>
      <c r="ABJ5" s="176"/>
      <c r="ABK5" s="176"/>
      <c r="ABL5" s="176"/>
      <c r="ABM5" s="176"/>
      <c r="ABN5" s="176"/>
      <c r="ABO5" s="171"/>
      <c r="ABP5" s="171"/>
      <c r="ABQ5" s="12" t="str">
        <f>IF(ABT5&gt;0,"エラーを解消してください","")</f>
        <v/>
      </c>
      <c r="ABR5" s="34" t="e">
        <f>ABR4-明細書!ABY4</f>
        <v>#VALUE!</v>
      </c>
      <c r="ABT5" s="9">
        <f>SUM(ABT9:ACE63)</f>
        <v>0</v>
      </c>
    </row>
    <row r="6" spans="2:760" ht="9.75" customHeight="1" thickBot="1" x14ac:dyDescent="0.25"/>
    <row r="7" spans="2:760" ht="18.75" customHeight="1" x14ac:dyDescent="0.2">
      <c r="B7" s="177" t="s">
        <v>15</v>
      </c>
      <c r="C7" s="178"/>
      <c r="D7" s="8"/>
      <c r="E7" s="179" t="s">
        <v>16</v>
      </c>
      <c r="F7" s="179"/>
      <c r="G7" s="179"/>
      <c r="H7" s="179"/>
      <c r="I7" s="179"/>
      <c r="J7" s="179"/>
      <c r="K7" s="179"/>
      <c r="L7" s="179"/>
      <c r="M7" s="180" t="s">
        <v>24</v>
      </c>
      <c r="N7" s="180"/>
      <c r="O7" s="180"/>
      <c r="P7" s="180"/>
      <c r="Q7" s="180"/>
      <c r="R7" s="180"/>
      <c r="S7" s="180"/>
      <c r="T7" s="180"/>
      <c r="U7" s="181" t="s">
        <v>38</v>
      </c>
      <c r="V7" s="183" t="s">
        <v>25</v>
      </c>
      <c r="W7" s="183" t="s">
        <v>26</v>
      </c>
      <c r="X7" s="184" t="s">
        <v>27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86" t="s">
        <v>78</v>
      </c>
      <c r="AN7" s="177" t="s">
        <v>15</v>
      </c>
      <c r="AO7" s="178"/>
      <c r="AP7" s="8"/>
      <c r="AQ7" s="179" t="s">
        <v>16</v>
      </c>
      <c r="AR7" s="179"/>
      <c r="AS7" s="179"/>
      <c r="AT7" s="179"/>
      <c r="AU7" s="179"/>
      <c r="AV7" s="179"/>
      <c r="AW7" s="179"/>
      <c r="AX7" s="179"/>
      <c r="AY7" s="180" t="s">
        <v>24</v>
      </c>
      <c r="AZ7" s="180"/>
      <c r="BA7" s="180"/>
      <c r="BB7" s="180"/>
      <c r="BC7" s="180"/>
      <c r="BD7" s="180"/>
      <c r="BE7" s="180"/>
      <c r="BF7" s="180"/>
      <c r="BG7" s="181" t="s">
        <v>38</v>
      </c>
      <c r="BH7" s="183" t="s">
        <v>25</v>
      </c>
      <c r="BI7" s="183" t="s">
        <v>26</v>
      </c>
      <c r="BJ7" s="184" t="s">
        <v>27</v>
      </c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86" t="s">
        <v>78</v>
      </c>
      <c r="BZ7" s="177" t="s">
        <v>15</v>
      </c>
      <c r="CA7" s="178"/>
      <c r="CB7" s="8"/>
      <c r="CC7" s="179" t="s">
        <v>16</v>
      </c>
      <c r="CD7" s="179"/>
      <c r="CE7" s="179"/>
      <c r="CF7" s="179"/>
      <c r="CG7" s="179"/>
      <c r="CH7" s="179"/>
      <c r="CI7" s="179"/>
      <c r="CJ7" s="179"/>
      <c r="CK7" s="180" t="s">
        <v>24</v>
      </c>
      <c r="CL7" s="180"/>
      <c r="CM7" s="180"/>
      <c r="CN7" s="180"/>
      <c r="CO7" s="180"/>
      <c r="CP7" s="180"/>
      <c r="CQ7" s="180"/>
      <c r="CR7" s="180"/>
      <c r="CS7" s="181" t="s">
        <v>38</v>
      </c>
      <c r="CT7" s="183" t="s">
        <v>25</v>
      </c>
      <c r="CU7" s="183" t="s">
        <v>26</v>
      </c>
      <c r="CV7" s="184" t="s">
        <v>27</v>
      </c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86" t="s">
        <v>78</v>
      </c>
      <c r="DL7" s="177" t="s">
        <v>15</v>
      </c>
      <c r="DM7" s="178"/>
      <c r="DN7" s="8"/>
      <c r="DO7" s="179" t="s">
        <v>16</v>
      </c>
      <c r="DP7" s="179"/>
      <c r="DQ7" s="179"/>
      <c r="DR7" s="179"/>
      <c r="DS7" s="179"/>
      <c r="DT7" s="179"/>
      <c r="DU7" s="179"/>
      <c r="DV7" s="179"/>
      <c r="DW7" s="180" t="s">
        <v>24</v>
      </c>
      <c r="DX7" s="180"/>
      <c r="DY7" s="180"/>
      <c r="DZ7" s="180"/>
      <c r="EA7" s="180"/>
      <c r="EB7" s="180"/>
      <c r="EC7" s="180"/>
      <c r="ED7" s="180"/>
      <c r="EE7" s="181" t="s">
        <v>38</v>
      </c>
      <c r="EF7" s="183" t="s">
        <v>25</v>
      </c>
      <c r="EG7" s="183" t="s">
        <v>26</v>
      </c>
      <c r="EH7" s="184" t="s">
        <v>27</v>
      </c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86" t="s">
        <v>78</v>
      </c>
      <c r="EX7" s="177" t="s">
        <v>15</v>
      </c>
      <c r="EY7" s="178"/>
      <c r="EZ7" s="8"/>
      <c r="FA7" s="179" t="s">
        <v>16</v>
      </c>
      <c r="FB7" s="179"/>
      <c r="FC7" s="179"/>
      <c r="FD7" s="179"/>
      <c r="FE7" s="179"/>
      <c r="FF7" s="179"/>
      <c r="FG7" s="179"/>
      <c r="FH7" s="179"/>
      <c r="FI7" s="180" t="s">
        <v>24</v>
      </c>
      <c r="FJ7" s="180"/>
      <c r="FK7" s="180"/>
      <c r="FL7" s="180"/>
      <c r="FM7" s="180"/>
      <c r="FN7" s="180"/>
      <c r="FO7" s="180"/>
      <c r="FP7" s="180"/>
      <c r="FQ7" s="181" t="s">
        <v>38</v>
      </c>
      <c r="FR7" s="183" t="s">
        <v>25</v>
      </c>
      <c r="FS7" s="183" t="s">
        <v>26</v>
      </c>
      <c r="FT7" s="184" t="s">
        <v>27</v>
      </c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86" t="s">
        <v>78</v>
      </c>
      <c r="GJ7" s="177" t="s">
        <v>15</v>
      </c>
      <c r="GK7" s="178"/>
      <c r="GL7" s="8"/>
      <c r="GM7" s="179" t="s">
        <v>16</v>
      </c>
      <c r="GN7" s="179"/>
      <c r="GO7" s="179"/>
      <c r="GP7" s="179"/>
      <c r="GQ7" s="179"/>
      <c r="GR7" s="179"/>
      <c r="GS7" s="179"/>
      <c r="GT7" s="179"/>
      <c r="GU7" s="180" t="s">
        <v>24</v>
      </c>
      <c r="GV7" s="180"/>
      <c r="GW7" s="180"/>
      <c r="GX7" s="180"/>
      <c r="GY7" s="180"/>
      <c r="GZ7" s="180"/>
      <c r="HA7" s="180"/>
      <c r="HB7" s="180"/>
      <c r="HC7" s="181" t="s">
        <v>38</v>
      </c>
      <c r="HD7" s="183" t="s">
        <v>25</v>
      </c>
      <c r="HE7" s="183" t="s">
        <v>26</v>
      </c>
      <c r="HF7" s="184" t="s">
        <v>27</v>
      </c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86" t="s">
        <v>78</v>
      </c>
      <c r="HV7" s="177" t="s">
        <v>15</v>
      </c>
      <c r="HW7" s="178"/>
      <c r="HX7" s="8"/>
      <c r="HY7" s="179" t="s">
        <v>16</v>
      </c>
      <c r="HZ7" s="179"/>
      <c r="IA7" s="179"/>
      <c r="IB7" s="179"/>
      <c r="IC7" s="179"/>
      <c r="ID7" s="179"/>
      <c r="IE7" s="179"/>
      <c r="IF7" s="179"/>
      <c r="IG7" s="180" t="s">
        <v>24</v>
      </c>
      <c r="IH7" s="180"/>
      <c r="II7" s="180"/>
      <c r="IJ7" s="180"/>
      <c r="IK7" s="180"/>
      <c r="IL7" s="180"/>
      <c r="IM7" s="180"/>
      <c r="IN7" s="180"/>
      <c r="IO7" s="181" t="s">
        <v>38</v>
      </c>
      <c r="IP7" s="183" t="s">
        <v>25</v>
      </c>
      <c r="IQ7" s="183" t="s">
        <v>26</v>
      </c>
      <c r="IR7" s="184" t="s">
        <v>27</v>
      </c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86" t="s">
        <v>78</v>
      </c>
      <c r="JH7" s="177" t="s">
        <v>15</v>
      </c>
      <c r="JI7" s="178"/>
      <c r="JJ7" s="8"/>
      <c r="JK7" s="179" t="s">
        <v>16</v>
      </c>
      <c r="JL7" s="179"/>
      <c r="JM7" s="179"/>
      <c r="JN7" s="179"/>
      <c r="JO7" s="179"/>
      <c r="JP7" s="179"/>
      <c r="JQ7" s="179"/>
      <c r="JR7" s="179"/>
      <c r="JS7" s="180" t="s">
        <v>24</v>
      </c>
      <c r="JT7" s="180"/>
      <c r="JU7" s="180"/>
      <c r="JV7" s="180"/>
      <c r="JW7" s="180"/>
      <c r="JX7" s="180"/>
      <c r="JY7" s="180"/>
      <c r="JZ7" s="180"/>
      <c r="KA7" s="181" t="s">
        <v>38</v>
      </c>
      <c r="KB7" s="183" t="s">
        <v>25</v>
      </c>
      <c r="KC7" s="183" t="s">
        <v>26</v>
      </c>
      <c r="KD7" s="184" t="s">
        <v>27</v>
      </c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86" t="s">
        <v>78</v>
      </c>
      <c r="KT7" s="177" t="s">
        <v>15</v>
      </c>
      <c r="KU7" s="178"/>
      <c r="KV7" s="8"/>
      <c r="KW7" s="179" t="s">
        <v>16</v>
      </c>
      <c r="KX7" s="179"/>
      <c r="KY7" s="179"/>
      <c r="KZ7" s="179"/>
      <c r="LA7" s="179"/>
      <c r="LB7" s="179"/>
      <c r="LC7" s="179"/>
      <c r="LD7" s="179"/>
      <c r="LE7" s="180" t="s">
        <v>24</v>
      </c>
      <c r="LF7" s="180"/>
      <c r="LG7" s="180"/>
      <c r="LH7" s="180"/>
      <c r="LI7" s="180"/>
      <c r="LJ7" s="180"/>
      <c r="LK7" s="180"/>
      <c r="LL7" s="180"/>
      <c r="LM7" s="181" t="s">
        <v>38</v>
      </c>
      <c r="LN7" s="183" t="s">
        <v>25</v>
      </c>
      <c r="LO7" s="183" t="s">
        <v>26</v>
      </c>
      <c r="LP7" s="184" t="s">
        <v>27</v>
      </c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86" t="s">
        <v>78</v>
      </c>
      <c r="MF7" s="177" t="s">
        <v>15</v>
      </c>
      <c r="MG7" s="178"/>
      <c r="MH7" s="8"/>
      <c r="MI7" s="179" t="s">
        <v>16</v>
      </c>
      <c r="MJ7" s="179"/>
      <c r="MK7" s="179"/>
      <c r="ML7" s="179"/>
      <c r="MM7" s="179"/>
      <c r="MN7" s="179"/>
      <c r="MO7" s="179"/>
      <c r="MP7" s="179"/>
      <c r="MQ7" s="180" t="s">
        <v>24</v>
      </c>
      <c r="MR7" s="180"/>
      <c r="MS7" s="180"/>
      <c r="MT7" s="180"/>
      <c r="MU7" s="180"/>
      <c r="MV7" s="180"/>
      <c r="MW7" s="180"/>
      <c r="MX7" s="180"/>
      <c r="MY7" s="181" t="s">
        <v>38</v>
      </c>
      <c r="MZ7" s="183" t="s">
        <v>25</v>
      </c>
      <c r="NA7" s="183" t="s">
        <v>26</v>
      </c>
      <c r="NB7" s="184" t="s">
        <v>27</v>
      </c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86" t="s">
        <v>78</v>
      </c>
      <c r="NR7" s="177" t="s">
        <v>15</v>
      </c>
      <c r="NS7" s="178"/>
      <c r="NT7" s="8"/>
      <c r="NU7" s="179" t="s">
        <v>16</v>
      </c>
      <c r="NV7" s="179"/>
      <c r="NW7" s="179"/>
      <c r="NX7" s="179"/>
      <c r="NY7" s="179"/>
      <c r="NZ7" s="179"/>
      <c r="OA7" s="179"/>
      <c r="OB7" s="179"/>
      <c r="OC7" s="180" t="s">
        <v>24</v>
      </c>
      <c r="OD7" s="180"/>
      <c r="OE7" s="180"/>
      <c r="OF7" s="180"/>
      <c r="OG7" s="180"/>
      <c r="OH7" s="180"/>
      <c r="OI7" s="180"/>
      <c r="OJ7" s="180"/>
      <c r="OK7" s="181" t="s">
        <v>38</v>
      </c>
      <c r="OL7" s="183" t="s">
        <v>25</v>
      </c>
      <c r="OM7" s="183" t="s">
        <v>26</v>
      </c>
      <c r="ON7" s="184" t="s">
        <v>27</v>
      </c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86" t="s">
        <v>78</v>
      </c>
      <c r="PD7" s="177" t="s">
        <v>15</v>
      </c>
      <c r="PE7" s="178"/>
      <c r="PF7" s="8"/>
      <c r="PG7" s="179" t="s">
        <v>16</v>
      </c>
      <c r="PH7" s="179"/>
      <c r="PI7" s="179"/>
      <c r="PJ7" s="179"/>
      <c r="PK7" s="179"/>
      <c r="PL7" s="179"/>
      <c r="PM7" s="179"/>
      <c r="PN7" s="179"/>
      <c r="PO7" s="180" t="s">
        <v>24</v>
      </c>
      <c r="PP7" s="180"/>
      <c r="PQ7" s="180"/>
      <c r="PR7" s="180"/>
      <c r="PS7" s="180"/>
      <c r="PT7" s="180"/>
      <c r="PU7" s="180"/>
      <c r="PV7" s="180"/>
      <c r="PW7" s="181" t="s">
        <v>38</v>
      </c>
      <c r="PX7" s="183" t="s">
        <v>25</v>
      </c>
      <c r="PY7" s="183" t="s">
        <v>26</v>
      </c>
      <c r="PZ7" s="184" t="s">
        <v>27</v>
      </c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86" t="s">
        <v>78</v>
      </c>
      <c r="QP7" s="177" t="s">
        <v>15</v>
      </c>
      <c r="QQ7" s="178"/>
      <c r="QR7" s="8"/>
      <c r="QS7" s="179" t="s">
        <v>16</v>
      </c>
      <c r="QT7" s="179"/>
      <c r="QU7" s="179"/>
      <c r="QV7" s="179"/>
      <c r="QW7" s="179"/>
      <c r="QX7" s="179"/>
      <c r="QY7" s="179"/>
      <c r="QZ7" s="179"/>
      <c r="RA7" s="180" t="s">
        <v>24</v>
      </c>
      <c r="RB7" s="180"/>
      <c r="RC7" s="180"/>
      <c r="RD7" s="180"/>
      <c r="RE7" s="180"/>
      <c r="RF7" s="180"/>
      <c r="RG7" s="180"/>
      <c r="RH7" s="180"/>
      <c r="RI7" s="181" t="s">
        <v>38</v>
      </c>
      <c r="RJ7" s="183" t="s">
        <v>25</v>
      </c>
      <c r="RK7" s="183" t="s">
        <v>26</v>
      </c>
      <c r="RL7" s="184" t="s">
        <v>27</v>
      </c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86" t="s">
        <v>78</v>
      </c>
      <c r="SB7" s="177" t="s">
        <v>15</v>
      </c>
      <c r="SC7" s="178"/>
      <c r="SD7" s="8"/>
      <c r="SE7" s="179" t="s">
        <v>16</v>
      </c>
      <c r="SF7" s="179"/>
      <c r="SG7" s="179"/>
      <c r="SH7" s="179"/>
      <c r="SI7" s="179"/>
      <c r="SJ7" s="179"/>
      <c r="SK7" s="179"/>
      <c r="SL7" s="179"/>
      <c r="SM7" s="180" t="s">
        <v>24</v>
      </c>
      <c r="SN7" s="180"/>
      <c r="SO7" s="180"/>
      <c r="SP7" s="180"/>
      <c r="SQ7" s="180"/>
      <c r="SR7" s="180"/>
      <c r="SS7" s="180"/>
      <c r="ST7" s="180"/>
      <c r="SU7" s="181" t="s">
        <v>38</v>
      </c>
      <c r="SV7" s="183" t="s">
        <v>25</v>
      </c>
      <c r="SW7" s="183" t="s">
        <v>26</v>
      </c>
      <c r="SX7" s="184" t="s">
        <v>27</v>
      </c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86" t="s">
        <v>78</v>
      </c>
      <c r="TN7" s="177" t="s">
        <v>15</v>
      </c>
      <c r="TO7" s="178"/>
      <c r="TP7" s="8"/>
      <c r="TQ7" s="179" t="s">
        <v>16</v>
      </c>
      <c r="TR7" s="179"/>
      <c r="TS7" s="179"/>
      <c r="TT7" s="179"/>
      <c r="TU7" s="179"/>
      <c r="TV7" s="179"/>
      <c r="TW7" s="179"/>
      <c r="TX7" s="179"/>
      <c r="TY7" s="180" t="s">
        <v>24</v>
      </c>
      <c r="TZ7" s="180"/>
      <c r="UA7" s="180"/>
      <c r="UB7" s="180"/>
      <c r="UC7" s="180"/>
      <c r="UD7" s="180"/>
      <c r="UE7" s="180"/>
      <c r="UF7" s="180"/>
      <c r="UG7" s="181" t="s">
        <v>38</v>
      </c>
      <c r="UH7" s="183" t="s">
        <v>25</v>
      </c>
      <c r="UI7" s="183" t="s">
        <v>26</v>
      </c>
      <c r="UJ7" s="184" t="s">
        <v>27</v>
      </c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86" t="s">
        <v>78</v>
      </c>
      <c r="UZ7" s="177" t="s">
        <v>15</v>
      </c>
      <c r="VA7" s="178"/>
      <c r="VB7" s="8"/>
      <c r="VC7" s="179" t="s">
        <v>16</v>
      </c>
      <c r="VD7" s="179"/>
      <c r="VE7" s="179"/>
      <c r="VF7" s="179"/>
      <c r="VG7" s="179"/>
      <c r="VH7" s="179"/>
      <c r="VI7" s="179"/>
      <c r="VJ7" s="179"/>
      <c r="VK7" s="180" t="s">
        <v>24</v>
      </c>
      <c r="VL7" s="180"/>
      <c r="VM7" s="180"/>
      <c r="VN7" s="180"/>
      <c r="VO7" s="180"/>
      <c r="VP7" s="180"/>
      <c r="VQ7" s="180"/>
      <c r="VR7" s="180"/>
      <c r="VS7" s="181" t="s">
        <v>38</v>
      </c>
      <c r="VT7" s="183" t="s">
        <v>25</v>
      </c>
      <c r="VU7" s="183" t="s">
        <v>26</v>
      </c>
      <c r="VV7" s="184" t="s">
        <v>27</v>
      </c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86" t="s">
        <v>78</v>
      </c>
      <c r="WL7" s="177" t="s">
        <v>15</v>
      </c>
      <c r="WM7" s="178"/>
      <c r="WN7" s="8"/>
      <c r="WO7" s="179" t="s">
        <v>16</v>
      </c>
      <c r="WP7" s="179"/>
      <c r="WQ7" s="179"/>
      <c r="WR7" s="179"/>
      <c r="WS7" s="179"/>
      <c r="WT7" s="179"/>
      <c r="WU7" s="179"/>
      <c r="WV7" s="179"/>
      <c r="WW7" s="180" t="s">
        <v>24</v>
      </c>
      <c r="WX7" s="180"/>
      <c r="WY7" s="180"/>
      <c r="WZ7" s="180"/>
      <c r="XA7" s="180"/>
      <c r="XB7" s="180"/>
      <c r="XC7" s="180"/>
      <c r="XD7" s="180"/>
      <c r="XE7" s="181" t="s">
        <v>38</v>
      </c>
      <c r="XF7" s="183" t="s">
        <v>25</v>
      </c>
      <c r="XG7" s="183" t="s">
        <v>26</v>
      </c>
      <c r="XH7" s="184" t="s">
        <v>27</v>
      </c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86" t="s">
        <v>78</v>
      </c>
      <c r="XX7" s="177" t="s">
        <v>15</v>
      </c>
      <c r="XY7" s="178"/>
      <c r="XZ7" s="8"/>
      <c r="YA7" s="179" t="s">
        <v>16</v>
      </c>
      <c r="YB7" s="179"/>
      <c r="YC7" s="179"/>
      <c r="YD7" s="179"/>
      <c r="YE7" s="179"/>
      <c r="YF7" s="179"/>
      <c r="YG7" s="179"/>
      <c r="YH7" s="179"/>
      <c r="YI7" s="180" t="s">
        <v>24</v>
      </c>
      <c r="YJ7" s="180"/>
      <c r="YK7" s="180"/>
      <c r="YL7" s="180"/>
      <c r="YM7" s="180"/>
      <c r="YN7" s="180"/>
      <c r="YO7" s="180"/>
      <c r="YP7" s="180"/>
      <c r="YQ7" s="181" t="s">
        <v>38</v>
      </c>
      <c r="YR7" s="183" t="s">
        <v>25</v>
      </c>
      <c r="YS7" s="183" t="s">
        <v>26</v>
      </c>
      <c r="YT7" s="184" t="s">
        <v>27</v>
      </c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86" t="s">
        <v>78</v>
      </c>
      <c r="ZJ7" s="177" t="s">
        <v>15</v>
      </c>
      <c r="ZK7" s="178"/>
      <c r="ZL7" s="8"/>
      <c r="ZM7" s="179" t="s">
        <v>16</v>
      </c>
      <c r="ZN7" s="179"/>
      <c r="ZO7" s="179"/>
      <c r="ZP7" s="179"/>
      <c r="ZQ7" s="179"/>
      <c r="ZR7" s="179"/>
      <c r="ZS7" s="179"/>
      <c r="ZT7" s="179"/>
      <c r="ZU7" s="180" t="s">
        <v>24</v>
      </c>
      <c r="ZV7" s="180"/>
      <c r="ZW7" s="180"/>
      <c r="ZX7" s="180"/>
      <c r="ZY7" s="180"/>
      <c r="ZZ7" s="180"/>
      <c r="AAA7" s="180"/>
      <c r="AAB7" s="180"/>
      <c r="AAC7" s="181" t="s">
        <v>38</v>
      </c>
      <c r="AAD7" s="183" t="s">
        <v>25</v>
      </c>
      <c r="AAE7" s="183" t="s">
        <v>26</v>
      </c>
      <c r="AAF7" s="184" t="s">
        <v>27</v>
      </c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86" t="s">
        <v>78</v>
      </c>
      <c r="AAV7" s="177" t="s">
        <v>15</v>
      </c>
      <c r="AAW7" s="178"/>
      <c r="AAX7" s="8"/>
      <c r="AAY7" s="179" t="s">
        <v>16</v>
      </c>
      <c r="AAZ7" s="179"/>
      <c r="ABA7" s="179"/>
      <c r="ABB7" s="179"/>
      <c r="ABC7" s="179"/>
      <c r="ABD7" s="179"/>
      <c r="ABE7" s="179"/>
      <c r="ABF7" s="179"/>
      <c r="ABG7" s="180" t="s">
        <v>24</v>
      </c>
      <c r="ABH7" s="180"/>
      <c r="ABI7" s="180"/>
      <c r="ABJ7" s="180"/>
      <c r="ABK7" s="180"/>
      <c r="ABL7" s="180"/>
      <c r="ABM7" s="180"/>
      <c r="ABN7" s="180"/>
      <c r="ABO7" s="181" t="s">
        <v>38</v>
      </c>
      <c r="ABP7" s="183" t="s">
        <v>25</v>
      </c>
      <c r="ABQ7" s="183" t="s">
        <v>26</v>
      </c>
      <c r="ABR7" s="184" t="s">
        <v>27</v>
      </c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86" t="s">
        <v>78</v>
      </c>
    </row>
    <row r="8" spans="2:760" ht="18.75" customHeight="1" x14ac:dyDescent="0.2">
      <c r="B8" s="29" t="s">
        <v>18</v>
      </c>
      <c r="C8" s="7" t="s">
        <v>19</v>
      </c>
      <c r="D8" s="2"/>
      <c r="E8" s="188" t="s">
        <v>20</v>
      </c>
      <c r="F8" s="188"/>
      <c r="G8" s="188"/>
      <c r="H8" s="188"/>
      <c r="I8" s="188" t="s">
        <v>21</v>
      </c>
      <c r="J8" s="188"/>
      <c r="K8" s="188"/>
      <c r="L8" s="188"/>
      <c r="M8" s="189" t="s">
        <v>20</v>
      </c>
      <c r="N8" s="189"/>
      <c r="O8" s="189"/>
      <c r="P8" s="189"/>
      <c r="Q8" s="189" t="s">
        <v>21</v>
      </c>
      <c r="R8" s="189"/>
      <c r="S8" s="189"/>
      <c r="T8" s="189"/>
      <c r="U8" s="182"/>
      <c r="V8" s="170"/>
      <c r="W8" s="170"/>
      <c r="X8" s="18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87"/>
      <c r="AN8" s="29" t="s">
        <v>18</v>
      </c>
      <c r="AO8" s="7" t="s">
        <v>19</v>
      </c>
      <c r="AP8" s="2"/>
      <c r="AQ8" s="188" t="s">
        <v>20</v>
      </c>
      <c r="AR8" s="188"/>
      <c r="AS8" s="188"/>
      <c r="AT8" s="188"/>
      <c r="AU8" s="188" t="s">
        <v>21</v>
      </c>
      <c r="AV8" s="188"/>
      <c r="AW8" s="188"/>
      <c r="AX8" s="188"/>
      <c r="AY8" s="189" t="s">
        <v>20</v>
      </c>
      <c r="AZ8" s="189"/>
      <c r="BA8" s="189"/>
      <c r="BB8" s="189"/>
      <c r="BC8" s="189" t="s">
        <v>21</v>
      </c>
      <c r="BD8" s="189"/>
      <c r="BE8" s="189"/>
      <c r="BF8" s="189"/>
      <c r="BG8" s="182"/>
      <c r="BH8" s="170"/>
      <c r="BI8" s="170"/>
      <c r="BJ8" s="185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87"/>
      <c r="BZ8" s="29" t="s">
        <v>18</v>
      </c>
      <c r="CA8" s="7" t="s">
        <v>19</v>
      </c>
      <c r="CB8" s="2"/>
      <c r="CC8" s="188" t="s">
        <v>20</v>
      </c>
      <c r="CD8" s="188"/>
      <c r="CE8" s="188"/>
      <c r="CF8" s="188"/>
      <c r="CG8" s="188" t="s">
        <v>21</v>
      </c>
      <c r="CH8" s="188"/>
      <c r="CI8" s="188"/>
      <c r="CJ8" s="188"/>
      <c r="CK8" s="189" t="s">
        <v>20</v>
      </c>
      <c r="CL8" s="189"/>
      <c r="CM8" s="189"/>
      <c r="CN8" s="189"/>
      <c r="CO8" s="189" t="s">
        <v>21</v>
      </c>
      <c r="CP8" s="189"/>
      <c r="CQ8" s="189"/>
      <c r="CR8" s="189"/>
      <c r="CS8" s="182"/>
      <c r="CT8" s="170"/>
      <c r="CU8" s="170"/>
      <c r="CV8" s="185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87"/>
      <c r="DL8" s="29" t="s">
        <v>18</v>
      </c>
      <c r="DM8" s="7" t="s">
        <v>19</v>
      </c>
      <c r="DN8" s="2"/>
      <c r="DO8" s="188" t="s">
        <v>20</v>
      </c>
      <c r="DP8" s="188"/>
      <c r="DQ8" s="188"/>
      <c r="DR8" s="188"/>
      <c r="DS8" s="188" t="s">
        <v>21</v>
      </c>
      <c r="DT8" s="188"/>
      <c r="DU8" s="188"/>
      <c r="DV8" s="188"/>
      <c r="DW8" s="189" t="s">
        <v>20</v>
      </c>
      <c r="DX8" s="189"/>
      <c r="DY8" s="189"/>
      <c r="DZ8" s="189"/>
      <c r="EA8" s="189" t="s">
        <v>21</v>
      </c>
      <c r="EB8" s="189"/>
      <c r="EC8" s="189"/>
      <c r="ED8" s="189"/>
      <c r="EE8" s="182"/>
      <c r="EF8" s="170"/>
      <c r="EG8" s="170"/>
      <c r="EH8" s="185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87"/>
      <c r="EX8" s="29" t="s">
        <v>18</v>
      </c>
      <c r="EY8" s="7" t="s">
        <v>19</v>
      </c>
      <c r="EZ8" s="2"/>
      <c r="FA8" s="188" t="s">
        <v>20</v>
      </c>
      <c r="FB8" s="188"/>
      <c r="FC8" s="188"/>
      <c r="FD8" s="188"/>
      <c r="FE8" s="188" t="s">
        <v>21</v>
      </c>
      <c r="FF8" s="188"/>
      <c r="FG8" s="188"/>
      <c r="FH8" s="188"/>
      <c r="FI8" s="189" t="s">
        <v>20</v>
      </c>
      <c r="FJ8" s="189"/>
      <c r="FK8" s="189"/>
      <c r="FL8" s="189"/>
      <c r="FM8" s="189" t="s">
        <v>21</v>
      </c>
      <c r="FN8" s="189"/>
      <c r="FO8" s="189"/>
      <c r="FP8" s="189"/>
      <c r="FQ8" s="182"/>
      <c r="FR8" s="170"/>
      <c r="FS8" s="170"/>
      <c r="FT8" s="185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87"/>
      <c r="GJ8" s="29" t="s">
        <v>18</v>
      </c>
      <c r="GK8" s="7" t="s">
        <v>19</v>
      </c>
      <c r="GL8" s="2"/>
      <c r="GM8" s="188" t="s">
        <v>20</v>
      </c>
      <c r="GN8" s="188"/>
      <c r="GO8" s="188"/>
      <c r="GP8" s="188"/>
      <c r="GQ8" s="188" t="s">
        <v>21</v>
      </c>
      <c r="GR8" s="188"/>
      <c r="GS8" s="188"/>
      <c r="GT8" s="188"/>
      <c r="GU8" s="189" t="s">
        <v>20</v>
      </c>
      <c r="GV8" s="189"/>
      <c r="GW8" s="189"/>
      <c r="GX8" s="189"/>
      <c r="GY8" s="189" t="s">
        <v>21</v>
      </c>
      <c r="GZ8" s="189"/>
      <c r="HA8" s="189"/>
      <c r="HB8" s="189"/>
      <c r="HC8" s="182"/>
      <c r="HD8" s="170"/>
      <c r="HE8" s="170"/>
      <c r="HF8" s="185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87"/>
      <c r="HV8" s="29" t="s">
        <v>18</v>
      </c>
      <c r="HW8" s="7" t="s">
        <v>19</v>
      </c>
      <c r="HX8" s="2"/>
      <c r="HY8" s="188" t="s">
        <v>20</v>
      </c>
      <c r="HZ8" s="188"/>
      <c r="IA8" s="188"/>
      <c r="IB8" s="188"/>
      <c r="IC8" s="188" t="s">
        <v>21</v>
      </c>
      <c r="ID8" s="188"/>
      <c r="IE8" s="188"/>
      <c r="IF8" s="188"/>
      <c r="IG8" s="189" t="s">
        <v>20</v>
      </c>
      <c r="IH8" s="189"/>
      <c r="II8" s="189"/>
      <c r="IJ8" s="189"/>
      <c r="IK8" s="189" t="s">
        <v>21</v>
      </c>
      <c r="IL8" s="189"/>
      <c r="IM8" s="189"/>
      <c r="IN8" s="189"/>
      <c r="IO8" s="182"/>
      <c r="IP8" s="170"/>
      <c r="IQ8" s="170"/>
      <c r="IR8" s="185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87"/>
      <c r="JH8" s="29" t="s">
        <v>18</v>
      </c>
      <c r="JI8" s="7" t="s">
        <v>19</v>
      </c>
      <c r="JJ8" s="2"/>
      <c r="JK8" s="188" t="s">
        <v>20</v>
      </c>
      <c r="JL8" s="188"/>
      <c r="JM8" s="188"/>
      <c r="JN8" s="188"/>
      <c r="JO8" s="188" t="s">
        <v>21</v>
      </c>
      <c r="JP8" s="188"/>
      <c r="JQ8" s="188"/>
      <c r="JR8" s="188"/>
      <c r="JS8" s="189" t="s">
        <v>20</v>
      </c>
      <c r="JT8" s="189"/>
      <c r="JU8" s="189"/>
      <c r="JV8" s="189"/>
      <c r="JW8" s="189" t="s">
        <v>21</v>
      </c>
      <c r="JX8" s="189"/>
      <c r="JY8" s="189"/>
      <c r="JZ8" s="189"/>
      <c r="KA8" s="182"/>
      <c r="KB8" s="170"/>
      <c r="KC8" s="170"/>
      <c r="KD8" s="185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87"/>
      <c r="KT8" s="29" t="s">
        <v>18</v>
      </c>
      <c r="KU8" s="7" t="s">
        <v>19</v>
      </c>
      <c r="KV8" s="2"/>
      <c r="KW8" s="188" t="s">
        <v>20</v>
      </c>
      <c r="KX8" s="188"/>
      <c r="KY8" s="188"/>
      <c r="KZ8" s="188"/>
      <c r="LA8" s="188" t="s">
        <v>21</v>
      </c>
      <c r="LB8" s="188"/>
      <c r="LC8" s="188"/>
      <c r="LD8" s="188"/>
      <c r="LE8" s="189" t="s">
        <v>20</v>
      </c>
      <c r="LF8" s="189"/>
      <c r="LG8" s="189"/>
      <c r="LH8" s="189"/>
      <c r="LI8" s="189" t="s">
        <v>21</v>
      </c>
      <c r="LJ8" s="189"/>
      <c r="LK8" s="189"/>
      <c r="LL8" s="189"/>
      <c r="LM8" s="182"/>
      <c r="LN8" s="170"/>
      <c r="LO8" s="170"/>
      <c r="LP8" s="185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87"/>
      <c r="MF8" s="29" t="s">
        <v>18</v>
      </c>
      <c r="MG8" s="7" t="s">
        <v>19</v>
      </c>
      <c r="MH8" s="2"/>
      <c r="MI8" s="188" t="s">
        <v>20</v>
      </c>
      <c r="MJ8" s="188"/>
      <c r="MK8" s="188"/>
      <c r="ML8" s="188"/>
      <c r="MM8" s="188" t="s">
        <v>21</v>
      </c>
      <c r="MN8" s="188"/>
      <c r="MO8" s="188"/>
      <c r="MP8" s="188"/>
      <c r="MQ8" s="189" t="s">
        <v>20</v>
      </c>
      <c r="MR8" s="189"/>
      <c r="MS8" s="189"/>
      <c r="MT8" s="189"/>
      <c r="MU8" s="189" t="s">
        <v>21</v>
      </c>
      <c r="MV8" s="189"/>
      <c r="MW8" s="189"/>
      <c r="MX8" s="189"/>
      <c r="MY8" s="182"/>
      <c r="MZ8" s="170"/>
      <c r="NA8" s="170"/>
      <c r="NB8" s="185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87"/>
      <c r="NR8" s="29" t="s">
        <v>18</v>
      </c>
      <c r="NS8" s="7" t="s">
        <v>19</v>
      </c>
      <c r="NT8" s="2"/>
      <c r="NU8" s="188" t="s">
        <v>20</v>
      </c>
      <c r="NV8" s="188"/>
      <c r="NW8" s="188"/>
      <c r="NX8" s="188"/>
      <c r="NY8" s="188" t="s">
        <v>21</v>
      </c>
      <c r="NZ8" s="188"/>
      <c r="OA8" s="188"/>
      <c r="OB8" s="188"/>
      <c r="OC8" s="189" t="s">
        <v>20</v>
      </c>
      <c r="OD8" s="189"/>
      <c r="OE8" s="189"/>
      <c r="OF8" s="189"/>
      <c r="OG8" s="189" t="s">
        <v>21</v>
      </c>
      <c r="OH8" s="189"/>
      <c r="OI8" s="189"/>
      <c r="OJ8" s="189"/>
      <c r="OK8" s="182"/>
      <c r="OL8" s="170"/>
      <c r="OM8" s="170"/>
      <c r="ON8" s="185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87"/>
      <c r="PD8" s="29" t="s">
        <v>18</v>
      </c>
      <c r="PE8" s="7" t="s">
        <v>19</v>
      </c>
      <c r="PF8" s="2"/>
      <c r="PG8" s="188" t="s">
        <v>20</v>
      </c>
      <c r="PH8" s="188"/>
      <c r="PI8" s="188"/>
      <c r="PJ8" s="188"/>
      <c r="PK8" s="188" t="s">
        <v>21</v>
      </c>
      <c r="PL8" s="188"/>
      <c r="PM8" s="188"/>
      <c r="PN8" s="188"/>
      <c r="PO8" s="189" t="s">
        <v>20</v>
      </c>
      <c r="PP8" s="189"/>
      <c r="PQ8" s="189"/>
      <c r="PR8" s="189"/>
      <c r="PS8" s="189" t="s">
        <v>21</v>
      </c>
      <c r="PT8" s="189"/>
      <c r="PU8" s="189"/>
      <c r="PV8" s="189"/>
      <c r="PW8" s="182"/>
      <c r="PX8" s="170"/>
      <c r="PY8" s="170"/>
      <c r="PZ8" s="185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87"/>
      <c r="QP8" s="29" t="s">
        <v>18</v>
      </c>
      <c r="QQ8" s="7" t="s">
        <v>19</v>
      </c>
      <c r="QR8" s="2"/>
      <c r="QS8" s="188" t="s">
        <v>20</v>
      </c>
      <c r="QT8" s="188"/>
      <c r="QU8" s="188"/>
      <c r="QV8" s="188"/>
      <c r="QW8" s="188" t="s">
        <v>21</v>
      </c>
      <c r="QX8" s="188"/>
      <c r="QY8" s="188"/>
      <c r="QZ8" s="188"/>
      <c r="RA8" s="189" t="s">
        <v>20</v>
      </c>
      <c r="RB8" s="189"/>
      <c r="RC8" s="189"/>
      <c r="RD8" s="189"/>
      <c r="RE8" s="189" t="s">
        <v>21</v>
      </c>
      <c r="RF8" s="189"/>
      <c r="RG8" s="189"/>
      <c r="RH8" s="189"/>
      <c r="RI8" s="182"/>
      <c r="RJ8" s="170"/>
      <c r="RK8" s="170"/>
      <c r="RL8" s="185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87"/>
      <c r="SB8" s="29" t="s">
        <v>18</v>
      </c>
      <c r="SC8" s="7" t="s">
        <v>19</v>
      </c>
      <c r="SD8" s="2"/>
      <c r="SE8" s="188" t="s">
        <v>20</v>
      </c>
      <c r="SF8" s="188"/>
      <c r="SG8" s="188"/>
      <c r="SH8" s="188"/>
      <c r="SI8" s="188" t="s">
        <v>21</v>
      </c>
      <c r="SJ8" s="188"/>
      <c r="SK8" s="188"/>
      <c r="SL8" s="188"/>
      <c r="SM8" s="189" t="s">
        <v>20</v>
      </c>
      <c r="SN8" s="189"/>
      <c r="SO8" s="189"/>
      <c r="SP8" s="189"/>
      <c r="SQ8" s="189" t="s">
        <v>21</v>
      </c>
      <c r="SR8" s="189"/>
      <c r="SS8" s="189"/>
      <c r="ST8" s="189"/>
      <c r="SU8" s="182"/>
      <c r="SV8" s="170"/>
      <c r="SW8" s="170"/>
      <c r="SX8" s="185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87"/>
      <c r="TN8" s="29" t="s">
        <v>18</v>
      </c>
      <c r="TO8" s="7" t="s">
        <v>19</v>
      </c>
      <c r="TP8" s="2"/>
      <c r="TQ8" s="188" t="s">
        <v>20</v>
      </c>
      <c r="TR8" s="188"/>
      <c r="TS8" s="188"/>
      <c r="TT8" s="188"/>
      <c r="TU8" s="188" t="s">
        <v>21</v>
      </c>
      <c r="TV8" s="188"/>
      <c r="TW8" s="188"/>
      <c r="TX8" s="188"/>
      <c r="TY8" s="189" t="s">
        <v>20</v>
      </c>
      <c r="TZ8" s="189"/>
      <c r="UA8" s="189"/>
      <c r="UB8" s="189"/>
      <c r="UC8" s="189" t="s">
        <v>21</v>
      </c>
      <c r="UD8" s="189"/>
      <c r="UE8" s="189"/>
      <c r="UF8" s="189"/>
      <c r="UG8" s="182"/>
      <c r="UH8" s="170"/>
      <c r="UI8" s="170"/>
      <c r="UJ8" s="185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87"/>
      <c r="UZ8" s="29" t="s">
        <v>18</v>
      </c>
      <c r="VA8" s="7" t="s">
        <v>19</v>
      </c>
      <c r="VB8" s="2"/>
      <c r="VC8" s="188" t="s">
        <v>20</v>
      </c>
      <c r="VD8" s="188"/>
      <c r="VE8" s="188"/>
      <c r="VF8" s="188"/>
      <c r="VG8" s="188" t="s">
        <v>21</v>
      </c>
      <c r="VH8" s="188"/>
      <c r="VI8" s="188"/>
      <c r="VJ8" s="188"/>
      <c r="VK8" s="189" t="s">
        <v>20</v>
      </c>
      <c r="VL8" s="189"/>
      <c r="VM8" s="189"/>
      <c r="VN8" s="189"/>
      <c r="VO8" s="189" t="s">
        <v>21</v>
      </c>
      <c r="VP8" s="189"/>
      <c r="VQ8" s="189"/>
      <c r="VR8" s="189"/>
      <c r="VS8" s="182"/>
      <c r="VT8" s="170"/>
      <c r="VU8" s="170"/>
      <c r="VV8" s="185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87"/>
      <c r="WL8" s="29" t="s">
        <v>18</v>
      </c>
      <c r="WM8" s="7" t="s">
        <v>19</v>
      </c>
      <c r="WN8" s="2"/>
      <c r="WO8" s="188" t="s">
        <v>20</v>
      </c>
      <c r="WP8" s="188"/>
      <c r="WQ8" s="188"/>
      <c r="WR8" s="188"/>
      <c r="WS8" s="188" t="s">
        <v>21</v>
      </c>
      <c r="WT8" s="188"/>
      <c r="WU8" s="188"/>
      <c r="WV8" s="188"/>
      <c r="WW8" s="189" t="s">
        <v>20</v>
      </c>
      <c r="WX8" s="189"/>
      <c r="WY8" s="189"/>
      <c r="WZ8" s="189"/>
      <c r="XA8" s="189" t="s">
        <v>21</v>
      </c>
      <c r="XB8" s="189"/>
      <c r="XC8" s="189"/>
      <c r="XD8" s="189"/>
      <c r="XE8" s="182"/>
      <c r="XF8" s="170"/>
      <c r="XG8" s="170"/>
      <c r="XH8" s="185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87"/>
      <c r="XX8" s="29" t="s">
        <v>18</v>
      </c>
      <c r="XY8" s="7" t="s">
        <v>19</v>
      </c>
      <c r="XZ8" s="2"/>
      <c r="YA8" s="188" t="s">
        <v>20</v>
      </c>
      <c r="YB8" s="188"/>
      <c r="YC8" s="188"/>
      <c r="YD8" s="188"/>
      <c r="YE8" s="188" t="s">
        <v>21</v>
      </c>
      <c r="YF8" s="188"/>
      <c r="YG8" s="188"/>
      <c r="YH8" s="188"/>
      <c r="YI8" s="189" t="s">
        <v>20</v>
      </c>
      <c r="YJ8" s="189"/>
      <c r="YK8" s="189"/>
      <c r="YL8" s="189"/>
      <c r="YM8" s="189" t="s">
        <v>21</v>
      </c>
      <c r="YN8" s="189"/>
      <c r="YO8" s="189"/>
      <c r="YP8" s="189"/>
      <c r="YQ8" s="182"/>
      <c r="YR8" s="170"/>
      <c r="YS8" s="170"/>
      <c r="YT8" s="185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87"/>
      <c r="ZJ8" s="29" t="s">
        <v>18</v>
      </c>
      <c r="ZK8" s="7" t="s">
        <v>19</v>
      </c>
      <c r="ZL8" s="2"/>
      <c r="ZM8" s="188" t="s">
        <v>20</v>
      </c>
      <c r="ZN8" s="188"/>
      <c r="ZO8" s="188"/>
      <c r="ZP8" s="188"/>
      <c r="ZQ8" s="188" t="s">
        <v>21</v>
      </c>
      <c r="ZR8" s="188"/>
      <c r="ZS8" s="188"/>
      <c r="ZT8" s="188"/>
      <c r="ZU8" s="189" t="s">
        <v>20</v>
      </c>
      <c r="ZV8" s="189"/>
      <c r="ZW8" s="189"/>
      <c r="ZX8" s="189"/>
      <c r="ZY8" s="189" t="s">
        <v>21</v>
      </c>
      <c r="ZZ8" s="189"/>
      <c r="AAA8" s="189"/>
      <c r="AAB8" s="189"/>
      <c r="AAC8" s="182"/>
      <c r="AAD8" s="170"/>
      <c r="AAE8" s="170"/>
      <c r="AAF8" s="185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87"/>
      <c r="AAV8" s="29" t="s">
        <v>18</v>
      </c>
      <c r="AAW8" s="7" t="s">
        <v>19</v>
      </c>
      <c r="AAX8" s="2"/>
      <c r="AAY8" s="188" t="s">
        <v>20</v>
      </c>
      <c r="AAZ8" s="188"/>
      <c r="ABA8" s="188"/>
      <c r="ABB8" s="188"/>
      <c r="ABC8" s="188" t="s">
        <v>21</v>
      </c>
      <c r="ABD8" s="188"/>
      <c r="ABE8" s="188"/>
      <c r="ABF8" s="188"/>
      <c r="ABG8" s="189" t="s">
        <v>20</v>
      </c>
      <c r="ABH8" s="189"/>
      <c r="ABI8" s="189"/>
      <c r="ABJ8" s="189"/>
      <c r="ABK8" s="189" t="s">
        <v>21</v>
      </c>
      <c r="ABL8" s="189"/>
      <c r="ABM8" s="189"/>
      <c r="ABN8" s="189"/>
      <c r="ABO8" s="182"/>
      <c r="ABP8" s="170"/>
      <c r="ABQ8" s="170"/>
      <c r="ABR8" s="185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87"/>
    </row>
    <row r="9" spans="2:760" ht="18.75" customHeight="1" x14ac:dyDescent="0.2">
      <c r="B9" s="16"/>
      <c r="C9" s="7" t="str">
        <f t="shared" ref="C9:C12" si="0">IF(B9="","",TEXT(D9,"aaa"))</f>
        <v/>
      </c>
      <c r="D9" s="3">
        <f t="shared" ref="D9:D12" si="1">DATE($O$1,$T$1,B9)</f>
        <v>45382</v>
      </c>
      <c r="E9" s="4"/>
      <c r="F9" s="5" t="s">
        <v>22</v>
      </c>
      <c r="G9" s="4"/>
      <c r="H9" s="5" t="s">
        <v>23</v>
      </c>
      <c r="I9" s="4"/>
      <c r="J9" s="5" t="s">
        <v>22</v>
      </c>
      <c r="K9" s="4"/>
      <c r="L9" s="5" t="s">
        <v>23</v>
      </c>
      <c r="M9" s="4"/>
      <c r="N9" s="6" t="s">
        <v>22</v>
      </c>
      <c r="O9" s="4"/>
      <c r="P9" s="6" t="s">
        <v>23</v>
      </c>
      <c r="Q9" s="4"/>
      <c r="R9" s="6" t="s">
        <v>22</v>
      </c>
      <c r="S9" s="4"/>
      <c r="T9" s="6" t="s">
        <v>23</v>
      </c>
      <c r="U9" s="70"/>
      <c r="V9" s="17"/>
      <c r="W9" s="18"/>
      <c r="X9" s="82"/>
      <c r="Z9" s="9" t="str">
        <f t="shared" ref="Z9:Z40" si="2">IF(AND(B9="",E9&gt;0),1,"")</f>
        <v/>
      </c>
      <c r="AA9" s="9" t="str">
        <f>IF(B10="","",IF(B9&gt;B10,1,""))</f>
        <v/>
      </c>
      <c r="AB9" s="9" t="str">
        <f>IF(K9="","",IF(OR(AND(B9=B10,E10&gt;0,明細書!E10&lt;明細書!E9),AND(B9=B10,E10&gt;0,明細書!F9&gt;明細書!E10),AND(明細書!E9&gt;明細書!F9)),1,""))</f>
        <v/>
      </c>
      <c r="AC9" s="9" t="str">
        <f>IF(S9="","",IF(OR(明細書!G9&lt;明細書!E9,明細書!F9&lt;明細書!H9,明細書!G9&gt;明細書!H9),1,""))</f>
        <v/>
      </c>
      <c r="AD9" s="9" t="str">
        <f>IF(AND(明細書!E9&lt;=TIME(17,40,0),明細書!F9&gt;=TIME(18,20,0)),1,IF(AND(明細書!E9&lt;=TIME(21,40,0),明細書!F9&gt;=TIME(22,20,0)),1,IF(AND(明細書!E9&lt;=TIME(5,40,0),明細書!F9&gt;=TIME(6,20,0)),1,IF(AND(明細書!E9&lt;=TIME(7,40,0),明細書!F9&gt;=TIME(8,20,0)),1,""))))</f>
        <v/>
      </c>
      <c r="AL9" s="15" t="str">
        <f>IF(Z9=1,"日付を入力してください",IF(AA9=1,"前後の日付エラー",IF(AB9=1,"前後の利用時間エラー",IF(AC9=1,"送迎時間エラー",IF(AD9=1,"時間帯別に入力してください","")))))</f>
        <v/>
      </c>
      <c r="AN9" s="16"/>
      <c r="AO9" s="7" t="str">
        <f t="shared" ref="AO9:AO59" si="3">IF(AN9="","",TEXT(AP9,"aaa"))</f>
        <v/>
      </c>
      <c r="AP9" s="3">
        <f t="shared" ref="AP9:AP59" si="4">DATE($O$1,$T$1,AN9)</f>
        <v>45382</v>
      </c>
      <c r="AQ9" s="4"/>
      <c r="AR9" s="5" t="s">
        <v>22</v>
      </c>
      <c r="AS9" s="4"/>
      <c r="AT9" s="5" t="s">
        <v>23</v>
      </c>
      <c r="AU9" s="4"/>
      <c r="AV9" s="5" t="s">
        <v>22</v>
      </c>
      <c r="AW9" s="4"/>
      <c r="AX9" s="5" t="s">
        <v>23</v>
      </c>
      <c r="AY9" s="4"/>
      <c r="AZ9" s="6" t="s">
        <v>22</v>
      </c>
      <c r="BA9" s="4"/>
      <c r="BB9" s="6" t="s">
        <v>23</v>
      </c>
      <c r="BC9" s="4"/>
      <c r="BD9" s="6" t="s">
        <v>22</v>
      </c>
      <c r="BE9" s="4"/>
      <c r="BF9" s="6" t="s">
        <v>23</v>
      </c>
      <c r="BG9" s="70"/>
      <c r="BH9" s="17"/>
      <c r="BI9" s="18"/>
      <c r="BJ9" s="82"/>
      <c r="BL9" s="9" t="str">
        <f t="shared" ref="BL9:BL59" si="5">IF(AND(AN9="",AQ9&gt;0),1,"")</f>
        <v/>
      </c>
      <c r="BM9" s="9" t="str">
        <f>IF(AN10="","",IF(AN9&gt;AN10,1,""))</f>
        <v/>
      </c>
      <c r="BN9" s="9" t="str">
        <f>IF(AW9="","",IF(OR(AND(AN9=AN10,AQ10&gt;0,明細書!AQ10&lt;明細書!AQ9),AND(AN9=AN10,AQ10&gt;0,明細書!AR9&gt;明細書!AQ10),AND(明細書!AQ9&gt;明細書!AR9)),1,""))</f>
        <v/>
      </c>
      <c r="BO9" s="9" t="str">
        <f>IF(BE9="","",IF(OR(明細書!AS9&lt;明細書!AQ9,明細書!AR9&lt;明細書!AT9,明細書!AS9&gt;明細書!AT9),1,""))</f>
        <v/>
      </c>
      <c r="BP9" s="9" t="str">
        <f>IF(AND(明細書!AQ9&lt;=TIME(17,40,0),明細書!AR9&gt;=TIME(18,20,0)),1,IF(AND(明細書!AQ9&lt;=TIME(21,40,0),明細書!AR9&gt;=TIME(22,20,0)),1,IF(AND(明細書!AQ9&lt;=TIME(5,40,0),明細書!AR9&gt;=TIME(6,20,0)),1,IF(AND(明細書!AQ9&lt;=TIME(7,40,0),明細書!AR9&gt;=TIME(8,20,0)),1,""))))</f>
        <v/>
      </c>
      <c r="BX9" s="15" t="str">
        <f>IF(BL9=1,"日付を入力してください",IF(BM9=1,"前後の日付エラー",IF(BN9=1,"前後の利用時間エラー",IF(BO9=1,"送迎時間エラー",IF(BP9=1,"時間帯別に入力してください","")))))</f>
        <v/>
      </c>
      <c r="BZ9" s="16"/>
      <c r="CA9" s="7" t="str">
        <f t="shared" ref="CA9:CA59" si="6">IF(BZ9="","",TEXT(CB9,"aaa"))</f>
        <v/>
      </c>
      <c r="CB9" s="3">
        <f t="shared" ref="CB9:CB59" si="7">DATE($O$1,$T$1,BZ9)</f>
        <v>45382</v>
      </c>
      <c r="CC9" s="4"/>
      <c r="CD9" s="5" t="s">
        <v>22</v>
      </c>
      <c r="CE9" s="4"/>
      <c r="CF9" s="5" t="s">
        <v>23</v>
      </c>
      <c r="CG9" s="4"/>
      <c r="CH9" s="5" t="s">
        <v>22</v>
      </c>
      <c r="CI9" s="4"/>
      <c r="CJ9" s="5" t="s">
        <v>23</v>
      </c>
      <c r="CK9" s="4"/>
      <c r="CL9" s="6" t="s">
        <v>22</v>
      </c>
      <c r="CM9" s="4"/>
      <c r="CN9" s="6" t="s">
        <v>23</v>
      </c>
      <c r="CO9" s="4"/>
      <c r="CP9" s="6" t="s">
        <v>22</v>
      </c>
      <c r="CQ9" s="4"/>
      <c r="CR9" s="6" t="s">
        <v>23</v>
      </c>
      <c r="CS9" s="70"/>
      <c r="CT9" s="17"/>
      <c r="CU9" s="18"/>
      <c r="CV9" s="82"/>
      <c r="CX9" s="9" t="str">
        <f t="shared" ref="CX9:CX59" si="8">IF(AND(BZ9="",CC9&gt;0),1,"")</f>
        <v/>
      </c>
      <c r="CY9" s="9" t="str">
        <f>IF(BZ10="","",IF(BZ9&gt;BZ10,1,""))</f>
        <v/>
      </c>
      <c r="CZ9" s="9" t="str">
        <f>IF(CI9="","",IF(OR(AND(BZ9=BZ10,CC10&gt;0,明細書!CC10&lt;明細書!CC9),AND(BZ9=BZ10,CC10&gt;0,明細書!CD9&gt;明細書!CC10),AND(明細書!CC9&gt;明細書!CD9)),1,""))</f>
        <v/>
      </c>
      <c r="DA9" s="9" t="str">
        <f>IF(CQ9="","",IF(OR(明細書!CE9&lt;明細書!CC9,明細書!CD9&lt;明細書!CF9,明細書!CE9&gt;明細書!CF9),1,""))</f>
        <v/>
      </c>
      <c r="DB9" s="9" t="str">
        <f>IF(AND(明細書!CC9&lt;=TIME(17,40,0),明細書!CD9&gt;=TIME(18,20,0)),1,IF(AND(明細書!CC9&lt;=TIME(21,40,0),明細書!CD9&gt;=TIME(22,20,0)),1,IF(AND(明細書!CC9&lt;=TIME(5,40,0),明細書!CD9&gt;=TIME(6,20,0)),1,IF(AND(明細書!CC9&lt;=TIME(7,40,0),明細書!CD9&gt;=TIME(8,20,0)),1,""))))</f>
        <v/>
      </c>
      <c r="DJ9" s="15" t="str">
        <f>IF(CX9=1,"日付を入力してください",IF(CY9=1,"前後の日付エラー",IF(CZ9=1,"前後の利用時間エラー",IF(DA9=1,"送迎時間エラー",IF(DB9=1,"時間帯別に入力してください","")))))</f>
        <v/>
      </c>
      <c r="DL9" s="16"/>
      <c r="DM9" s="7" t="str">
        <f t="shared" ref="DM9:DM59" si="9">IF(DL9="","",TEXT(DN9,"aaa"))</f>
        <v/>
      </c>
      <c r="DN9" s="3">
        <f t="shared" ref="DN9:DN59" si="10">DATE($O$1,$T$1,DL9)</f>
        <v>45382</v>
      </c>
      <c r="DO9" s="4"/>
      <c r="DP9" s="5" t="s">
        <v>22</v>
      </c>
      <c r="DQ9" s="4"/>
      <c r="DR9" s="5" t="s">
        <v>23</v>
      </c>
      <c r="DS9" s="4"/>
      <c r="DT9" s="5" t="s">
        <v>22</v>
      </c>
      <c r="DU9" s="4"/>
      <c r="DV9" s="5" t="s">
        <v>23</v>
      </c>
      <c r="DW9" s="4"/>
      <c r="DX9" s="6" t="s">
        <v>22</v>
      </c>
      <c r="DY9" s="4"/>
      <c r="DZ9" s="6" t="s">
        <v>23</v>
      </c>
      <c r="EA9" s="4"/>
      <c r="EB9" s="6" t="s">
        <v>22</v>
      </c>
      <c r="EC9" s="4"/>
      <c r="ED9" s="6" t="s">
        <v>23</v>
      </c>
      <c r="EE9" s="70"/>
      <c r="EF9" s="17"/>
      <c r="EG9" s="18"/>
      <c r="EH9" s="82"/>
      <c r="EJ9" s="9" t="str">
        <f t="shared" ref="EJ9:EJ59" si="11">IF(AND(DL9="",DO9&gt;0),1,"")</f>
        <v/>
      </c>
      <c r="EK9" s="9" t="str">
        <f>IF(DL10="","",IF(DL9&gt;DL10,1,""))</f>
        <v/>
      </c>
      <c r="EL9" s="9" t="str">
        <f>IF(DU9="","",IF(OR(AND(DL9=DL10,DO10&gt;0,明細書!DO10&lt;明細書!DO9),AND(DL9=DL10,DO10&gt;0,明細書!DP9&gt;明細書!DO10),AND(明細書!DO9&gt;明細書!DP9)),1,""))</f>
        <v/>
      </c>
      <c r="EM9" s="9" t="str">
        <f>IF(EC9="","",IF(OR(明細書!DQ9&lt;明細書!DO9,明細書!DP9&lt;明細書!DR9,明細書!DQ9&gt;明細書!DR9),1,""))</f>
        <v/>
      </c>
      <c r="EN9" s="9" t="str">
        <f>IF(AND(明細書!DO9&lt;=TIME(17,40,0),明細書!DP9&gt;=TIME(18,20,0)),1,IF(AND(明細書!DO9&lt;=TIME(21,40,0),明細書!DP9&gt;=TIME(22,20,0)),1,IF(AND(明細書!DO9&lt;=TIME(5,40,0),明細書!DP9&gt;=TIME(6,20,0)),1,IF(AND(明細書!DO9&lt;=TIME(7,40,0),明細書!DP9&gt;=TIME(8,20,0)),1,""))))</f>
        <v/>
      </c>
      <c r="EV9" s="15" t="str">
        <f>IF(EJ9=1,"日付を入力してください",IF(EK9=1,"前後の日付エラー",IF(EL9=1,"前後の利用時間エラー",IF(EM9=1,"送迎時間エラー",IF(EN9=1,"時間帯別に入力してください","")))))</f>
        <v/>
      </c>
      <c r="EX9" s="16"/>
      <c r="EY9" s="7" t="str">
        <f t="shared" ref="EY9:EY59" si="12">IF(EX9="","",TEXT(EZ9,"aaa"))</f>
        <v/>
      </c>
      <c r="EZ9" s="3">
        <f t="shared" ref="EZ9:EZ59" si="13">DATE($O$1,$T$1,EX9)</f>
        <v>45382</v>
      </c>
      <c r="FA9" s="4"/>
      <c r="FB9" s="5" t="s">
        <v>22</v>
      </c>
      <c r="FC9" s="4"/>
      <c r="FD9" s="5" t="s">
        <v>23</v>
      </c>
      <c r="FE9" s="4"/>
      <c r="FF9" s="5" t="s">
        <v>22</v>
      </c>
      <c r="FG9" s="4"/>
      <c r="FH9" s="5" t="s">
        <v>23</v>
      </c>
      <c r="FI9" s="4"/>
      <c r="FJ9" s="6" t="s">
        <v>22</v>
      </c>
      <c r="FK9" s="4"/>
      <c r="FL9" s="6" t="s">
        <v>23</v>
      </c>
      <c r="FM9" s="4"/>
      <c r="FN9" s="6" t="s">
        <v>22</v>
      </c>
      <c r="FO9" s="4"/>
      <c r="FP9" s="6" t="s">
        <v>23</v>
      </c>
      <c r="FQ9" s="70"/>
      <c r="FR9" s="17"/>
      <c r="FS9" s="18"/>
      <c r="FT9" s="82"/>
      <c r="FV9" s="9" t="str">
        <f t="shared" ref="FV9:FV59" si="14">IF(AND(EX9="",FA9&gt;0),1,"")</f>
        <v/>
      </c>
      <c r="FW9" s="9" t="str">
        <f>IF(EX10="","",IF(EX9&gt;EX10,1,""))</f>
        <v/>
      </c>
      <c r="FX9" s="9" t="str">
        <f>IF(FG9="","",IF(OR(AND(EX9=EX10,FA10&gt;0,明細書!FA10&lt;明細書!FA9),AND(EX9=EX10,FA10&gt;0,明細書!FB9&gt;明細書!FA10),AND(明細書!FA9&gt;明細書!FB9)),1,""))</f>
        <v/>
      </c>
      <c r="FY9" s="9" t="str">
        <f>IF(FO9="","",IF(OR(明細書!FC9&lt;明細書!FA9,明細書!FB9&lt;明細書!FD9,明細書!FC9&gt;明細書!FD9),1,""))</f>
        <v/>
      </c>
      <c r="FZ9" s="9" t="str">
        <f>IF(AND(明細書!FA9&lt;=TIME(17,40,0),明細書!FB9&gt;=TIME(18,20,0)),1,IF(AND(明細書!FA9&lt;=TIME(21,40,0),明細書!FB9&gt;=TIME(22,20,0)),1,IF(AND(明細書!FA9&lt;=TIME(5,40,0),明細書!FB9&gt;=TIME(6,20,0)),1,IF(AND(明細書!FA9&lt;=TIME(7,40,0),明細書!FB9&gt;=TIME(8,20,0)),1,""))))</f>
        <v/>
      </c>
      <c r="GH9" s="15" t="str">
        <f>IF(FV9=1,"日付を入力してください",IF(FW9=1,"前後の日付エラー",IF(FX9=1,"前後の利用時間エラー",IF(FY9=1,"送迎時間エラー",IF(FZ9=1,"時間帯別に入力してください","")))))</f>
        <v/>
      </c>
      <c r="GJ9" s="16"/>
      <c r="GK9" s="7" t="str">
        <f t="shared" ref="GK9:GK59" si="15">IF(GJ9="","",TEXT(GL9,"aaa"))</f>
        <v/>
      </c>
      <c r="GL9" s="3">
        <f t="shared" ref="GL9:GL59" si="16">DATE($O$1,$T$1,GJ9)</f>
        <v>45382</v>
      </c>
      <c r="GM9" s="4"/>
      <c r="GN9" s="5" t="s">
        <v>22</v>
      </c>
      <c r="GO9" s="4"/>
      <c r="GP9" s="5" t="s">
        <v>23</v>
      </c>
      <c r="GQ9" s="4"/>
      <c r="GR9" s="5" t="s">
        <v>22</v>
      </c>
      <c r="GS9" s="4"/>
      <c r="GT9" s="5" t="s">
        <v>23</v>
      </c>
      <c r="GU9" s="4"/>
      <c r="GV9" s="6" t="s">
        <v>22</v>
      </c>
      <c r="GW9" s="4"/>
      <c r="GX9" s="6" t="s">
        <v>23</v>
      </c>
      <c r="GY9" s="4"/>
      <c r="GZ9" s="6" t="s">
        <v>22</v>
      </c>
      <c r="HA9" s="4"/>
      <c r="HB9" s="6" t="s">
        <v>23</v>
      </c>
      <c r="HC9" s="70"/>
      <c r="HD9" s="17"/>
      <c r="HE9" s="18"/>
      <c r="HF9" s="82"/>
      <c r="HH9" s="9" t="str">
        <f t="shared" ref="HH9:HH59" si="17">IF(AND(GJ9="",GM9&gt;0),1,"")</f>
        <v/>
      </c>
      <c r="HI9" s="9" t="str">
        <f>IF(GJ10="","",IF(GJ9&gt;GJ10,1,""))</f>
        <v/>
      </c>
      <c r="HJ9" s="9" t="str">
        <f>IF(GS9="","",IF(OR(AND(GJ9=GJ10,GM10&gt;0,明細書!GM10&lt;明細書!GM9),AND(GJ9=GJ10,GM10&gt;0,明細書!GN9&gt;明細書!GM10),AND(明細書!GM9&gt;明細書!GN9)),1,""))</f>
        <v/>
      </c>
      <c r="HK9" s="9" t="str">
        <f>IF(HA9="","",IF(OR(明細書!GO9&lt;明細書!GM9,明細書!GN9&lt;明細書!GP9,明細書!GO9&gt;明細書!GP9),1,""))</f>
        <v/>
      </c>
      <c r="HL9" s="9" t="str">
        <f>IF(AND(明細書!GM9&lt;=TIME(17,40,0),明細書!GN9&gt;=TIME(18,20,0)),1,IF(AND(明細書!GM9&lt;=TIME(21,40,0),明細書!GN9&gt;=TIME(22,20,0)),1,IF(AND(明細書!GM9&lt;=TIME(5,40,0),明細書!GN9&gt;=TIME(6,20,0)),1,IF(AND(明細書!GM9&lt;=TIME(7,40,0),明細書!GN9&gt;=TIME(8,20,0)),1,""))))</f>
        <v/>
      </c>
      <c r="HT9" s="15" t="str">
        <f>IF(HH9=1,"日付を入力してください",IF(HI9=1,"前後の日付エラー",IF(HJ9=1,"前後の利用時間エラー",IF(HK9=1,"送迎時間エラー",IF(HL9=1,"時間帯別に入力してください","")))))</f>
        <v/>
      </c>
      <c r="HV9" s="16"/>
      <c r="HW9" s="7" t="str">
        <f t="shared" ref="HW9:HW59" si="18">IF(HV9="","",TEXT(HX9,"aaa"))</f>
        <v/>
      </c>
      <c r="HX9" s="3">
        <f t="shared" ref="HX9:HX59" si="19">DATE($O$1,$T$1,HV9)</f>
        <v>45382</v>
      </c>
      <c r="HY9" s="4"/>
      <c r="HZ9" s="5" t="s">
        <v>22</v>
      </c>
      <c r="IA9" s="4"/>
      <c r="IB9" s="5" t="s">
        <v>23</v>
      </c>
      <c r="IC9" s="4"/>
      <c r="ID9" s="5" t="s">
        <v>22</v>
      </c>
      <c r="IE9" s="4"/>
      <c r="IF9" s="5" t="s">
        <v>23</v>
      </c>
      <c r="IG9" s="4"/>
      <c r="IH9" s="6" t="s">
        <v>22</v>
      </c>
      <c r="II9" s="4"/>
      <c r="IJ9" s="6" t="s">
        <v>23</v>
      </c>
      <c r="IK9" s="4"/>
      <c r="IL9" s="6" t="s">
        <v>22</v>
      </c>
      <c r="IM9" s="4"/>
      <c r="IN9" s="6" t="s">
        <v>23</v>
      </c>
      <c r="IO9" s="70"/>
      <c r="IP9" s="17"/>
      <c r="IQ9" s="18"/>
      <c r="IR9" s="82"/>
      <c r="IT9" s="9" t="str">
        <f t="shared" ref="IT9:IT59" si="20">IF(AND(HV9="",HY9&gt;0),1,"")</f>
        <v/>
      </c>
      <c r="IU9" s="9" t="str">
        <f>IF(HV10="","",IF(HV9&gt;HV10,1,""))</f>
        <v/>
      </c>
      <c r="IV9" s="9" t="str">
        <f>IF(IE9="","",IF(OR(AND(HV9=HV10,HY10&gt;0,明細書!HY10&lt;明細書!HY9),AND(HV9=HV10,HY10&gt;0,明細書!HZ9&gt;明細書!HY10),AND(明細書!HY9&gt;明細書!HZ9)),1,""))</f>
        <v/>
      </c>
      <c r="IW9" s="9" t="str">
        <f>IF(IM9="","",IF(OR(明細書!IA9&lt;明細書!HY9,明細書!HZ9&lt;明細書!IB9,明細書!IA9&gt;明細書!IB9),1,""))</f>
        <v/>
      </c>
      <c r="IX9" s="9" t="str">
        <f>IF(AND(明細書!HY9&lt;=TIME(17,40,0),明細書!HZ9&gt;=TIME(18,20,0)),1,IF(AND(明細書!HY9&lt;=TIME(21,40,0),明細書!HZ9&gt;=TIME(22,20,0)),1,IF(AND(明細書!HY9&lt;=TIME(5,40,0),明細書!HZ9&gt;=TIME(6,20,0)),1,IF(AND(明細書!HY9&lt;=TIME(7,40,0),明細書!HZ9&gt;=TIME(8,20,0)),1,""))))</f>
        <v/>
      </c>
      <c r="JF9" s="15" t="str">
        <f>IF(IT9=1,"日付を入力してください",IF(IU9=1,"前後の日付エラー",IF(IV9=1,"前後の利用時間エラー",IF(IW9=1,"送迎時間エラー",IF(IX9=1,"時間帯別に入力してください","")))))</f>
        <v/>
      </c>
      <c r="JH9" s="16"/>
      <c r="JI9" s="7" t="str">
        <f t="shared" ref="JI9:JI59" si="21">IF(JH9="","",TEXT(JJ9,"aaa"))</f>
        <v/>
      </c>
      <c r="JJ9" s="3">
        <f t="shared" ref="JJ9:JJ59" si="22">DATE($O$1,$T$1,JH9)</f>
        <v>45382</v>
      </c>
      <c r="JK9" s="4"/>
      <c r="JL9" s="5" t="s">
        <v>22</v>
      </c>
      <c r="JM9" s="4"/>
      <c r="JN9" s="5" t="s">
        <v>23</v>
      </c>
      <c r="JO9" s="4"/>
      <c r="JP9" s="5" t="s">
        <v>22</v>
      </c>
      <c r="JQ9" s="4"/>
      <c r="JR9" s="5" t="s">
        <v>23</v>
      </c>
      <c r="JS9" s="4"/>
      <c r="JT9" s="6" t="s">
        <v>22</v>
      </c>
      <c r="JU9" s="4"/>
      <c r="JV9" s="6" t="s">
        <v>23</v>
      </c>
      <c r="JW9" s="4"/>
      <c r="JX9" s="6" t="s">
        <v>22</v>
      </c>
      <c r="JY9" s="4"/>
      <c r="JZ9" s="6" t="s">
        <v>23</v>
      </c>
      <c r="KA9" s="70"/>
      <c r="KB9" s="17"/>
      <c r="KC9" s="18"/>
      <c r="KD9" s="82"/>
      <c r="KF9" s="9" t="str">
        <f t="shared" ref="KF9:KF59" si="23">IF(AND(JH9="",JK9&gt;0),1,"")</f>
        <v/>
      </c>
      <c r="KG9" s="9" t="str">
        <f>IF(JH10="","",IF(JH9&gt;JH10,1,""))</f>
        <v/>
      </c>
      <c r="KH9" s="9" t="str">
        <f>IF(JQ9="","",IF(OR(AND(JH9=JH10,JK10&gt;0,明細書!JK10&lt;明細書!JK9),AND(JH9=JH10,JK10&gt;0,明細書!JL9&gt;明細書!JK10),AND(明細書!JK9&gt;明細書!JL9)),1,""))</f>
        <v/>
      </c>
      <c r="KI9" s="9" t="str">
        <f>IF(JY9="","",IF(OR(明細書!JM9&lt;明細書!JK9,明細書!JL9&lt;明細書!JN9,明細書!JM9&gt;明細書!JN9),1,""))</f>
        <v/>
      </c>
      <c r="KJ9" s="9" t="str">
        <f>IF(AND(明細書!JK9&lt;=TIME(17,40,0),明細書!JL9&gt;=TIME(18,20,0)),1,IF(AND(明細書!JK9&lt;=TIME(21,40,0),明細書!JL9&gt;=TIME(22,20,0)),1,IF(AND(明細書!JK9&lt;=TIME(5,40,0),明細書!JL9&gt;=TIME(6,20,0)),1,IF(AND(明細書!JK9&lt;=TIME(7,40,0),明細書!JL9&gt;=TIME(8,20,0)),1,""))))</f>
        <v/>
      </c>
      <c r="KR9" s="15" t="str">
        <f>IF(KF9=1,"日付を入力してください",IF(KG9=1,"前後の日付エラー",IF(KH9=1,"前後の利用時間エラー",IF(KI9=1,"送迎時間エラー",IF(KJ9=1,"時間帯別に入力してください","")))))</f>
        <v/>
      </c>
      <c r="KT9" s="16"/>
      <c r="KU9" s="7" t="str">
        <f t="shared" ref="KU9:KU59" si="24">IF(KT9="","",TEXT(KV9,"aaa"))</f>
        <v/>
      </c>
      <c r="KV9" s="3">
        <f t="shared" ref="KV9:KV59" si="25">DATE($O$1,$T$1,KT9)</f>
        <v>45382</v>
      </c>
      <c r="KW9" s="4"/>
      <c r="KX9" s="5" t="s">
        <v>22</v>
      </c>
      <c r="KY9" s="4"/>
      <c r="KZ9" s="5" t="s">
        <v>23</v>
      </c>
      <c r="LA9" s="4"/>
      <c r="LB9" s="5" t="s">
        <v>22</v>
      </c>
      <c r="LC9" s="4"/>
      <c r="LD9" s="5" t="s">
        <v>23</v>
      </c>
      <c r="LE9" s="4"/>
      <c r="LF9" s="6" t="s">
        <v>22</v>
      </c>
      <c r="LG9" s="4"/>
      <c r="LH9" s="6" t="s">
        <v>23</v>
      </c>
      <c r="LI9" s="4"/>
      <c r="LJ9" s="6" t="s">
        <v>22</v>
      </c>
      <c r="LK9" s="4"/>
      <c r="LL9" s="6" t="s">
        <v>23</v>
      </c>
      <c r="LM9" s="70"/>
      <c r="LN9" s="17"/>
      <c r="LO9" s="18"/>
      <c r="LP9" s="82"/>
      <c r="LR9" s="9" t="str">
        <f t="shared" ref="LR9:LR59" si="26">IF(AND(KT9="",KW9&gt;0),1,"")</f>
        <v/>
      </c>
      <c r="LS9" s="9" t="str">
        <f>IF(KT10="","",IF(KT9&gt;KT10,1,""))</f>
        <v/>
      </c>
      <c r="LT9" s="9" t="str">
        <f>IF(LC9="","",IF(OR(AND(KT9=KT10,KW10&gt;0,明細書!KW10&lt;明細書!KW9),AND(KT9=KT10,KW10&gt;0,明細書!KX9&gt;明細書!KW10),AND(明細書!KW9&gt;明細書!KX9)),1,""))</f>
        <v/>
      </c>
      <c r="LU9" s="9" t="str">
        <f>IF(LK9="","",IF(OR(明細書!KY9&lt;明細書!KW9,明細書!KX9&lt;明細書!KZ9,明細書!KY9&gt;明細書!KZ9),1,""))</f>
        <v/>
      </c>
      <c r="LV9" s="9" t="str">
        <f>IF(AND(明細書!KW9&lt;=TIME(17,40,0),明細書!KX9&gt;=TIME(18,20,0)),1,IF(AND(明細書!KW9&lt;=TIME(21,40,0),明細書!KX9&gt;=TIME(22,20,0)),1,IF(AND(明細書!KW9&lt;=TIME(5,40,0),明細書!KX9&gt;=TIME(6,20,0)),1,IF(AND(明細書!KW9&lt;=TIME(7,40,0),明細書!KX9&gt;=TIME(8,20,0)),1,""))))</f>
        <v/>
      </c>
      <c r="MD9" s="15" t="str">
        <f>IF(LR9=1,"日付を入力してください",IF(LS9=1,"前後の日付エラー",IF(LT9=1,"前後の利用時間エラー",IF(LU9=1,"送迎時間エラー",IF(LV9=1,"時間帯別に入力してください","")))))</f>
        <v/>
      </c>
      <c r="MF9" s="16"/>
      <c r="MG9" s="7" t="str">
        <f t="shared" ref="MG9:MG59" si="27">IF(MF9="","",TEXT(MH9,"aaa"))</f>
        <v/>
      </c>
      <c r="MH9" s="3">
        <f t="shared" ref="MH9:MH59" si="28">DATE($O$1,$T$1,MF9)</f>
        <v>45382</v>
      </c>
      <c r="MI9" s="4"/>
      <c r="MJ9" s="5" t="s">
        <v>22</v>
      </c>
      <c r="MK9" s="4"/>
      <c r="ML9" s="5" t="s">
        <v>23</v>
      </c>
      <c r="MM9" s="4"/>
      <c r="MN9" s="5" t="s">
        <v>22</v>
      </c>
      <c r="MO9" s="4"/>
      <c r="MP9" s="5" t="s">
        <v>23</v>
      </c>
      <c r="MQ9" s="4"/>
      <c r="MR9" s="6" t="s">
        <v>22</v>
      </c>
      <c r="MS9" s="4"/>
      <c r="MT9" s="6" t="s">
        <v>23</v>
      </c>
      <c r="MU9" s="4"/>
      <c r="MV9" s="6" t="s">
        <v>22</v>
      </c>
      <c r="MW9" s="4"/>
      <c r="MX9" s="6" t="s">
        <v>23</v>
      </c>
      <c r="MY9" s="70"/>
      <c r="MZ9" s="17"/>
      <c r="NA9" s="18"/>
      <c r="NB9" s="82"/>
      <c r="ND9" s="9" t="str">
        <f t="shared" ref="ND9:ND59" si="29">IF(AND(MF9="",MI9&gt;0),1,"")</f>
        <v/>
      </c>
      <c r="NE9" s="9" t="str">
        <f>IF(MF10="","",IF(MF9&gt;MF10,1,""))</f>
        <v/>
      </c>
      <c r="NF9" s="9" t="str">
        <f>IF(MO9="","",IF(OR(AND(MF9=MF10,MI10&gt;0,明細書!MI10&lt;明細書!MI9),AND(MF9=MF10,MI10&gt;0,明細書!MJ9&gt;明細書!MI10),AND(明細書!MI9&gt;明細書!MJ9)),1,""))</f>
        <v/>
      </c>
      <c r="NG9" s="9" t="str">
        <f>IF(MW9="","",IF(OR(明細書!MK9&lt;明細書!MI9,明細書!MJ9&lt;明細書!ML9,明細書!MK9&gt;明細書!ML9),1,""))</f>
        <v/>
      </c>
      <c r="NH9" s="9" t="str">
        <f>IF(AND(明細書!MI9&lt;=TIME(17,40,0),明細書!MJ9&gt;=TIME(18,20,0)),1,IF(AND(明細書!MI9&lt;=TIME(21,40,0),明細書!MJ9&gt;=TIME(22,20,0)),1,IF(AND(明細書!MI9&lt;=TIME(5,40,0),明細書!MJ9&gt;=TIME(6,20,0)),1,IF(AND(明細書!MI9&lt;=TIME(7,40,0),明細書!MJ9&gt;=TIME(8,20,0)),1,""))))</f>
        <v/>
      </c>
      <c r="NP9" s="15" t="str">
        <f>IF(ND9=1,"日付を入力してください",IF(NE9=1,"前後の日付エラー",IF(NF9=1,"前後の利用時間エラー",IF(NG9=1,"送迎時間エラー",IF(NH9=1,"時間帯別に入力してください","")))))</f>
        <v/>
      </c>
      <c r="NR9" s="16"/>
      <c r="NS9" s="7" t="str">
        <f t="shared" ref="NS9:NS59" si="30">IF(NR9="","",TEXT(NT9,"aaa"))</f>
        <v/>
      </c>
      <c r="NT9" s="3">
        <f t="shared" ref="NT9:NT59" si="31">DATE($O$1,$T$1,NR9)</f>
        <v>45382</v>
      </c>
      <c r="NU9" s="4"/>
      <c r="NV9" s="5" t="s">
        <v>22</v>
      </c>
      <c r="NW9" s="4"/>
      <c r="NX9" s="5" t="s">
        <v>23</v>
      </c>
      <c r="NY9" s="4"/>
      <c r="NZ9" s="5" t="s">
        <v>22</v>
      </c>
      <c r="OA9" s="4"/>
      <c r="OB9" s="5" t="s">
        <v>23</v>
      </c>
      <c r="OC9" s="4"/>
      <c r="OD9" s="6" t="s">
        <v>22</v>
      </c>
      <c r="OE9" s="4"/>
      <c r="OF9" s="6" t="s">
        <v>23</v>
      </c>
      <c r="OG9" s="4"/>
      <c r="OH9" s="6" t="s">
        <v>22</v>
      </c>
      <c r="OI9" s="4"/>
      <c r="OJ9" s="6" t="s">
        <v>23</v>
      </c>
      <c r="OK9" s="70"/>
      <c r="OL9" s="17"/>
      <c r="OM9" s="18"/>
      <c r="ON9" s="82"/>
      <c r="OP9" s="9" t="str">
        <f t="shared" ref="OP9:OP59" si="32">IF(AND(NR9="",NU9&gt;0),1,"")</f>
        <v/>
      </c>
      <c r="OQ9" s="9" t="str">
        <f>IF(NR10="","",IF(NR9&gt;NR10,1,""))</f>
        <v/>
      </c>
      <c r="OR9" s="9" t="str">
        <f>IF(OA9="","",IF(OR(AND(NR9=NR10,NU10&gt;0,明細書!NU10&lt;明細書!NU9),AND(NR9=NR10,NU10&gt;0,明細書!NV9&gt;明細書!NU10),AND(明細書!NU9&gt;明細書!NV9)),1,""))</f>
        <v/>
      </c>
      <c r="OS9" s="9" t="str">
        <f>IF(OI9="","",IF(OR(明細書!NW9&lt;明細書!NU9,明細書!NV9&lt;明細書!NX9,明細書!NW9&gt;明細書!NX9),1,""))</f>
        <v/>
      </c>
      <c r="OT9" s="9" t="str">
        <f>IF(AND(明細書!NU9&lt;=TIME(17,40,0),明細書!NV9&gt;=TIME(18,20,0)),1,IF(AND(明細書!NU9&lt;=TIME(21,40,0),明細書!NV9&gt;=TIME(22,20,0)),1,IF(AND(明細書!NU9&lt;=TIME(5,40,0),明細書!NV9&gt;=TIME(6,20,0)),1,IF(AND(明細書!NU9&lt;=TIME(7,40,0),明細書!NV9&gt;=TIME(8,20,0)),1,""))))</f>
        <v/>
      </c>
      <c r="PB9" s="15" t="str">
        <f>IF(OP9=1,"日付を入力してください",IF(OQ9=1,"前後の日付エラー",IF(OR9=1,"前後の利用時間エラー",IF(OS9=1,"送迎時間エラー",IF(OT9=1,"時間帯別に入力してください","")))))</f>
        <v/>
      </c>
      <c r="PD9" s="16"/>
      <c r="PE9" s="7" t="str">
        <f t="shared" ref="PE9:PE59" si="33">IF(PD9="","",TEXT(PF9,"aaa"))</f>
        <v/>
      </c>
      <c r="PF9" s="3">
        <f t="shared" ref="PF9:PF59" si="34">DATE($O$1,$T$1,PD9)</f>
        <v>45382</v>
      </c>
      <c r="PG9" s="4"/>
      <c r="PH9" s="5" t="s">
        <v>22</v>
      </c>
      <c r="PI9" s="4"/>
      <c r="PJ9" s="5" t="s">
        <v>23</v>
      </c>
      <c r="PK9" s="4"/>
      <c r="PL9" s="5" t="s">
        <v>22</v>
      </c>
      <c r="PM9" s="4"/>
      <c r="PN9" s="5" t="s">
        <v>23</v>
      </c>
      <c r="PO9" s="4"/>
      <c r="PP9" s="6" t="s">
        <v>22</v>
      </c>
      <c r="PQ9" s="4"/>
      <c r="PR9" s="6" t="s">
        <v>23</v>
      </c>
      <c r="PS9" s="4"/>
      <c r="PT9" s="6" t="s">
        <v>22</v>
      </c>
      <c r="PU9" s="4"/>
      <c r="PV9" s="6" t="s">
        <v>23</v>
      </c>
      <c r="PW9" s="70"/>
      <c r="PX9" s="17"/>
      <c r="PY9" s="18"/>
      <c r="PZ9" s="82"/>
      <c r="QB9" s="9" t="str">
        <f t="shared" ref="QB9:QB59" si="35">IF(AND(PD9="",PG9&gt;0),1,"")</f>
        <v/>
      </c>
      <c r="QC9" s="9" t="str">
        <f>IF(PD10="","",IF(PD9&gt;PD10,1,""))</f>
        <v/>
      </c>
      <c r="QD9" s="9" t="str">
        <f>IF(PM9="","",IF(OR(AND(PD9=PD10,PG10&gt;0,明細書!PG10&lt;明細書!PG9),AND(PD9=PD10,PG10&gt;0,明細書!PH9&gt;明細書!PG10),AND(明細書!PG9&gt;明細書!PH9)),1,""))</f>
        <v/>
      </c>
      <c r="QE9" s="9" t="str">
        <f>IF(PU9="","",IF(OR(明細書!PI9&lt;明細書!PG9,明細書!PH9&lt;明細書!PJ9,明細書!PI9&gt;明細書!PJ9),1,""))</f>
        <v/>
      </c>
      <c r="QF9" s="9" t="str">
        <f>IF(AND(明細書!PG9&lt;=TIME(17,40,0),明細書!PH9&gt;=TIME(18,20,0)),1,IF(AND(明細書!PG9&lt;=TIME(21,40,0),明細書!PH9&gt;=TIME(22,20,0)),1,IF(AND(明細書!PG9&lt;=TIME(5,40,0),明細書!PH9&gt;=TIME(6,20,0)),1,IF(AND(明細書!PG9&lt;=TIME(7,40,0),明細書!PH9&gt;=TIME(8,20,0)),1,""))))</f>
        <v/>
      </c>
      <c r="QN9" s="15" t="str">
        <f>IF(QB9=1,"日付を入力してください",IF(QC9=1,"前後の日付エラー",IF(QD9=1,"前後の利用時間エラー",IF(QE9=1,"送迎時間エラー",IF(QF9=1,"時間帯別に入力してください","")))))</f>
        <v/>
      </c>
      <c r="QP9" s="16"/>
      <c r="QQ9" s="7" t="str">
        <f t="shared" ref="QQ9:QQ59" si="36">IF(QP9="","",TEXT(QR9,"aaa"))</f>
        <v/>
      </c>
      <c r="QR9" s="3">
        <f t="shared" ref="QR9:QR59" si="37">DATE($O$1,$T$1,QP9)</f>
        <v>45382</v>
      </c>
      <c r="QS9" s="4"/>
      <c r="QT9" s="5" t="s">
        <v>22</v>
      </c>
      <c r="QU9" s="4"/>
      <c r="QV9" s="5" t="s">
        <v>23</v>
      </c>
      <c r="QW9" s="4"/>
      <c r="QX9" s="5" t="s">
        <v>22</v>
      </c>
      <c r="QY9" s="4"/>
      <c r="QZ9" s="5" t="s">
        <v>23</v>
      </c>
      <c r="RA9" s="4"/>
      <c r="RB9" s="6" t="s">
        <v>22</v>
      </c>
      <c r="RC9" s="4"/>
      <c r="RD9" s="6" t="s">
        <v>23</v>
      </c>
      <c r="RE9" s="4"/>
      <c r="RF9" s="6" t="s">
        <v>22</v>
      </c>
      <c r="RG9" s="4"/>
      <c r="RH9" s="6" t="s">
        <v>23</v>
      </c>
      <c r="RI9" s="70"/>
      <c r="RJ9" s="17"/>
      <c r="RK9" s="18"/>
      <c r="RL9" s="82"/>
      <c r="RN9" s="9" t="str">
        <f t="shared" ref="RN9:RN59" si="38">IF(AND(QP9="",QS9&gt;0),1,"")</f>
        <v/>
      </c>
      <c r="RO9" s="9" t="str">
        <f>IF(QP10="","",IF(QP9&gt;QP10,1,""))</f>
        <v/>
      </c>
      <c r="RP9" s="9" t="str">
        <f>IF(QY9="","",IF(OR(AND(QP9=QP10,QS10&gt;0,明細書!QS10&lt;明細書!QS9),AND(QP9=QP10,QS10&gt;0,明細書!QT9&gt;明細書!QS10),AND(明細書!QS9&gt;明細書!QT9)),1,""))</f>
        <v/>
      </c>
      <c r="RQ9" s="9" t="str">
        <f>IF(RG9="","",IF(OR(明細書!QU9&lt;明細書!QS9,明細書!QT9&lt;明細書!QV9,明細書!QU9&gt;明細書!QV9),1,""))</f>
        <v/>
      </c>
      <c r="RR9" s="9" t="str">
        <f>IF(AND(明細書!QS9&lt;=TIME(17,40,0),明細書!QT9&gt;=TIME(18,20,0)),1,IF(AND(明細書!QS9&lt;=TIME(21,40,0),明細書!QT9&gt;=TIME(22,20,0)),1,IF(AND(明細書!QS9&lt;=TIME(5,40,0),明細書!QT9&gt;=TIME(6,20,0)),1,IF(AND(明細書!QS9&lt;=TIME(7,40,0),明細書!QT9&gt;=TIME(8,20,0)),1,""))))</f>
        <v/>
      </c>
      <c r="RZ9" s="15" t="str">
        <f>IF(RN9=1,"日付を入力してください",IF(RO9=1,"前後の日付エラー",IF(RP9=1,"前後の利用時間エラー",IF(RQ9=1,"送迎時間エラー",IF(RR9=1,"時間帯別に入力してください","")))))</f>
        <v/>
      </c>
      <c r="SB9" s="16"/>
      <c r="SC9" s="7" t="str">
        <f t="shared" ref="SC9:SC59" si="39">IF(SB9="","",TEXT(SD9,"aaa"))</f>
        <v/>
      </c>
      <c r="SD9" s="3">
        <f t="shared" ref="SD9:SD59" si="40">DATE($O$1,$T$1,SB9)</f>
        <v>45382</v>
      </c>
      <c r="SE9" s="4"/>
      <c r="SF9" s="5" t="s">
        <v>22</v>
      </c>
      <c r="SG9" s="4"/>
      <c r="SH9" s="5" t="s">
        <v>23</v>
      </c>
      <c r="SI9" s="4"/>
      <c r="SJ9" s="5" t="s">
        <v>22</v>
      </c>
      <c r="SK9" s="4"/>
      <c r="SL9" s="5" t="s">
        <v>23</v>
      </c>
      <c r="SM9" s="4"/>
      <c r="SN9" s="6" t="s">
        <v>22</v>
      </c>
      <c r="SO9" s="4"/>
      <c r="SP9" s="6" t="s">
        <v>23</v>
      </c>
      <c r="SQ9" s="4"/>
      <c r="SR9" s="6" t="s">
        <v>22</v>
      </c>
      <c r="SS9" s="4"/>
      <c r="ST9" s="6" t="s">
        <v>23</v>
      </c>
      <c r="SU9" s="70"/>
      <c r="SV9" s="17"/>
      <c r="SW9" s="18"/>
      <c r="SX9" s="82"/>
      <c r="SZ9" s="9" t="str">
        <f t="shared" ref="SZ9:SZ59" si="41">IF(AND(SB9="",SE9&gt;0),1,"")</f>
        <v/>
      </c>
      <c r="TA9" s="9" t="str">
        <f>IF(SB10="","",IF(SB9&gt;SB10,1,""))</f>
        <v/>
      </c>
      <c r="TB9" s="9" t="str">
        <f>IF(SK9="","",IF(OR(AND(SB9=SB10,SE10&gt;0,明細書!SE10&lt;明細書!SE9),AND(SB9=SB10,SE10&gt;0,明細書!SF9&gt;明細書!SE10),AND(明細書!SE9&gt;明細書!SF9)),1,""))</f>
        <v/>
      </c>
      <c r="TC9" s="9" t="str">
        <f>IF(SS9="","",IF(OR(明細書!SG9&lt;明細書!SE9,明細書!SF9&lt;明細書!SH9,明細書!SG9&gt;明細書!SH9),1,""))</f>
        <v/>
      </c>
      <c r="TD9" s="9" t="str">
        <f>IF(AND(明細書!SE9&lt;=TIME(17,40,0),明細書!SF9&gt;=TIME(18,20,0)),1,IF(AND(明細書!SE9&lt;=TIME(21,40,0),明細書!SF9&gt;=TIME(22,20,0)),1,IF(AND(明細書!SE9&lt;=TIME(5,40,0),明細書!SF9&gt;=TIME(6,20,0)),1,IF(AND(明細書!SE9&lt;=TIME(7,40,0),明細書!SF9&gt;=TIME(8,20,0)),1,""))))</f>
        <v/>
      </c>
      <c r="TL9" s="15" t="str">
        <f>IF(SZ9=1,"日付を入力してください",IF(TA9=1,"前後の日付エラー",IF(TB9=1,"前後の利用時間エラー",IF(TC9=1,"送迎時間エラー",IF(TD9=1,"時間帯別に入力してください","")))))</f>
        <v/>
      </c>
      <c r="TN9" s="16"/>
      <c r="TO9" s="7" t="str">
        <f t="shared" ref="TO9:TO59" si="42">IF(TN9="","",TEXT(TP9,"aaa"))</f>
        <v/>
      </c>
      <c r="TP9" s="3">
        <f t="shared" ref="TP9:TP59" si="43">DATE($O$1,$T$1,TN9)</f>
        <v>45382</v>
      </c>
      <c r="TQ9" s="4"/>
      <c r="TR9" s="5" t="s">
        <v>22</v>
      </c>
      <c r="TS9" s="4"/>
      <c r="TT9" s="5" t="s">
        <v>23</v>
      </c>
      <c r="TU9" s="4"/>
      <c r="TV9" s="5" t="s">
        <v>22</v>
      </c>
      <c r="TW9" s="4"/>
      <c r="TX9" s="5" t="s">
        <v>23</v>
      </c>
      <c r="TY9" s="4"/>
      <c r="TZ9" s="6" t="s">
        <v>22</v>
      </c>
      <c r="UA9" s="4"/>
      <c r="UB9" s="6" t="s">
        <v>23</v>
      </c>
      <c r="UC9" s="4"/>
      <c r="UD9" s="6" t="s">
        <v>22</v>
      </c>
      <c r="UE9" s="4"/>
      <c r="UF9" s="6" t="s">
        <v>23</v>
      </c>
      <c r="UG9" s="70"/>
      <c r="UH9" s="17"/>
      <c r="UI9" s="18"/>
      <c r="UJ9" s="82"/>
      <c r="UL9" s="9" t="str">
        <f t="shared" ref="UL9:UL59" si="44">IF(AND(TN9="",TQ9&gt;0),1,"")</f>
        <v/>
      </c>
      <c r="UM9" s="9" t="str">
        <f>IF(TN10="","",IF(TN9&gt;TN10,1,""))</f>
        <v/>
      </c>
      <c r="UN9" s="9" t="str">
        <f>IF(TW9="","",IF(OR(AND(TN9=TN10,TQ10&gt;0,明細書!TQ10&lt;明細書!TQ9),AND(TN9=TN10,TQ10&gt;0,明細書!TR9&gt;明細書!TQ10),AND(明細書!TQ9&gt;明細書!TR9)),1,""))</f>
        <v/>
      </c>
      <c r="UO9" s="9" t="str">
        <f>IF(UE9="","",IF(OR(明細書!TS9&lt;明細書!TQ9,明細書!TR9&lt;明細書!TT9,明細書!TS9&gt;明細書!TT9),1,""))</f>
        <v/>
      </c>
      <c r="UP9" s="9" t="str">
        <f>IF(AND(明細書!TQ9&lt;=TIME(17,40,0),明細書!TR9&gt;=TIME(18,20,0)),1,IF(AND(明細書!TQ9&lt;=TIME(21,40,0),明細書!TR9&gt;=TIME(22,20,0)),1,IF(AND(明細書!TQ9&lt;=TIME(5,40,0),明細書!TR9&gt;=TIME(6,20,0)),1,IF(AND(明細書!TQ9&lt;=TIME(7,40,0),明細書!TR9&gt;=TIME(8,20,0)),1,""))))</f>
        <v/>
      </c>
      <c r="UX9" s="15" t="str">
        <f>IF(UL9=1,"日付を入力してください",IF(UM9=1,"前後の日付エラー",IF(UN9=1,"前後の利用時間エラー",IF(UO9=1,"送迎時間エラー",IF(UP9=1,"時間帯別に入力してください","")))))</f>
        <v/>
      </c>
      <c r="UZ9" s="16"/>
      <c r="VA9" s="7" t="str">
        <f t="shared" ref="VA9:VA59" si="45">IF(UZ9="","",TEXT(VB9,"aaa"))</f>
        <v/>
      </c>
      <c r="VB9" s="3">
        <f t="shared" ref="VB9:VB59" si="46">DATE($O$1,$T$1,UZ9)</f>
        <v>45382</v>
      </c>
      <c r="VC9" s="4"/>
      <c r="VD9" s="5" t="s">
        <v>22</v>
      </c>
      <c r="VE9" s="4"/>
      <c r="VF9" s="5" t="s">
        <v>23</v>
      </c>
      <c r="VG9" s="4"/>
      <c r="VH9" s="5" t="s">
        <v>22</v>
      </c>
      <c r="VI9" s="4"/>
      <c r="VJ9" s="5" t="s">
        <v>23</v>
      </c>
      <c r="VK9" s="4"/>
      <c r="VL9" s="6" t="s">
        <v>22</v>
      </c>
      <c r="VM9" s="4"/>
      <c r="VN9" s="6" t="s">
        <v>23</v>
      </c>
      <c r="VO9" s="4"/>
      <c r="VP9" s="6" t="s">
        <v>22</v>
      </c>
      <c r="VQ9" s="4"/>
      <c r="VR9" s="6" t="s">
        <v>23</v>
      </c>
      <c r="VS9" s="70"/>
      <c r="VT9" s="17"/>
      <c r="VU9" s="18"/>
      <c r="VV9" s="82"/>
      <c r="VX9" s="9" t="str">
        <f t="shared" ref="VX9:VX59" si="47">IF(AND(UZ9="",VC9&gt;0),1,"")</f>
        <v/>
      </c>
      <c r="VY9" s="9" t="str">
        <f>IF(UZ10="","",IF(UZ9&gt;UZ10,1,""))</f>
        <v/>
      </c>
      <c r="VZ9" s="9" t="str">
        <f>IF(VI9="","",IF(OR(AND(UZ9=UZ10,VC10&gt;0,明細書!VC10&lt;明細書!VC9),AND(UZ9=UZ10,VC10&gt;0,明細書!VD9&gt;明細書!VC10),AND(明細書!VC9&gt;明細書!VD9)),1,""))</f>
        <v/>
      </c>
      <c r="WA9" s="9" t="str">
        <f>IF(VQ9="","",IF(OR(明細書!VE9&lt;明細書!VC9,明細書!VD9&lt;明細書!VF9,明細書!VE9&gt;明細書!VF9),1,""))</f>
        <v/>
      </c>
      <c r="WB9" s="9" t="str">
        <f>IF(AND(明細書!VC9&lt;=TIME(17,40,0),明細書!VD9&gt;=TIME(18,20,0)),1,IF(AND(明細書!VC9&lt;=TIME(21,40,0),明細書!VD9&gt;=TIME(22,20,0)),1,IF(AND(明細書!VC9&lt;=TIME(5,40,0),明細書!VD9&gt;=TIME(6,20,0)),1,IF(AND(明細書!VC9&lt;=TIME(7,40,0),明細書!VD9&gt;=TIME(8,20,0)),1,""))))</f>
        <v/>
      </c>
      <c r="WJ9" s="15" t="str">
        <f>IF(VX9=1,"日付を入力してください",IF(VY9=1,"前後の日付エラー",IF(VZ9=1,"前後の利用時間エラー",IF(WA9=1,"送迎時間エラー",IF(WB9=1,"時間帯別に入力してください","")))))</f>
        <v/>
      </c>
      <c r="WL9" s="16"/>
      <c r="WM9" s="7" t="str">
        <f t="shared" ref="WM9:WM59" si="48">IF(WL9="","",TEXT(WN9,"aaa"))</f>
        <v/>
      </c>
      <c r="WN9" s="3">
        <f t="shared" ref="WN9:WN59" si="49">DATE($O$1,$T$1,WL9)</f>
        <v>45382</v>
      </c>
      <c r="WO9" s="4"/>
      <c r="WP9" s="5" t="s">
        <v>22</v>
      </c>
      <c r="WQ9" s="4"/>
      <c r="WR9" s="5" t="s">
        <v>23</v>
      </c>
      <c r="WS9" s="4"/>
      <c r="WT9" s="5" t="s">
        <v>22</v>
      </c>
      <c r="WU9" s="4"/>
      <c r="WV9" s="5" t="s">
        <v>23</v>
      </c>
      <c r="WW9" s="4"/>
      <c r="WX9" s="6" t="s">
        <v>22</v>
      </c>
      <c r="WY9" s="4"/>
      <c r="WZ9" s="6" t="s">
        <v>23</v>
      </c>
      <c r="XA9" s="4"/>
      <c r="XB9" s="6" t="s">
        <v>22</v>
      </c>
      <c r="XC9" s="4"/>
      <c r="XD9" s="6" t="s">
        <v>23</v>
      </c>
      <c r="XE9" s="70"/>
      <c r="XF9" s="17"/>
      <c r="XG9" s="18"/>
      <c r="XH9" s="82"/>
      <c r="XJ9" s="9" t="str">
        <f t="shared" ref="XJ9:XJ59" si="50">IF(AND(WL9="",WO9&gt;0),1,"")</f>
        <v/>
      </c>
      <c r="XK9" s="9" t="str">
        <f>IF(WL10="","",IF(WL9&gt;WL10,1,""))</f>
        <v/>
      </c>
      <c r="XL9" s="9" t="str">
        <f>IF(WU9="","",IF(OR(AND(WL9=WL10,WO10&gt;0,明細書!WO10&lt;明細書!WO9),AND(WL9=WL10,WO10&gt;0,明細書!WP9&gt;明細書!WO10),AND(明細書!WO9&gt;明細書!WP9)),1,""))</f>
        <v/>
      </c>
      <c r="XM9" s="9" t="str">
        <f>IF(XC9="","",IF(OR(明細書!WQ9&lt;明細書!WO9,明細書!WP9&lt;明細書!WR9,明細書!WQ9&gt;明細書!WR9),1,""))</f>
        <v/>
      </c>
      <c r="XN9" s="9" t="str">
        <f>IF(AND(明細書!WO9&lt;=TIME(17,40,0),明細書!WP9&gt;=TIME(18,20,0)),1,IF(AND(明細書!WO9&lt;=TIME(21,40,0),明細書!WP9&gt;=TIME(22,20,0)),1,IF(AND(明細書!WO9&lt;=TIME(5,40,0),明細書!WP9&gt;=TIME(6,20,0)),1,IF(AND(明細書!WO9&lt;=TIME(7,40,0),明細書!WP9&gt;=TIME(8,20,0)),1,""))))</f>
        <v/>
      </c>
      <c r="XV9" s="15" t="str">
        <f>IF(XJ9=1,"日付を入力してください",IF(XK9=1,"前後の日付エラー",IF(XL9=1,"前後の利用時間エラー",IF(XM9=1,"送迎時間エラー",IF(XN9=1,"時間帯別に入力してください","")))))</f>
        <v/>
      </c>
      <c r="XX9" s="16"/>
      <c r="XY9" s="7" t="str">
        <f t="shared" ref="XY9:XY59" si="51">IF(XX9="","",TEXT(XZ9,"aaa"))</f>
        <v/>
      </c>
      <c r="XZ9" s="3">
        <f t="shared" ref="XZ9:XZ59" si="52">DATE($O$1,$T$1,XX9)</f>
        <v>45382</v>
      </c>
      <c r="YA9" s="4"/>
      <c r="YB9" s="5" t="s">
        <v>22</v>
      </c>
      <c r="YC9" s="4"/>
      <c r="YD9" s="5" t="s">
        <v>23</v>
      </c>
      <c r="YE9" s="4"/>
      <c r="YF9" s="5" t="s">
        <v>22</v>
      </c>
      <c r="YG9" s="4"/>
      <c r="YH9" s="5" t="s">
        <v>23</v>
      </c>
      <c r="YI9" s="4"/>
      <c r="YJ9" s="6" t="s">
        <v>22</v>
      </c>
      <c r="YK9" s="4"/>
      <c r="YL9" s="6" t="s">
        <v>23</v>
      </c>
      <c r="YM9" s="4"/>
      <c r="YN9" s="6" t="s">
        <v>22</v>
      </c>
      <c r="YO9" s="4"/>
      <c r="YP9" s="6" t="s">
        <v>23</v>
      </c>
      <c r="YQ9" s="70"/>
      <c r="YR9" s="17"/>
      <c r="YS9" s="18"/>
      <c r="YT9" s="82"/>
      <c r="YV9" s="9" t="str">
        <f t="shared" ref="YV9:YV59" si="53">IF(AND(XX9="",YA9&gt;0),1,"")</f>
        <v/>
      </c>
      <c r="YW9" s="9" t="str">
        <f>IF(XX10="","",IF(XX9&gt;XX10,1,""))</f>
        <v/>
      </c>
      <c r="YX9" s="9" t="str">
        <f>IF(YG9="","",IF(OR(AND(XX9=XX10,YA10&gt;0,明細書!YA10&lt;明細書!YA9),AND(XX9=XX10,YA10&gt;0,明細書!YB9&gt;明細書!YA10),AND(明細書!YA9&gt;明細書!YB9)),1,""))</f>
        <v/>
      </c>
      <c r="YY9" s="9" t="str">
        <f>IF(YO9="","",IF(OR(明細書!YC9&lt;明細書!YA9,明細書!YB9&lt;明細書!YD9,明細書!YC9&gt;明細書!YD9),1,""))</f>
        <v/>
      </c>
      <c r="YZ9" s="9" t="str">
        <f>IF(AND(明細書!YA9&lt;=TIME(17,40,0),明細書!YB9&gt;=TIME(18,20,0)),1,IF(AND(明細書!YA9&lt;=TIME(21,40,0),明細書!YB9&gt;=TIME(22,20,0)),1,IF(AND(明細書!YA9&lt;=TIME(5,40,0),明細書!YB9&gt;=TIME(6,20,0)),1,IF(AND(明細書!YA9&lt;=TIME(7,40,0),明細書!YB9&gt;=TIME(8,20,0)),1,""))))</f>
        <v/>
      </c>
      <c r="ZH9" s="15" t="str">
        <f>IF(YV9=1,"日付を入力してください",IF(YW9=1,"前後の日付エラー",IF(YX9=1,"前後の利用時間エラー",IF(YY9=1,"送迎時間エラー",IF(YZ9=1,"時間帯別に入力してください","")))))</f>
        <v/>
      </c>
      <c r="ZJ9" s="16"/>
      <c r="ZK9" s="7" t="str">
        <f t="shared" ref="ZK9:ZK59" si="54">IF(ZJ9="","",TEXT(ZL9,"aaa"))</f>
        <v/>
      </c>
      <c r="ZL9" s="3">
        <f t="shared" ref="ZL9:ZL59" si="55">DATE($O$1,$T$1,ZJ9)</f>
        <v>45382</v>
      </c>
      <c r="ZM9" s="4"/>
      <c r="ZN9" s="5" t="s">
        <v>22</v>
      </c>
      <c r="ZO9" s="4"/>
      <c r="ZP9" s="5" t="s">
        <v>23</v>
      </c>
      <c r="ZQ9" s="4"/>
      <c r="ZR9" s="5" t="s">
        <v>22</v>
      </c>
      <c r="ZS9" s="4"/>
      <c r="ZT9" s="5" t="s">
        <v>23</v>
      </c>
      <c r="ZU9" s="4"/>
      <c r="ZV9" s="6" t="s">
        <v>22</v>
      </c>
      <c r="ZW9" s="4"/>
      <c r="ZX9" s="6" t="s">
        <v>23</v>
      </c>
      <c r="ZY9" s="4"/>
      <c r="ZZ9" s="6" t="s">
        <v>22</v>
      </c>
      <c r="AAA9" s="4"/>
      <c r="AAB9" s="6" t="s">
        <v>23</v>
      </c>
      <c r="AAC9" s="70"/>
      <c r="AAD9" s="17"/>
      <c r="AAE9" s="18"/>
      <c r="AAF9" s="82"/>
      <c r="AAH9" s="9" t="str">
        <f t="shared" ref="AAH9:AAH59" si="56">IF(AND(ZJ9="",ZM9&gt;0),1,"")</f>
        <v/>
      </c>
      <c r="AAI9" s="9" t="str">
        <f>IF(ZJ10="","",IF(ZJ9&gt;ZJ10,1,""))</f>
        <v/>
      </c>
      <c r="AAJ9" s="9" t="str">
        <f>IF(ZS9="","",IF(OR(AND(ZJ9=ZJ10,ZM10&gt;0,明細書!ZM10&lt;明細書!ZM9),AND(ZJ9=ZJ10,ZM10&gt;0,明細書!ZN9&gt;明細書!ZM10),AND(明細書!ZM9&gt;明細書!ZN9)),1,""))</f>
        <v/>
      </c>
      <c r="AAK9" s="9" t="str">
        <f>IF(AAA9="","",IF(OR(明細書!ZO9&lt;明細書!ZM9,明細書!ZN9&lt;明細書!ZP9,明細書!ZO9&gt;明細書!ZP9),1,""))</f>
        <v/>
      </c>
      <c r="AAL9" s="9" t="str">
        <f>IF(AND(明細書!ZM9&lt;=TIME(17,40,0),明細書!ZN9&gt;=TIME(18,20,0)),1,IF(AND(明細書!ZM9&lt;=TIME(21,40,0),明細書!ZN9&gt;=TIME(22,20,0)),1,IF(AND(明細書!ZM9&lt;=TIME(5,40,0),明細書!ZN9&gt;=TIME(6,20,0)),1,IF(AND(明細書!ZM9&lt;=TIME(7,40,0),明細書!ZN9&gt;=TIME(8,20,0)),1,""))))</f>
        <v/>
      </c>
      <c r="AAT9" s="15" t="str">
        <f>IF(AAH9=1,"日付を入力してください",IF(AAI9=1,"前後の日付エラー",IF(AAJ9=1,"前後の利用時間エラー",IF(AAK9=1,"送迎時間エラー",IF(AAL9=1,"時間帯別に入力してください","")))))</f>
        <v/>
      </c>
      <c r="AAV9" s="16"/>
      <c r="AAW9" s="7" t="str">
        <f t="shared" ref="AAW9:AAW59" si="57">IF(AAV9="","",TEXT(AAX9,"aaa"))</f>
        <v/>
      </c>
      <c r="AAX9" s="3">
        <f t="shared" ref="AAX9:AAX59" si="58">DATE($O$1,$T$1,AAV9)</f>
        <v>45382</v>
      </c>
      <c r="AAY9" s="4"/>
      <c r="AAZ9" s="5" t="s">
        <v>22</v>
      </c>
      <c r="ABA9" s="4"/>
      <c r="ABB9" s="5" t="s">
        <v>23</v>
      </c>
      <c r="ABC9" s="4"/>
      <c r="ABD9" s="5" t="s">
        <v>22</v>
      </c>
      <c r="ABE9" s="4"/>
      <c r="ABF9" s="5" t="s">
        <v>23</v>
      </c>
      <c r="ABG9" s="4"/>
      <c r="ABH9" s="6" t="s">
        <v>22</v>
      </c>
      <c r="ABI9" s="4"/>
      <c r="ABJ9" s="6" t="s">
        <v>23</v>
      </c>
      <c r="ABK9" s="4"/>
      <c r="ABL9" s="6" t="s">
        <v>22</v>
      </c>
      <c r="ABM9" s="4"/>
      <c r="ABN9" s="6" t="s">
        <v>23</v>
      </c>
      <c r="ABO9" s="70"/>
      <c r="ABP9" s="17"/>
      <c r="ABQ9" s="18"/>
      <c r="ABR9" s="82"/>
      <c r="ABT9" s="9" t="str">
        <f t="shared" ref="ABT9:ABT59" si="59">IF(AND(AAV9="",AAY9&gt;0),1,"")</f>
        <v/>
      </c>
      <c r="ABU9" s="9" t="str">
        <f>IF(AAV10="","",IF(AAV9&gt;AAV10,1,""))</f>
        <v/>
      </c>
      <c r="ABV9" s="9" t="str">
        <f>IF(ABE9="","",IF(OR(AND(AAV9=AAV10,AAY10&gt;0,明細書!AAY10&lt;明細書!AAY9),AND(AAV9=AAV10,AAY10&gt;0,明細書!AAZ9&gt;明細書!AAY10),AND(明細書!AAY9&gt;明細書!AAZ9)),1,""))</f>
        <v/>
      </c>
      <c r="ABW9" s="9" t="str">
        <f>IF(ABM9="","",IF(OR(明細書!ABA9&lt;明細書!AAY9,明細書!AAZ9&lt;明細書!ABB9,明細書!ABA9&gt;明細書!ABB9),1,""))</f>
        <v/>
      </c>
      <c r="ABX9" s="9" t="str">
        <f>IF(AND(明細書!AAY9&lt;=TIME(17,40,0),明細書!AAZ9&gt;=TIME(18,20,0)),1,IF(AND(明細書!AAY9&lt;=TIME(21,40,0),明細書!AAZ9&gt;=TIME(22,20,0)),1,IF(AND(明細書!AAY9&lt;=TIME(5,40,0),明細書!AAZ9&gt;=TIME(6,20,0)),1,IF(AND(明細書!AAY9&lt;=TIME(7,40,0),明細書!AAZ9&gt;=TIME(8,20,0)),1,""))))</f>
        <v/>
      </c>
      <c r="ACF9" s="15" t="str">
        <f>IF(ABT9=1,"日付を入力してください",IF(ABU9=1,"前後の日付エラー",IF(ABV9=1,"前後の利用時間エラー",IF(ABW9=1,"送迎時間エラー",IF(ABX9=1,"時間帯別に入力してください","")))))</f>
        <v/>
      </c>
    </row>
    <row r="10" spans="2:760" ht="18.75" customHeight="1" x14ac:dyDescent="0.2">
      <c r="B10" s="16"/>
      <c r="C10" s="7" t="str">
        <f t="shared" si="0"/>
        <v/>
      </c>
      <c r="D10" s="3">
        <f t="shared" si="1"/>
        <v>45382</v>
      </c>
      <c r="E10" s="4"/>
      <c r="F10" s="5" t="s">
        <v>22</v>
      </c>
      <c r="G10" s="4"/>
      <c r="H10" s="5" t="s">
        <v>23</v>
      </c>
      <c r="I10" s="4"/>
      <c r="J10" s="5" t="s">
        <v>22</v>
      </c>
      <c r="K10" s="4"/>
      <c r="L10" s="5" t="s">
        <v>23</v>
      </c>
      <c r="M10" s="4"/>
      <c r="N10" s="6" t="s">
        <v>22</v>
      </c>
      <c r="O10" s="4"/>
      <c r="P10" s="6" t="s">
        <v>23</v>
      </c>
      <c r="Q10" s="4"/>
      <c r="R10" s="6" t="s">
        <v>22</v>
      </c>
      <c r="S10" s="4"/>
      <c r="T10" s="6" t="s">
        <v>23</v>
      </c>
      <c r="U10" s="70"/>
      <c r="V10" s="17"/>
      <c r="W10" s="18"/>
      <c r="X10" s="82"/>
      <c r="Z10" s="9" t="str">
        <f t="shared" si="2"/>
        <v/>
      </c>
      <c r="AA10" s="9" t="str">
        <f>IF(AND(B11&gt;0,B10&gt;B11),1,IF(AND(B9="",B10&gt;0),1,""))</f>
        <v/>
      </c>
      <c r="AB10" s="9" t="str">
        <f>IF(K10="","",IF(OR(AND(B10=B11,E11&gt;0,明細書!E11&lt;明細書!E10),AND(B10=B11,E11&gt;0,明細書!F10&gt;明細書!E11),AND(明細書!E10&gt;明細書!F10)),1,""))</f>
        <v/>
      </c>
      <c r="AC10" s="9" t="str">
        <f>IF(S10="","",IF(OR(明細書!G10&lt;明細書!E10,明細書!F10&lt;明細書!H10,明細書!G10&gt;明細書!H10),1,""))</f>
        <v/>
      </c>
      <c r="AD10" s="9" t="str">
        <f>IF(AND(明細書!E10&lt;=TIME(17,40,0),明細書!F10&gt;=TIME(18,20,0)),1,IF(AND(明細書!E10&lt;=TIME(21,40,0),明細書!F10&gt;=TIME(22,20,0)),1,IF(AND(明細書!E10&lt;=TIME(5,40,0),明細書!F10&gt;=TIME(6,20,0)),1,IF(AND(明細書!E10&lt;=TIME(7,40,0),明細書!F10&gt;=TIME(8,20,0)),1,""))))</f>
        <v/>
      </c>
      <c r="AL10" s="15" t="str">
        <f t="shared" ref="AL10:AL59" si="60">IF(Z10=1,"日付を入力してください",IF(AA10=1,"前後の日付エラー",IF(AB10=1,"前後の利用時間エラー",IF(AC10=1,"送迎時間エラー",IF(AD10=1,"時間帯別に入力してください","")))))</f>
        <v/>
      </c>
      <c r="AN10" s="16"/>
      <c r="AO10" s="7" t="str">
        <f t="shared" si="3"/>
        <v/>
      </c>
      <c r="AP10" s="3">
        <f t="shared" si="4"/>
        <v>45382</v>
      </c>
      <c r="AQ10" s="4"/>
      <c r="AR10" s="5" t="s">
        <v>22</v>
      </c>
      <c r="AS10" s="4"/>
      <c r="AT10" s="5" t="s">
        <v>23</v>
      </c>
      <c r="AU10" s="4"/>
      <c r="AV10" s="5" t="s">
        <v>22</v>
      </c>
      <c r="AW10" s="4"/>
      <c r="AX10" s="5" t="s">
        <v>23</v>
      </c>
      <c r="AY10" s="4"/>
      <c r="AZ10" s="6" t="s">
        <v>22</v>
      </c>
      <c r="BA10" s="4"/>
      <c r="BB10" s="6" t="s">
        <v>23</v>
      </c>
      <c r="BC10" s="4"/>
      <c r="BD10" s="6" t="s">
        <v>22</v>
      </c>
      <c r="BE10" s="4"/>
      <c r="BF10" s="6" t="s">
        <v>23</v>
      </c>
      <c r="BG10" s="70"/>
      <c r="BH10" s="17"/>
      <c r="BI10" s="18"/>
      <c r="BJ10" s="82"/>
      <c r="BL10" s="9" t="str">
        <f t="shared" si="5"/>
        <v/>
      </c>
      <c r="BM10" s="9" t="str">
        <f>IF(AND(AN11&gt;0,AN10&gt;AN11),1,IF(AND(AN9="",AN10&gt;0),1,""))</f>
        <v/>
      </c>
      <c r="BN10" s="9" t="str">
        <f>IF(AW10="","",IF(OR(AND(AN10=AN11,AQ11&gt;0,明細書!AQ11&lt;明細書!AQ10),AND(AN10=AN11,AQ11&gt;0,明細書!AR10&gt;明細書!AQ11),AND(明細書!AQ10&gt;明細書!AR10)),1,""))</f>
        <v/>
      </c>
      <c r="BO10" s="9" t="str">
        <f>IF(BE10="","",IF(OR(明細書!AS10&lt;明細書!AQ10,明細書!AR10&lt;明細書!AT10,明細書!AS10&gt;明細書!AT10),1,""))</f>
        <v/>
      </c>
      <c r="BP10" s="9" t="str">
        <f>IF(AND(明細書!AQ10&lt;=TIME(17,40,0),明細書!AR10&gt;=TIME(18,20,0)),1,IF(AND(明細書!AQ10&lt;=TIME(21,40,0),明細書!AR10&gt;=TIME(22,20,0)),1,IF(AND(明細書!AQ10&lt;=TIME(5,40,0),明細書!AR10&gt;=TIME(6,20,0)),1,IF(AND(明細書!AQ10&lt;=TIME(7,40,0),明細書!AR10&gt;=TIME(8,20,0)),1,""))))</f>
        <v/>
      </c>
      <c r="BX10" s="15" t="str">
        <f t="shared" ref="BX10:BX59" si="61">IF(BL10=1,"日付を入力してください",IF(BM10=1,"前後の日付エラー",IF(BN10=1,"前後の利用時間エラー",IF(BO10=1,"送迎時間エラー",IF(BP10=1,"時間帯別に入力してください","")))))</f>
        <v/>
      </c>
      <c r="BZ10" s="16"/>
      <c r="CA10" s="7" t="str">
        <f t="shared" si="6"/>
        <v/>
      </c>
      <c r="CB10" s="3">
        <f t="shared" si="7"/>
        <v>45382</v>
      </c>
      <c r="CC10" s="4"/>
      <c r="CD10" s="5" t="s">
        <v>22</v>
      </c>
      <c r="CE10" s="4"/>
      <c r="CF10" s="5" t="s">
        <v>23</v>
      </c>
      <c r="CG10" s="4"/>
      <c r="CH10" s="5" t="s">
        <v>22</v>
      </c>
      <c r="CI10" s="4"/>
      <c r="CJ10" s="5" t="s">
        <v>23</v>
      </c>
      <c r="CK10" s="4"/>
      <c r="CL10" s="6" t="s">
        <v>22</v>
      </c>
      <c r="CM10" s="4"/>
      <c r="CN10" s="6" t="s">
        <v>23</v>
      </c>
      <c r="CO10" s="4"/>
      <c r="CP10" s="6" t="s">
        <v>22</v>
      </c>
      <c r="CQ10" s="4"/>
      <c r="CR10" s="6" t="s">
        <v>23</v>
      </c>
      <c r="CS10" s="70"/>
      <c r="CT10" s="17"/>
      <c r="CU10" s="18"/>
      <c r="CV10" s="82"/>
      <c r="CX10" s="9" t="str">
        <f t="shared" si="8"/>
        <v/>
      </c>
      <c r="CY10" s="9" t="str">
        <f>IF(AND(BZ11&gt;0,BZ10&gt;BZ11),1,IF(AND(BZ9="",BZ10&gt;0),1,""))</f>
        <v/>
      </c>
      <c r="CZ10" s="9" t="str">
        <f>IF(CI10="","",IF(OR(AND(BZ10=BZ11,CC11&gt;0,明細書!CC11&lt;明細書!CC10),AND(BZ10=BZ11,CC11&gt;0,明細書!CD10&gt;明細書!CC11),AND(明細書!CC10&gt;明細書!CD10)),1,""))</f>
        <v/>
      </c>
      <c r="DA10" s="9" t="str">
        <f>IF(CQ10="","",IF(OR(明細書!CE10&lt;明細書!CC10,明細書!CD10&lt;明細書!CF10,明細書!CE10&gt;明細書!CF10),1,""))</f>
        <v/>
      </c>
      <c r="DB10" s="9" t="str">
        <f>IF(AND(明細書!CC10&lt;=TIME(17,40,0),明細書!CD10&gt;=TIME(18,20,0)),1,IF(AND(明細書!CC10&lt;=TIME(21,40,0),明細書!CD10&gt;=TIME(22,20,0)),1,IF(AND(明細書!CC10&lt;=TIME(5,40,0),明細書!CD10&gt;=TIME(6,20,0)),1,IF(AND(明細書!CC10&lt;=TIME(7,40,0),明細書!CD10&gt;=TIME(8,20,0)),1,""))))</f>
        <v/>
      </c>
      <c r="DJ10" s="15" t="str">
        <f t="shared" ref="DJ10:DJ59" si="62">IF(CX10=1,"日付を入力してください",IF(CY10=1,"前後の日付エラー",IF(CZ10=1,"前後の利用時間エラー",IF(DA10=1,"送迎時間エラー",IF(DB10=1,"時間帯別に入力してください","")))))</f>
        <v/>
      </c>
      <c r="DL10" s="16"/>
      <c r="DM10" s="7" t="str">
        <f t="shared" si="9"/>
        <v/>
      </c>
      <c r="DN10" s="3">
        <f t="shared" si="10"/>
        <v>45382</v>
      </c>
      <c r="DO10" s="4"/>
      <c r="DP10" s="5" t="s">
        <v>22</v>
      </c>
      <c r="DQ10" s="4"/>
      <c r="DR10" s="5" t="s">
        <v>23</v>
      </c>
      <c r="DS10" s="4"/>
      <c r="DT10" s="5" t="s">
        <v>22</v>
      </c>
      <c r="DU10" s="4"/>
      <c r="DV10" s="5" t="s">
        <v>23</v>
      </c>
      <c r="DW10" s="4"/>
      <c r="DX10" s="6" t="s">
        <v>22</v>
      </c>
      <c r="DY10" s="4"/>
      <c r="DZ10" s="6" t="s">
        <v>23</v>
      </c>
      <c r="EA10" s="4"/>
      <c r="EB10" s="6" t="s">
        <v>22</v>
      </c>
      <c r="EC10" s="4"/>
      <c r="ED10" s="6" t="s">
        <v>23</v>
      </c>
      <c r="EE10" s="70"/>
      <c r="EF10" s="17"/>
      <c r="EG10" s="18"/>
      <c r="EH10" s="82"/>
      <c r="EJ10" s="9" t="str">
        <f t="shared" si="11"/>
        <v/>
      </c>
      <c r="EK10" s="9" t="str">
        <f>IF(AND(DL11&gt;0,DL10&gt;DL11),1,IF(AND(DL9="",DL10&gt;0),1,""))</f>
        <v/>
      </c>
      <c r="EL10" s="9" t="str">
        <f>IF(DU10="","",IF(OR(AND(DL10=DL11,DO11&gt;0,明細書!DO11&lt;明細書!DO10),AND(DL10=DL11,DO11&gt;0,明細書!DP10&gt;明細書!DO11),AND(明細書!DO10&gt;明細書!DP10)),1,""))</f>
        <v/>
      </c>
      <c r="EM10" s="9" t="str">
        <f>IF(EC10="","",IF(OR(明細書!DQ10&lt;明細書!DO10,明細書!DP10&lt;明細書!DR10,明細書!DQ10&gt;明細書!DR10),1,""))</f>
        <v/>
      </c>
      <c r="EN10" s="9" t="str">
        <f>IF(AND(明細書!DO10&lt;=TIME(17,40,0),明細書!DP10&gt;=TIME(18,20,0)),1,IF(AND(明細書!DO10&lt;=TIME(21,40,0),明細書!DP10&gt;=TIME(22,20,0)),1,IF(AND(明細書!DO10&lt;=TIME(5,40,0),明細書!DP10&gt;=TIME(6,20,0)),1,IF(AND(明細書!DO10&lt;=TIME(7,40,0),明細書!DP10&gt;=TIME(8,20,0)),1,""))))</f>
        <v/>
      </c>
      <c r="EV10" s="15" t="str">
        <f t="shared" ref="EV10:EV59" si="63">IF(EJ10=1,"日付を入力してください",IF(EK10=1,"前後の日付エラー",IF(EL10=1,"前後の利用時間エラー",IF(EM10=1,"送迎時間エラー",IF(EN10=1,"時間帯別に入力してください","")))))</f>
        <v/>
      </c>
      <c r="EX10" s="16"/>
      <c r="EY10" s="7" t="str">
        <f t="shared" si="12"/>
        <v/>
      </c>
      <c r="EZ10" s="3">
        <f t="shared" si="13"/>
        <v>45382</v>
      </c>
      <c r="FA10" s="4"/>
      <c r="FB10" s="5" t="s">
        <v>22</v>
      </c>
      <c r="FC10" s="4"/>
      <c r="FD10" s="5" t="s">
        <v>23</v>
      </c>
      <c r="FE10" s="4"/>
      <c r="FF10" s="5" t="s">
        <v>22</v>
      </c>
      <c r="FG10" s="4"/>
      <c r="FH10" s="5" t="s">
        <v>23</v>
      </c>
      <c r="FI10" s="4"/>
      <c r="FJ10" s="6" t="s">
        <v>22</v>
      </c>
      <c r="FK10" s="4"/>
      <c r="FL10" s="6" t="s">
        <v>23</v>
      </c>
      <c r="FM10" s="4"/>
      <c r="FN10" s="6" t="s">
        <v>22</v>
      </c>
      <c r="FO10" s="4"/>
      <c r="FP10" s="6" t="s">
        <v>23</v>
      </c>
      <c r="FQ10" s="70"/>
      <c r="FR10" s="17"/>
      <c r="FS10" s="18"/>
      <c r="FT10" s="82"/>
      <c r="FV10" s="9" t="str">
        <f t="shared" si="14"/>
        <v/>
      </c>
      <c r="FW10" s="9" t="str">
        <f>IF(AND(EX11&gt;0,EX10&gt;EX11),1,IF(AND(EX9="",EX10&gt;0),1,""))</f>
        <v/>
      </c>
      <c r="FX10" s="9" t="str">
        <f>IF(FG10="","",IF(OR(AND(EX10=EX11,FA11&gt;0,明細書!FA11&lt;明細書!FA10),AND(EX10=EX11,FA11&gt;0,明細書!FB10&gt;明細書!FA11),AND(明細書!FA10&gt;明細書!FB10)),1,""))</f>
        <v/>
      </c>
      <c r="FY10" s="9" t="str">
        <f>IF(FO10="","",IF(OR(明細書!FC10&lt;明細書!FA10,明細書!FB10&lt;明細書!FD10,明細書!FC10&gt;明細書!FD10),1,""))</f>
        <v/>
      </c>
      <c r="FZ10" s="9" t="str">
        <f>IF(AND(明細書!FA10&lt;=TIME(17,40,0),明細書!FB10&gt;=TIME(18,20,0)),1,IF(AND(明細書!FA10&lt;=TIME(21,40,0),明細書!FB10&gt;=TIME(22,20,0)),1,IF(AND(明細書!FA10&lt;=TIME(5,40,0),明細書!FB10&gt;=TIME(6,20,0)),1,IF(AND(明細書!FA10&lt;=TIME(7,40,0),明細書!FB10&gt;=TIME(8,20,0)),1,""))))</f>
        <v/>
      </c>
      <c r="GH10" s="15" t="str">
        <f t="shared" ref="GH10:GH59" si="64">IF(FV10=1,"日付を入力してください",IF(FW10=1,"前後の日付エラー",IF(FX10=1,"前後の利用時間エラー",IF(FY10=1,"送迎時間エラー",IF(FZ10=1,"時間帯別に入力してください","")))))</f>
        <v/>
      </c>
      <c r="GJ10" s="16"/>
      <c r="GK10" s="7" t="str">
        <f t="shared" si="15"/>
        <v/>
      </c>
      <c r="GL10" s="3">
        <f t="shared" si="16"/>
        <v>45382</v>
      </c>
      <c r="GM10" s="4"/>
      <c r="GN10" s="5" t="s">
        <v>22</v>
      </c>
      <c r="GO10" s="4"/>
      <c r="GP10" s="5" t="s">
        <v>23</v>
      </c>
      <c r="GQ10" s="4"/>
      <c r="GR10" s="5" t="s">
        <v>22</v>
      </c>
      <c r="GS10" s="4"/>
      <c r="GT10" s="5" t="s">
        <v>23</v>
      </c>
      <c r="GU10" s="4"/>
      <c r="GV10" s="6" t="s">
        <v>22</v>
      </c>
      <c r="GW10" s="4"/>
      <c r="GX10" s="6" t="s">
        <v>23</v>
      </c>
      <c r="GY10" s="4"/>
      <c r="GZ10" s="6" t="s">
        <v>22</v>
      </c>
      <c r="HA10" s="4"/>
      <c r="HB10" s="6" t="s">
        <v>23</v>
      </c>
      <c r="HC10" s="70"/>
      <c r="HD10" s="17"/>
      <c r="HE10" s="18"/>
      <c r="HF10" s="82"/>
      <c r="HH10" s="9" t="str">
        <f t="shared" si="17"/>
        <v/>
      </c>
      <c r="HI10" s="9" t="str">
        <f>IF(AND(GJ11&gt;0,GJ10&gt;GJ11),1,IF(AND(GJ9="",GJ10&gt;0),1,""))</f>
        <v/>
      </c>
      <c r="HJ10" s="9" t="str">
        <f>IF(GS10="","",IF(OR(AND(GJ10=GJ11,GM11&gt;0,明細書!GM11&lt;明細書!GM10),AND(GJ10=GJ11,GM11&gt;0,明細書!GN10&gt;明細書!GM11),AND(明細書!GM10&gt;明細書!GN10)),1,""))</f>
        <v/>
      </c>
      <c r="HK10" s="9" t="str">
        <f>IF(HA10="","",IF(OR(明細書!GO10&lt;明細書!GM10,明細書!GN10&lt;明細書!GP10,明細書!GO10&gt;明細書!GP10),1,""))</f>
        <v/>
      </c>
      <c r="HL10" s="9" t="str">
        <f>IF(AND(明細書!GM10&lt;=TIME(17,40,0),明細書!GN10&gt;=TIME(18,20,0)),1,IF(AND(明細書!GM10&lt;=TIME(21,40,0),明細書!GN10&gt;=TIME(22,20,0)),1,IF(AND(明細書!GM10&lt;=TIME(5,40,0),明細書!GN10&gt;=TIME(6,20,0)),1,IF(AND(明細書!GM10&lt;=TIME(7,40,0),明細書!GN10&gt;=TIME(8,20,0)),1,""))))</f>
        <v/>
      </c>
      <c r="HT10" s="15" t="str">
        <f t="shared" ref="HT10:HT59" si="65">IF(HH10=1,"日付を入力してください",IF(HI10=1,"前後の日付エラー",IF(HJ10=1,"前後の利用時間エラー",IF(HK10=1,"送迎時間エラー",IF(HL10=1,"時間帯別に入力してください","")))))</f>
        <v/>
      </c>
      <c r="HV10" s="16"/>
      <c r="HW10" s="7" t="str">
        <f t="shared" si="18"/>
        <v/>
      </c>
      <c r="HX10" s="3">
        <f t="shared" si="19"/>
        <v>45382</v>
      </c>
      <c r="HY10" s="4"/>
      <c r="HZ10" s="5" t="s">
        <v>22</v>
      </c>
      <c r="IA10" s="4"/>
      <c r="IB10" s="5" t="s">
        <v>23</v>
      </c>
      <c r="IC10" s="4"/>
      <c r="ID10" s="5" t="s">
        <v>22</v>
      </c>
      <c r="IE10" s="4"/>
      <c r="IF10" s="5" t="s">
        <v>23</v>
      </c>
      <c r="IG10" s="4"/>
      <c r="IH10" s="6" t="s">
        <v>22</v>
      </c>
      <c r="II10" s="4"/>
      <c r="IJ10" s="6" t="s">
        <v>23</v>
      </c>
      <c r="IK10" s="4"/>
      <c r="IL10" s="6" t="s">
        <v>22</v>
      </c>
      <c r="IM10" s="4"/>
      <c r="IN10" s="6" t="s">
        <v>23</v>
      </c>
      <c r="IO10" s="70"/>
      <c r="IP10" s="17"/>
      <c r="IQ10" s="18"/>
      <c r="IR10" s="82"/>
      <c r="IT10" s="9" t="str">
        <f t="shared" si="20"/>
        <v/>
      </c>
      <c r="IU10" s="9" t="str">
        <f>IF(AND(HV11&gt;0,HV10&gt;HV11),1,IF(AND(HV9="",HV10&gt;0),1,""))</f>
        <v/>
      </c>
      <c r="IV10" s="9" t="str">
        <f>IF(IE10="","",IF(OR(AND(HV10=HV11,HY11&gt;0,明細書!HY11&lt;明細書!HY10),AND(HV10=HV11,HY11&gt;0,明細書!HZ10&gt;明細書!HY11),AND(明細書!HY10&gt;明細書!HZ10)),1,""))</f>
        <v/>
      </c>
      <c r="IW10" s="9" t="str">
        <f>IF(IM10="","",IF(OR(明細書!IA10&lt;明細書!HY10,明細書!HZ10&lt;明細書!IB10,明細書!IA10&gt;明細書!IB10),1,""))</f>
        <v/>
      </c>
      <c r="IX10" s="9" t="str">
        <f>IF(AND(明細書!HY10&lt;=TIME(17,40,0),明細書!HZ10&gt;=TIME(18,20,0)),1,IF(AND(明細書!HY10&lt;=TIME(21,40,0),明細書!HZ10&gt;=TIME(22,20,0)),1,IF(AND(明細書!HY10&lt;=TIME(5,40,0),明細書!HZ10&gt;=TIME(6,20,0)),1,IF(AND(明細書!HY10&lt;=TIME(7,40,0),明細書!HZ10&gt;=TIME(8,20,0)),1,""))))</f>
        <v/>
      </c>
      <c r="JF10" s="15" t="str">
        <f t="shared" ref="JF10:JF59" si="66">IF(IT10=1,"日付を入力してください",IF(IU10=1,"前後の日付エラー",IF(IV10=1,"前後の利用時間エラー",IF(IW10=1,"送迎時間エラー",IF(IX10=1,"時間帯別に入力してください","")))))</f>
        <v/>
      </c>
      <c r="JH10" s="16"/>
      <c r="JI10" s="7" t="str">
        <f t="shared" si="21"/>
        <v/>
      </c>
      <c r="JJ10" s="3">
        <f t="shared" si="22"/>
        <v>45382</v>
      </c>
      <c r="JK10" s="4"/>
      <c r="JL10" s="5" t="s">
        <v>22</v>
      </c>
      <c r="JM10" s="4"/>
      <c r="JN10" s="5" t="s">
        <v>23</v>
      </c>
      <c r="JO10" s="4"/>
      <c r="JP10" s="5" t="s">
        <v>22</v>
      </c>
      <c r="JQ10" s="4"/>
      <c r="JR10" s="5" t="s">
        <v>23</v>
      </c>
      <c r="JS10" s="4"/>
      <c r="JT10" s="6" t="s">
        <v>22</v>
      </c>
      <c r="JU10" s="4"/>
      <c r="JV10" s="6" t="s">
        <v>23</v>
      </c>
      <c r="JW10" s="4"/>
      <c r="JX10" s="6" t="s">
        <v>22</v>
      </c>
      <c r="JY10" s="4"/>
      <c r="JZ10" s="6" t="s">
        <v>23</v>
      </c>
      <c r="KA10" s="70"/>
      <c r="KB10" s="17"/>
      <c r="KC10" s="18"/>
      <c r="KD10" s="82"/>
      <c r="KF10" s="9" t="str">
        <f t="shared" si="23"/>
        <v/>
      </c>
      <c r="KG10" s="9" t="str">
        <f>IF(AND(JH11&gt;0,JH10&gt;JH11),1,IF(AND(JH9="",JH10&gt;0),1,""))</f>
        <v/>
      </c>
      <c r="KH10" s="9" t="str">
        <f>IF(JQ10="","",IF(OR(AND(JH10=JH11,JK11&gt;0,明細書!JK11&lt;明細書!JK10),AND(JH10=JH11,JK11&gt;0,明細書!JL10&gt;明細書!JK11),AND(明細書!JK10&gt;明細書!JL10)),1,""))</f>
        <v/>
      </c>
      <c r="KI10" s="9" t="str">
        <f>IF(JY10="","",IF(OR(明細書!JM10&lt;明細書!JK10,明細書!JL10&lt;明細書!JN10,明細書!JM10&gt;明細書!JN10),1,""))</f>
        <v/>
      </c>
      <c r="KJ10" s="9" t="str">
        <f>IF(AND(明細書!JK10&lt;=TIME(17,40,0),明細書!JL10&gt;=TIME(18,20,0)),1,IF(AND(明細書!JK10&lt;=TIME(21,40,0),明細書!JL10&gt;=TIME(22,20,0)),1,IF(AND(明細書!JK10&lt;=TIME(5,40,0),明細書!JL10&gt;=TIME(6,20,0)),1,IF(AND(明細書!JK10&lt;=TIME(7,40,0),明細書!JL10&gt;=TIME(8,20,0)),1,""))))</f>
        <v/>
      </c>
      <c r="KR10" s="15" t="str">
        <f t="shared" ref="KR10:KR59" si="67">IF(KF10=1,"日付を入力してください",IF(KG10=1,"前後の日付エラー",IF(KH10=1,"前後の利用時間エラー",IF(KI10=1,"送迎時間エラー",IF(KJ10=1,"時間帯別に入力してください","")))))</f>
        <v/>
      </c>
      <c r="KT10" s="16"/>
      <c r="KU10" s="7" t="str">
        <f t="shared" si="24"/>
        <v/>
      </c>
      <c r="KV10" s="3">
        <f t="shared" si="25"/>
        <v>45382</v>
      </c>
      <c r="KW10" s="4"/>
      <c r="KX10" s="5" t="s">
        <v>22</v>
      </c>
      <c r="KY10" s="4"/>
      <c r="KZ10" s="5" t="s">
        <v>23</v>
      </c>
      <c r="LA10" s="4"/>
      <c r="LB10" s="5" t="s">
        <v>22</v>
      </c>
      <c r="LC10" s="4"/>
      <c r="LD10" s="5" t="s">
        <v>23</v>
      </c>
      <c r="LE10" s="4"/>
      <c r="LF10" s="6" t="s">
        <v>22</v>
      </c>
      <c r="LG10" s="4"/>
      <c r="LH10" s="6" t="s">
        <v>23</v>
      </c>
      <c r="LI10" s="4"/>
      <c r="LJ10" s="6" t="s">
        <v>22</v>
      </c>
      <c r="LK10" s="4"/>
      <c r="LL10" s="6" t="s">
        <v>23</v>
      </c>
      <c r="LM10" s="70"/>
      <c r="LN10" s="17"/>
      <c r="LO10" s="18"/>
      <c r="LP10" s="82"/>
      <c r="LR10" s="9" t="str">
        <f t="shared" si="26"/>
        <v/>
      </c>
      <c r="LS10" s="9" t="str">
        <f>IF(AND(KT11&gt;0,KT10&gt;KT11),1,IF(AND(KT9="",KT10&gt;0),1,""))</f>
        <v/>
      </c>
      <c r="LT10" s="9" t="str">
        <f>IF(LC10="","",IF(OR(AND(KT10=KT11,KW11&gt;0,明細書!KW11&lt;明細書!KW10),AND(KT10=KT11,KW11&gt;0,明細書!KX10&gt;明細書!KW11),AND(明細書!KW10&gt;明細書!KX10)),1,""))</f>
        <v/>
      </c>
      <c r="LU10" s="9" t="str">
        <f>IF(LK10="","",IF(OR(明細書!KY10&lt;明細書!KW10,明細書!KX10&lt;明細書!KZ10,明細書!KY10&gt;明細書!KZ10),1,""))</f>
        <v/>
      </c>
      <c r="LV10" s="9" t="str">
        <f>IF(AND(明細書!KW10&lt;=TIME(17,40,0),明細書!KX10&gt;=TIME(18,20,0)),1,IF(AND(明細書!KW10&lt;=TIME(21,40,0),明細書!KX10&gt;=TIME(22,20,0)),1,IF(AND(明細書!KW10&lt;=TIME(5,40,0),明細書!KX10&gt;=TIME(6,20,0)),1,IF(AND(明細書!KW10&lt;=TIME(7,40,0),明細書!KX10&gt;=TIME(8,20,0)),1,""))))</f>
        <v/>
      </c>
      <c r="MD10" s="15" t="str">
        <f t="shared" ref="MD10:MD59" si="68">IF(LR10=1,"日付を入力してください",IF(LS10=1,"前後の日付エラー",IF(LT10=1,"前後の利用時間エラー",IF(LU10=1,"送迎時間エラー",IF(LV10=1,"時間帯別に入力してください","")))))</f>
        <v/>
      </c>
      <c r="MF10" s="16"/>
      <c r="MG10" s="7" t="str">
        <f t="shared" si="27"/>
        <v/>
      </c>
      <c r="MH10" s="3">
        <f t="shared" si="28"/>
        <v>45382</v>
      </c>
      <c r="MI10" s="4"/>
      <c r="MJ10" s="5" t="s">
        <v>22</v>
      </c>
      <c r="MK10" s="4"/>
      <c r="ML10" s="5" t="s">
        <v>23</v>
      </c>
      <c r="MM10" s="4"/>
      <c r="MN10" s="5" t="s">
        <v>22</v>
      </c>
      <c r="MO10" s="4"/>
      <c r="MP10" s="5" t="s">
        <v>23</v>
      </c>
      <c r="MQ10" s="4"/>
      <c r="MR10" s="6" t="s">
        <v>22</v>
      </c>
      <c r="MS10" s="4"/>
      <c r="MT10" s="6" t="s">
        <v>23</v>
      </c>
      <c r="MU10" s="4"/>
      <c r="MV10" s="6" t="s">
        <v>22</v>
      </c>
      <c r="MW10" s="4"/>
      <c r="MX10" s="6" t="s">
        <v>23</v>
      </c>
      <c r="MY10" s="70"/>
      <c r="MZ10" s="17"/>
      <c r="NA10" s="18"/>
      <c r="NB10" s="82"/>
      <c r="ND10" s="9" t="str">
        <f t="shared" si="29"/>
        <v/>
      </c>
      <c r="NE10" s="9" t="str">
        <f>IF(AND(MF11&gt;0,MF10&gt;MF11),1,IF(AND(MF9="",MF10&gt;0),1,""))</f>
        <v/>
      </c>
      <c r="NF10" s="9" t="str">
        <f>IF(MO10="","",IF(OR(AND(MF10=MF11,MI11&gt;0,明細書!MI11&lt;明細書!MI10),AND(MF10=MF11,MI11&gt;0,明細書!MJ10&gt;明細書!MI11),AND(明細書!MI10&gt;明細書!MJ10)),1,""))</f>
        <v/>
      </c>
      <c r="NG10" s="9" t="str">
        <f>IF(MW10="","",IF(OR(明細書!MK10&lt;明細書!MI10,明細書!MJ10&lt;明細書!ML10,明細書!MK10&gt;明細書!ML10),1,""))</f>
        <v/>
      </c>
      <c r="NH10" s="9" t="str">
        <f>IF(AND(明細書!MI10&lt;=TIME(17,40,0),明細書!MJ10&gt;=TIME(18,20,0)),1,IF(AND(明細書!MI10&lt;=TIME(21,40,0),明細書!MJ10&gt;=TIME(22,20,0)),1,IF(AND(明細書!MI10&lt;=TIME(5,40,0),明細書!MJ10&gt;=TIME(6,20,0)),1,IF(AND(明細書!MI10&lt;=TIME(7,40,0),明細書!MJ10&gt;=TIME(8,20,0)),1,""))))</f>
        <v/>
      </c>
      <c r="NP10" s="15" t="str">
        <f t="shared" ref="NP10:NP59" si="69">IF(ND10=1,"日付を入力してください",IF(NE10=1,"前後の日付エラー",IF(NF10=1,"前後の利用時間エラー",IF(NG10=1,"送迎時間エラー",IF(NH10=1,"時間帯別に入力してください","")))))</f>
        <v/>
      </c>
      <c r="NR10" s="16"/>
      <c r="NS10" s="7" t="str">
        <f t="shared" si="30"/>
        <v/>
      </c>
      <c r="NT10" s="3">
        <f t="shared" si="31"/>
        <v>45382</v>
      </c>
      <c r="NU10" s="4"/>
      <c r="NV10" s="5" t="s">
        <v>22</v>
      </c>
      <c r="NW10" s="4"/>
      <c r="NX10" s="5" t="s">
        <v>23</v>
      </c>
      <c r="NY10" s="4"/>
      <c r="NZ10" s="5" t="s">
        <v>22</v>
      </c>
      <c r="OA10" s="4"/>
      <c r="OB10" s="5" t="s">
        <v>23</v>
      </c>
      <c r="OC10" s="4"/>
      <c r="OD10" s="6" t="s">
        <v>22</v>
      </c>
      <c r="OE10" s="4"/>
      <c r="OF10" s="6" t="s">
        <v>23</v>
      </c>
      <c r="OG10" s="4"/>
      <c r="OH10" s="6" t="s">
        <v>22</v>
      </c>
      <c r="OI10" s="4"/>
      <c r="OJ10" s="6" t="s">
        <v>23</v>
      </c>
      <c r="OK10" s="70"/>
      <c r="OL10" s="17"/>
      <c r="OM10" s="18"/>
      <c r="ON10" s="82"/>
      <c r="OP10" s="9" t="str">
        <f t="shared" si="32"/>
        <v/>
      </c>
      <c r="OQ10" s="9" t="str">
        <f>IF(AND(NR11&gt;0,NR10&gt;NR11),1,IF(AND(NR9="",NR10&gt;0),1,""))</f>
        <v/>
      </c>
      <c r="OR10" s="9" t="str">
        <f>IF(OA10="","",IF(OR(AND(NR10=NR11,NU11&gt;0,明細書!NU11&lt;明細書!NU10),AND(NR10=NR11,NU11&gt;0,明細書!NV10&gt;明細書!NU11),AND(明細書!NU10&gt;明細書!NV10)),1,""))</f>
        <v/>
      </c>
      <c r="OS10" s="9" t="str">
        <f>IF(OI10="","",IF(OR(明細書!NW10&lt;明細書!NU10,明細書!NV10&lt;明細書!NX10,明細書!NW10&gt;明細書!NX10),1,""))</f>
        <v/>
      </c>
      <c r="OT10" s="9" t="str">
        <f>IF(AND(明細書!NU10&lt;=TIME(17,40,0),明細書!NV10&gt;=TIME(18,20,0)),1,IF(AND(明細書!NU10&lt;=TIME(21,40,0),明細書!NV10&gt;=TIME(22,20,0)),1,IF(AND(明細書!NU10&lt;=TIME(5,40,0),明細書!NV10&gt;=TIME(6,20,0)),1,IF(AND(明細書!NU10&lt;=TIME(7,40,0),明細書!NV10&gt;=TIME(8,20,0)),1,""))))</f>
        <v/>
      </c>
      <c r="PB10" s="15" t="str">
        <f t="shared" ref="PB10:PB59" si="70">IF(OP10=1,"日付を入力してください",IF(OQ10=1,"前後の日付エラー",IF(OR10=1,"前後の利用時間エラー",IF(OS10=1,"送迎時間エラー",IF(OT10=1,"時間帯別に入力してください","")))))</f>
        <v/>
      </c>
      <c r="PD10" s="16"/>
      <c r="PE10" s="7" t="str">
        <f t="shared" si="33"/>
        <v/>
      </c>
      <c r="PF10" s="3">
        <f t="shared" si="34"/>
        <v>45382</v>
      </c>
      <c r="PG10" s="4"/>
      <c r="PH10" s="5" t="s">
        <v>22</v>
      </c>
      <c r="PI10" s="4"/>
      <c r="PJ10" s="5" t="s">
        <v>23</v>
      </c>
      <c r="PK10" s="4"/>
      <c r="PL10" s="5" t="s">
        <v>22</v>
      </c>
      <c r="PM10" s="4"/>
      <c r="PN10" s="5" t="s">
        <v>23</v>
      </c>
      <c r="PO10" s="4"/>
      <c r="PP10" s="6" t="s">
        <v>22</v>
      </c>
      <c r="PQ10" s="4"/>
      <c r="PR10" s="6" t="s">
        <v>23</v>
      </c>
      <c r="PS10" s="4"/>
      <c r="PT10" s="6" t="s">
        <v>22</v>
      </c>
      <c r="PU10" s="4"/>
      <c r="PV10" s="6" t="s">
        <v>23</v>
      </c>
      <c r="PW10" s="70"/>
      <c r="PX10" s="17"/>
      <c r="PY10" s="18"/>
      <c r="PZ10" s="82"/>
      <c r="QB10" s="9" t="str">
        <f t="shared" si="35"/>
        <v/>
      </c>
      <c r="QC10" s="9" t="str">
        <f>IF(AND(PD11&gt;0,PD10&gt;PD11),1,IF(AND(PD9="",PD10&gt;0),1,""))</f>
        <v/>
      </c>
      <c r="QD10" s="9" t="str">
        <f>IF(PM10="","",IF(OR(AND(PD10=PD11,PG11&gt;0,明細書!PG11&lt;明細書!PG10),AND(PD10=PD11,PG11&gt;0,明細書!PH10&gt;明細書!PG11),AND(明細書!PG10&gt;明細書!PH10)),1,""))</f>
        <v/>
      </c>
      <c r="QE10" s="9" t="str">
        <f>IF(PU10="","",IF(OR(明細書!PI10&lt;明細書!PG10,明細書!PH10&lt;明細書!PJ10,明細書!PI10&gt;明細書!PJ10),1,""))</f>
        <v/>
      </c>
      <c r="QF10" s="9" t="str">
        <f>IF(AND(明細書!PG10&lt;=TIME(17,40,0),明細書!PH10&gt;=TIME(18,20,0)),1,IF(AND(明細書!PG10&lt;=TIME(21,40,0),明細書!PH10&gt;=TIME(22,20,0)),1,IF(AND(明細書!PG10&lt;=TIME(5,40,0),明細書!PH10&gt;=TIME(6,20,0)),1,IF(AND(明細書!PG10&lt;=TIME(7,40,0),明細書!PH10&gt;=TIME(8,20,0)),1,""))))</f>
        <v/>
      </c>
      <c r="QN10" s="15" t="str">
        <f t="shared" ref="QN10:QN59" si="71">IF(QB10=1,"日付を入力してください",IF(QC10=1,"前後の日付エラー",IF(QD10=1,"前後の利用時間エラー",IF(QE10=1,"送迎時間エラー",IF(QF10=1,"時間帯別に入力してください","")))))</f>
        <v/>
      </c>
      <c r="QP10" s="16"/>
      <c r="QQ10" s="7" t="str">
        <f t="shared" si="36"/>
        <v/>
      </c>
      <c r="QR10" s="3">
        <f t="shared" si="37"/>
        <v>45382</v>
      </c>
      <c r="QS10" s="4"/>
      <c r="QT10" s="5" t="s">
        <v>22</v>
      </c>
      <c r="QU10" s="4"/>
      <c r="QV10" s="5" t="s">
        <v>23</v>
      </c>
      <c r="QW10" s="4"/>
      <c r="QX10" s="5" t="s">
        <v>22</v>
      </c>
      <c r="QY10" s="4"/>
      <c r="QZ10" s="5" t="s">
        <v>23</v>
      </c>
      <c r="RA10" s="4"/>
      <c r="RB10" s="6" t="s">
        <v>22</v>
      </c>
      <c r="RC10" s="4"/>
      <c r="RD10" s="6" t="s">
        <v>23</v>
      </c>
      <c r="RE10" s="4"/>
      <c r="RF10" s="6" t="s">
        <v>22</v>
      </c>
      <c r="RG10" s="4"/>
      <c r="RH10" s="6" t="s">
        <v>23</v>
      </c>
      <c r="RI10" s="70"/>
      <c r="RJ10" s="17"/>
      <c r="RK10" s="18"/>
      <c r="RL10" s="82"/>
      <c r="RN10" s="9" t="str">
        <f t="shared" si="38"/>
        <v/>
      </c>
      <c r="RO10" s="9" t="str">
        <f>IF(AND(QP11&gt;0,QP10&gt;QP11),1,IF(AND(QP9="",QP10&gt;0),1,""))</f>
        <v/>
      </c>
      <c r="RP10" s="9" t="str">
        <f>IF(QY10="","",IF(OR(AND(QP10=QP11,QS11&gt;0,明細書!QS11&lt;明細書!QS10),AND(QP10=QP11,QS11&gt;0,明細書!QT10&gt;明細書!QS11),AND(明細書!QS10&gt;明細書!QT10)),1,""))</f>
        <v/>
      </c>
      <c r="RQ10" s="9" t="str">
        <f>IF(RG10="","",IF(OR(明細書!QU10&lt;明細書!QS10,明細書!QT10&lt;明細書!QV10,明細書!QU10&gt;明細書!QV10),1,""))</f>
        <v/>
      </c>
      <c r="RR10" s="9" t="str">
        <f>IF(AND(明細書!QS10&lt;=TIME(17,40,0),明細書!QT10&gt;=TIME(18,20,0)),1,IF(AND(明細書!QS10&lt;=TIME(21,40,0),明細書!QT10&gt;=TIME(22,20,0)),1,IF(AND(明細書!QS10&lt;=TIME(5,40,0),明細書!QT10&gt;=TIME(6,20,0)),1,IF(AND(明細書!QS10&lt;=TIME(7,40,0),明細書!QT10&gt;=TIME(8,20,0)),1,""))))</f>
        <v/>
      </c>
      <c r="RZ10" s="15" t="str">
        <f t="shared" ref="RZ10:RZ59" si="72">IF(RN10=1,"日付を入力してください",IF(RO10=1,"前後の日付エラー",IF(RP10=1,"前後の利用時間エラー",IF(RQ10=1,"送迎時間エラー",IF(RR10=1,"時間帯別に入力してください","")))))</f>
        <v/>
      </c>
      <c r="SB10" s="16"/>
      <c r="SC10" s="7" t="str">
        <f t="shared" si="39"/>
        <v/>
      </c>
      <c r="SD10" s="3">
        <f t="shared" si="40"/>
        <v>45382</v>
      </c>
      <c r="SE10" s="4"/>
      <c r="SF10" s="5" t="s">
        <v>22</v>
      </c>
      <c r="SG10" s="4"/>
      <c r="SH10" s="5" t="s">
        <v>23</v>
      </c>
      <c r="SI10" s="4"/>
      <c r="SJ10" s="5" t="s">
        <v>22</v>
      </c>
      <c r="SK10" s="4"/>
      <c r="SL10" s="5" t="s">
        <v>23</v>
      </c>
      <c r="SM10" s="4"/>
      <c r="SN10" s="6" t="s">
        <v>22</v>
      </c>
      <c r="SO10" s="4"/>
      <c r="SP10" s="6" t="s">
        <v>23</v>
      </c>
      <c r="SQ10" s="4"/>
      <c r="SR10" s="6" t="s">
        <v>22</v>
      </c>
      <c r="SS10" s="4"/>
      <c r="ST10" s="6" t="s">
        <v>23</v>
      </c>
      <c r="SU10" s="70"/>
      <c r="SV10" s="17"/>
      <c r="SW10" s="18"/>
      <c r="SX10" s="82"/>
      <c r="SZ10" s="9" t="str">
        <f t="shared" si="41"/>
        <v/>
      </c>
      <c r="TA10" s="9" t="str">
        <f>IF(AND(SB11&gt;0,SB10&gt;SB11),1,IF(AND(SB9="",SB10&gt;0),1,""))</f>
        <v/>
      </c>
      <c r="TB10" s="9" t="str">
        <f>IF(SK10="","",IF(OR(AND(SB10=SB11,SE11&gt;0,明細書!SE11&lt;明細書!SE10),AND(SB10=SB11,SE11&gt;0,明細書!SF10&gt;明細書!SE11),AND(明細書!SE10&gt;明細書!SF10)),1,""))</f>
        <v/>
      </c>
      <c r="TC10" s="9" t="str">
        <f>IF(SS10="","",IF(OR(明細書!SG10&lt;明細書!SE10,明細書!SF10&lt;明細書!SH10,明細書!SG10&gt;明細書!SH10),1,""))</f>
        <v/>
      </c>
      <c r="TD10" s="9" t="str">
        <f>IF(AND(明細書!SE10&lt;=TIME(17,40,0),明細書!SF10&gt;=TIME(18,20,0)),1,IF(AND(明細書!SE10&lt;=TIME(21,40,0),明細書!SF10&gt;=TIME(22,20,0)),1,IF(AND(明細書!SE10&lt;=TIME(5,40,0),明細書!SF10&gt;=TIME(6,20,0)),1,IF(AND(明細書!SE10&lt;=TIME(7,40,0),明細書!SF10&gt;=TIME(8,20,0)),1,""))))</f>
        <v/>
      </c>
      <c r="TL10" s="15" t="str">
        <f t="shared" ref="TL10:TL59" si="73">IF(SZ10=1,"日付を入力してください",IF(TA10=1,"前後の日付エラー",IF(TB10=1,"前後の利用時間エラー",IF(TC10=1,"送迎時間エラー",IF(TD10=1,"時間帯別に入力してください","")))))</f>
        <v/>
      </c>
      <c r="TN10" s="16"/>
      <c r="TO10" s="7" t="str">
        <f t="shared" si="42"/>
        <v/>
      </c>
      <c r="TP10" s="3">
        <f t="shared" si="43"/>
        <v>45382</v>
      </c>
      <c r="TQ10" s="4"/>
      <c r="TR10" s="5" t="s">
        <v>22</v>
      </c>
      <c r="TS10" s="4"/>
      <c r="TT10" s="5" t="s">
        <v>23</v>
      </c>
      <c r="TU10" s="4"/>
      <c r="TV10" s="5" t="s">
        <v>22</v>
      </c>
      <c r="TW10" s="4"/>
      <c r="TX10" s="5" t="s">
        <v>23</v>
      </c>
      <c r="TY10" s="4"/>
      <c r="TZ10" s="6" t="s">
        <v>22</v>
      </c>
      <c r="UA10" s="4"/>
      <c r="UB10" s="6" t="s">
        <v>23</v>
      </c>
      <c r="UC10" s="4"/>
      <c r="UD10" s="6" t="s">
        <v>22</v>
      </c>
      <c r="UE10" s="4"/>
      <c r="UF10" s="6" t="s">
        <v>23</v>
      </c>
      <c r="UG10" s="70"/>
      <c r="UH10" s="17"/>
      <c r="UI10" s="18"/>
      <c r="UJ10" s="82"/>
      <c r="UL10" s="9" t="str">
        <f t="shared" si="44"/>
        <v/>
      </c>
      <c r="UM10" s="9" t="str">
        <f>IF(AND(TN11&gt;0,TN10&gt;TN11),1,IF(AND(TN9="",TN10&gt;0),1,""))</f>
        <v/>
      </c>
      <c r="UN10" s="9" t="str">
        <f>IF(TW10="","",IF(OR(AND(TN10=TN11,TQ11&gt;0,明細書!TQ11&lt;明細書!TQ10),AND(TN10=TN11,TQ11&gt;0,明細書!TR10&gt;明細書!TQ11),AND(明細書!TQ10&gt;明細書!TR10)),1,""))</f>
        <v/>
      </c>
      <c r="UO10" s="9" t="str">
        <f>IF(UE10="","",IF(OR(明細書!TS10&lt;明細書!TQ10,明細書!TR10&lt;明細書!TT10,明細書!TS10&gt;明細書!TT10),1,""))</f>
        <v/>
      </c>
      <c r="UP10" s="9" t="str">
        <f>IF(AND(明細書!TQ10&lt;=TIME(17,40,0),明細書!TR10&gt;=TIME(18,20,0)),1,IF(AND(明細書!TQ10&lt;=TIME(21,40,0),明細書!TR10&gt;=TIME(22,20,0)),1,IF(AND(明細書!TQ10&lt;=TIME(5,40,0),明細書!TR10&gt;=TIME(6,20,0)),1,IF(AND(明細書!TQ10&lt;=TIME(7,40,0),明細書!TR10&gt;=TIME(8,20,0)),1,""))))</f>
        <v/>
      </c>
      <c r="UX10" s="15" t="str">
        <f t="shared" ref="UX10:UX59" si="74">IF(UL10=1,"日付を入力してください",IF(UM10=1,"前後の日付エラー",IF(UN10=1,"前後の利用時間エラー",IF(UO10=1,"送迎時間エラー",IF(UP10=1,"時間帯別に入力してください","")))))</f>
        <v/>
      </c>
      <c r="UZ10" s="16"/>
      <c r="VA10" s="7" t="str">
        <f t="shared" si="45"/>
        <v/>
      </c>
      <c r="VB10" s="3">
        <f t="shared" si="46"/>
        <v>45382</v>
      </c>
      <c r="VC10" s="4"/>
      <c r="VD10" s="5" t="s">
        <v>22</v>
      </c>
      <c r="VE10" s="4"/>
      <c r="VF10" s="5" t="s">
        <v>23</v>
      </c>
      <c r="VG10" s="4"/>
      <c r="VH10" s="5" t="s">
        <v>22</v>
      </c>
      <c r="VI10" s="4"/>
      <c r="VJ10" s="5" t="s">
        <v>23</v>
      </c>
      <c r="VK10" s="4"/>
      <c r="VL10" s="6" t="s">
        <v>22</v>
      </c>
      <c r="VM10" s="4"/>
      <c r="VN10" s="6" t="s">
        <v>23</v>
      </c>
      <c r="VO10" s="4"/>
      <c r="VP10" s="6" t="s">
        <v>22</v>
      </c>
      <c r="VQ10" s="4"/>
      <c r="VR10" s="6" t="s">
        <v>23</v>
      </c>
      <c r="VS10" s="70"/>
      <c r="VT10" s="17"/>
      <c r="VU10" s="18"/>
      <c r="VV10" s="82"/>
      <c r="VX10" s="9" t="str">
        <f t="shared" si="47"/>
        <v/>
      </c>
      <c r="VY10" s="9" t="str">
        <f>IF(AND(UZ11&gt;0,UZ10&gt;UZ11),1,IF(AND(UZ9="",UZ10&gt;0),1,""))</f>
        <v/>
      </c>
      <c r="VZ10" s="9" t="str">
        <f>IF(VI10="","",IF(OR(AND(UZ10=UZ11,VC11&gt;0,明細書!VC11&lt;明細書!VC10),AND(UZ10=UZ11,VC11&gt;0,明細書!VD10&gt;明細書!VC11),AND(明細書!VC10&gt;明細書!VD10)),1,""))</f>
        <v/>
      </c>
      <c r="WA10" s="9" t="str">
        <f>IF(VQ10="","",IF(OR(明細書!VE10&lt;明細書!VC10,明細書!VD10&lt;明細書!VF10,明細書!VE10&gt;明細書!VF10),1,""))</f>
        <v/>
      </c>
      <c r="WB10" s="9" t="str">
        <f>IF(AND(明細書!VC10&lt;=TIME(17,40,0),明細書!VD10&gt;=TIME(18,20,0)),1,IF(AND(明細書!VC10&lt;=TIME(21,40,0),明細書!VD10&gt;=TIME(22,20,0)),1,IF(AND(明細書!VC10&lt;=TIME(5,40,0),明細書!VD10&gt;=TIME(6,20,0)),1,IF(AND(明細書!VC10&lt;=TIME(7,40,0),明細書!VD10&gt;=TIME(8,20,0)),1,""))))</f>
        <v/>
      </c>
      <c r="WJ10" s="15" t="str">
        <f t="shared" ref="WJ10:WJ59" si="75">IF(VX10=1,"日付を入力してください",IF(VY10=1,"前後の日付エラー",IF(VZ10=1,"前後の利用時間エラー",IF(WA10=1,"送迎時間エラー",IF(WB10=1,"時間帯別に入力してください","")))))</f>
        <v/>
      </c>
      <c r="WL10" s="16"/>
      <c r="WM10" s="7" t="str">
        <f t="shared" si="48"/>
        <v/>
      </c>
      <c r="WN10" s="3">
        <f t="shared" si="49"/>
        <v>45382</v>
      </c>
      <c r="WO10" s="4"/>
      <c r="WP10" s="5" t="s">
        <v>22</v>
      </c>
      <c r="WQ10" s="4"/>
      <c r="WR10" s="5" t="s">
        <v>23</v>
      </c>
      <c r="WS10" s="4"/>
      <c r="WT10" s="5" t="s">
        <v>22</v>
      </c>
      <c r="WU10" s="4"/>
      <c r="WV10" s="5" t="s">
        <v>23</v>
      </c>
      <c r="WW10" s="4"/>
      <c r="WX10" s="6" t="s">
        <v>22</v>
      </c>
      <c r="WY10" s="4"/>
      <c r="WZ10" s="6" t="s">
        <v>23</v>
      </c>
      <c r="XA10" s="4"/>
      <c r="XB10" s="6" t="s">
        <v>22</v>
      </c>
      <c r="XC10" s="4"/>
      <c r="XD10" s="6" t="s">
        <v>23</v>
      </c>
      <c r="XE10" s="70"/>
      <c r="XF10" s="17"/>
      <c r="XG10" s="18"/>
      <c r="XH10" s="82"/>
      <c r="XJ10" s="9" t="str">
        <f t="shared" si="50"/>
        <v/>
      </c>
      <c r="XK10" s="9" t="str">
        <f>IF(AND(WL11&gt;0,WL10&gt;WL11),1,IF(AND(WL9="",WL10&gt;0),1,""))</f>
        <v/>
      </c>
      <c r="XL10" s="9" t="str">
        <f>IF(WU10="","",IF(OR(AND(WL10=WL11,WO11&gt;0,明細書!WO11&lt;明細書!WO10),AND(WL10=WL11,WO11&gt;0,明細書!WP10&gt;明細書!WO11),AND(明細書!WO10&gt;明細書!WP10)),1,""))</f>
        <v/>
      </c>
      <c r="XM10" s="9" t="str">
        <f>IF(XC10="","",IF(OR(明細書!WQ10&lt;明細書!WO10,明細書!WP10&lt;明細書!WR10,明細書!WQ10&gt;明細書!WR10),1,""))</f>
        <v/>
      </c>
      <c r="XN10" s="9" t="str">
        <f>IF(AND(明細書!WO10&lt;=TIME(17,40,0),明細書!WP10&gt;=TIME(18,20,0)),1,IF(AND(明細書!WO10&lt;=TIME(21,40,0),明細書!WP10&gt;=TIME(22,20,0)),1,IF(AND(明細書!WO10&lt;=TIME(5,40,0),明細書!WP10&gt;=TIME(6,20,0)),1,IF(AND(明細書!WO10&lt;=TIME(7,40,0),明細書!WP10&gt;=TIME(8,20,0)),1,""))))</f>
        <v/>
      </c>
      <c r="XV10" s="15" t="str">
        <f t="shared" ref="XV10:XV59" si="76">IF(XJ10=1,"日付を入力してください",IF(XK10=1,"前後の日付エラー",IF(XL10=1,"前後の利用時間エラー",IF(XM10=1,"送迎時間エラー",IF(XN10=1,"時間帯別に入力してください","")))))</f>
        <v/>
      </c>
      <c r="XX10" s="16"/>
      <c r="XY10" s="7" t="str">
        <f t="shared" si="51"/>
        <v/>
      </c>
      <c r="XZ10" s="3">
        <f t="shared" si="52"/>
        <v>45382</v>
      </c>
      <c r="YA10" s="4"/>
      <c r="YB10" s="5" t="s">
        <v>22</v>
      </c>
      <c r="YC10" s="4"/>
      <c r="YD10" s="5" t="s">
        <v>23</v>
      </c>
      <c r="YE10" s="4"/>
      <c r="YF10" s="5" t="s">
        <v>22</v>
      </c>
      <c r="YG10" s="4"/>
      <c r="YH10" s="5" t="s">
        <v>23</v>
      </c>
      <c r="YI10" s="4"/>
      <c r="YJ10" s="6" t="s">
        <v>22</v>
      </c>
      <c r="YK10" s="4"/>
      <c r="YL10" s="6" t="s">
        <v>23</v>
      </c>
      <c r="YM10" s="4"/>
      <c r="YN10" s="6" t="s">
        <v>22</v>
      </c>
      <c r="YO10" s="4"/>
      <c r="YP10" s="6" t="s">
        <v>23</v>
      </c>
      <c r="YQ10" s="70"/>
      <c r="YR10" s="17"/>
      <c r="YS10" s="18"/>
      <c r="YT10" s="82"/>
      <c r="YV10" s="9" t="str">
        <f t="shared" si="53"/>
        <v/>
      </c>
      <c r="YW10" s="9" t="str">
        <f>IF(AND(XX11&gt;0,XX10&gt;XX11),1,IF(AND(XX9="",XX10&gt;0),1,""))</f>
        <v/>
      </c>
      <c r="YX10" s="9" t="str">
        <f>IF(YG10="","",IF(OR(AND(XX10=XX11,YA11&gt;0,明細書!YA11&lt;明細書!YA10),AND(XX10=XX11,YA11&gt;0,明細書!YB10&gt;明細書!YA11),AND(明細書!YA10&gt;明細書!YB10)),1,""))</f>
        <v/>
      </c>
      <c r="YY10" s="9" t="str">
        <f>IF(YO10="","",IF(OR(明細書!YC10&lt;明細書!YA10,明細書!YB10&lt;明細書!YD10,明細書!YC10&gt;明細書!YD10),1,""))</f>
        <v/>
      </c>
      <c r="YZ10" s="9" t="str">
        <f>IF(AND(明細書!YA10&lt;=TIME(17,40,0),明細書!YB10&gt;=TIME(18,20,0)),1,IF(AND(明細書!YA10&lt;=TIME(21,40,0),明細書!YB10&gt;=TIME(22,20,0)),1,IF(AND(明細書!YA10&lt;=TIME(5,40,0),明細書!YB10&gt;=TIME(6,20,0)),1,IF(AND(明細書!YA10&lt;=TIME(7,40,0),明細書!YB10&gt;=TIME(8,20,0)),1,""))))</f>
        <v/>
      </c>
      <c r="ZH10" s="15" t="str">
        <f t="shared" ref="ZH10:ZH59" si="77">IF(YV10=1,"日付を入力してください",IF(YW10=1,"前後の日付エラー",IF(YX10=1,"前後の利用時間エラー",IF(YY10=1,"送迎時間エラー",IF(YZ10=1,"時間帯別に入力してください","")))))</f>
        <v/>
      </c>
      <c r="ZJ10" s="16"/>
      <c r="ZK10" s="7" t="str">
        <f t="shared" si="54"/>
        <v/>
      </c>
      <c r="ZL10" s="3">
        <f t="shared" si="55"/>
        <v>45382</v>
      </c>
      <c r="ZM10" s="4"/>
      <c r="ZN10" s="5" t="s">
        <v>22</v>
      </c>
      <c r="ZO10" s="4"/>
      <c r="ZP10" s="5" t="s">
        <v>23</v>
      </c>
      <c r="ZQ10" s="4"/>
      <c r="ZR10" s="5" t="s">
        <v>22</v>
      </c>
      <c r="ZS10" s="4"/>
      <c r="ZT10" s="5" t="s">
        <v>23</v>
      </c>
      <c r="ZU10" s="4"/>
      <c r="ZV10" s="6" t="s">
        <v>22</v>
      </c>
      <c r="ZW10" s="4"/>
      <c r="ZX10" s="6" t="s">
        <v>23</v>
      </c>
      <c r="ZY10" s="4"/>
      <c r="ZZ10" s="6" t="s">
        <v>22</v>
      </c>
      <c r="AAA10" s="4"/>
      <c r="AAB10" s="6" t="s">
        <v>23</v>
      </c>
      <c r="AAC10" s="70"/>
      <c r="AAD10" s="17"/>
      <c r="AAE10" s="18"/>
      <c r="AAF10" s="82"/>
      <c r="AAH10" s="9" t="str">
        <f t="shared" si="56"/>
        <v/>
      </c>
      <c r="AAI10" s="9" t="str">
        <f>IF(AND(ZJ11&gt;0,ZJ10&gt;ZJ11),1,IF(AND(ZJ9="",ZJ10&gt;0),1,""))</f>
        <v/>
      </c>
      <c r="AAJ10" s="9" t="str">
        <f>IF(ZS10="","",IF(OR(AND(ZJ10=ZJ11,ZM11&gt;0,明細書!ZM11&lt;明細書!ZM10),AND(ZJ10=ZJ11,ZM11&gt;0,明細書!ZN10&gt;明細書!ZM11),AND(明細書!ZM10&gt;明細書!ZN10)),1,""))</f>
        <v/>
      </c>
      <c r="AAK10" s="9" t="str">
        <f>IF(AAA10="","",IF(OR(明細書!ZO10&lt;明細書!ZM10,明細書!ZN10&lt;明細書!ZP10,明細書!ZO10&gt;明細書!ZP10),1,""))</f>
        <v/>
      </c>
      <c r="AAL10" s="9" t="str">
        <f>IF(AND(明細書!ZM10&lt;=TIME(17,40,0),明細書!ZN10&gt;=TIME(18,20,0)),1,IF(AND(明細書!ZM10&lt;=TIME(21,40,0),明細書!ZN10&gt;=TIME(22,20,0)),1,IF(AND(明細書!ZM10&lt;=TIME(5,40,0),明細書!ZN10&gt;=TIME(6,20,0)),1,IF(AND(明細書!ZM10&lt;=TIME(7,40,0),明細書!ZN10&gt;=TIME(8,20,0)),1,""))))</f>
        <v/>
      </c>
      <c r="AAT10" s="15" t="str">
        <f t="shared" ref="AAT10:AAT59" si="78">IF(AAH10=1,"日付を入力してください",IF(AAI10=1,"前後の日付エラー",IF(AAJ10=1,"前後の利用時間エラー",IF(AAK10=1,"送迎時間エラー",IF(AAL10=1,"時間帯別に入力してください","")))))</f>
        <v/>
      </c>
      <c r="AAV10" s="16"/>
      <c r="AAW10" s="7" t="str">
        <f t="shared" si="57"/>
        <v/>
      </c>
      <c r="AAX10" s="3">
        <f t="shared" si="58"/>
        <v>45382</v>
      </c>
      <c r="AAY10" s="4"/>
      <c r="AAZ10" s="5" t="s">
        <v>22</v>
      </c>
      <c r="ABA10" s="4"/>
      <c r="ABB10" s="5" t="s">
        <v>23</v>
      </c>
      <c r="ABC10" s="4"/>
      <c r="ABD10" s="5" t="s">
        <v>22</v>
      </c>
      <c r="ABE10" s="4"/>
      <c r="ABF10" s="5" t="s">
        <v>23</v>
      </c>
      <c r="ABG10" s="4"/>
      <c r="ABH10" s="6" t="s">
        <v>22</v>
      </c>
      <c r="ABI10" s="4"/>
      <c r="ABJ10" s="6" t="s">
        <v>23</v>
      </c>
      <c r="ABK10" s="4"/>
      <c r="ABL10" s="6" t="s">
        <v>22</v>
      </c>
      <c r="ABM10" s="4"/>
      <c r="ABN10" s="6" t="s">
        <v>23</v>
      </c>
      <c r="ABO10" s="70"/>
      <c r="ABP10" s="17"/>
      <c r="ABQ10" s="18"/>
      <c r="ABR10" s="82"/>
      <c r="ABT10" s="9" t="str">
        <f t="shared" si="59"/>
        <v/>
      </c>
      <c r="ABU10" s="9" t="str">
        <f>IF(AND(AAV11&gt;0,AAV10&gt;AAV11),1,IF(AND(AAV9="",AAV10&gt;0),1,""))</f>
        <v/>
      </c>
      <c r="ABV10" s="9" t="str">
        <f>IF(ABE10="","",IF(OR(AND(AAV10=AAV11,AAY11&gt;0,明細書!AAY11&lt;明細書!AAY10),AND(AAV10=AAV11,AAY11&gt;0,明細書!AAZ10&gt;明細書!AAY11),AND(明細書!AAY10&gt;明細書!AAZ10)),1,""))</f>
        <v/>
      </c>
      <c r="ABW10" s="9" t="str">
        <f>IF(ABM10="","",IF(OR(明細書!ABA10&lt;明細書!AAY10,明細書!AAZ10&lt;明細書!ABB10,明細書!ABA10&gt;明細書!ABB10),1,""))</f>
        <v/>
      </c>
      <c r="ABX10" s="9" t="str">
        <f>IF(AND(明細書!AAY10&lt;=TIME(17,40,0),明細書!AAZ10&gt;=TIME(18,20,0)),1,IF(AND(明細書!AAY10&lt;=TIME(21,40,0),明細書!AAZ10&gt;=TIME(22,20,0)),1,IF(AND(明細書!AAY10&lt;=TIME(5,40,0),明細書!AAZ10&gt;=TIME(6,20,0)),1,IF(AND(明細書!AAY10&lt;=TIME(7,40,0),明細書!AAZ10&gt;=TIME(8,20,0)),1,""))))</f>
        <v/>
      </c>
      <c r="ACF10" s="15" t="str">
        <f t="shared" ref="ACF10:ACF59" si="79">IF(ABT10=1,"日付を入力してください",IF(ABU10=1,"前後の日付エラー",IF(ABV10=1,"前後の利用時間エラー",IF(ABW10=1,"送迎時間エラー",IF(ABX10=1,"時間帯別に入力してください","")))))</f>
        <v/>
      </c>
    </row>
    <row r="11" spans="2:760" ht="18.75" customHeight="1" x14ac:dyDescent="0.2">
      <c r="B11" s="16"/>
      <c r="C11" s="7" t="str">
        <f t="shared" si="0"/>
        <v/>
      </c>
      <c r="D11" s="3">
        <f t="shared" si="1"/>
        <v>45382</v>
      </c>
      <c r="E11" s="4"/>
      <c r="F11" s="5" t="s">
        <v>22</v>
      </c>
      <c r="G11" s="4"/>
      <c r="H11" s="5" t="s">
        <v>23</v>
      </c>
      <c r="I11" s="4"/>
      <c r="J11" s="5" t="s">
        <v>22</v>
      </c>
      <c r="K11" s="4"/>
      <c r="L11" s="5" t="s">
        <v>23</v>
      </c>
      <c r="M11" s="4"/>
      <c r="N11" s="6" t="s">
        <v>22</v>
      </c>
      <c r="O11" s="4"/>
      <c r="P11" s="6" t="s">
        <v>23</v>
      </c>
      <c r="Q11" s="4"/>
      <c r="R11" s="6" t="s">
        <v>22</v>
      </c>
      <c r="S11" s="4"/>
      <c r="T11" s="6" t="s">
        <v>23</v>
      </c>
      <c r="U11" s="70"/>
      <c r="V11" s="17"/>
      <c r="W11" s="18"/>
      <c r="X11" s="82"/>
      <c r="Z11" s="9" t="str">
        <f t="shared" si="2"/>
        <v/>
      </c>
      <c r="AA11" s="9" t="str">
        <f t="shared" ref="AA11:AA59" si="80">IF(AND(B12&gt;0,B11&gt;B12),1,IF(AND(B10="",B11&gt;0),1,""))</f>
        <v/>
      </c>
      <c r="AB11" s="9" t="str">
        <f>IF(K11="","",IF(OR(AND(B11=B12,E12&gt;0,明細書!E12&lt;明細書!E11),AND(B11=B12,E12&gt;0,明細書!F11&gt;明細書!E12),AND(明細書!E11&gt;明細書!F11)),1,""))</f>
        <v/>
      </c>
      <c r="AC11" s="9" t="str">
        <f>IF(S11="","",IF(OR(明細書!G11&lt;明細書!E11,明細書!F11&lt;明細書!H11,明細書!G11&gt;明細書!H11),1,""))</f>
        <v/>
      </c>
      <c r="AD11" s="9" t="str">
        <f>IF(AND(明細書!E11&lt;=TIME(17,40,0),明細書!F11&gt;=TIME(18,20,0)),1,IF(AND(明細書!E11&lt;=TIME(21,40,0),明細書!F11&gt;=TIME(22,20,0)),1,IF(AND(明細書!E11&lt;=TIME(5,40,0),明細書!F11&gt;=TIME(6,20,0)),1,IF(AND(明細書!E11&lt;=TIME(7,40,0),明細書!F11&gt;=TIME(8,20,0)),1,""))))</f>
        <v/>
      </c>
      <c r="AL11" s="15" t="str">
        <f t="shared" si="60"/>
        <v/>
      </c>
      <c r="AN11" s="16"/>
      <c r="AO11" s="7" t="str">
        <f t="shared" si="3"/>
        <v/>
      </c>
      <c r="AP11" s="3">
        <f t="shared" si="4"/>
        <v>45382</v>
      </c>
      <c r="AQ11" s="4"/>
      <c r="AR11" s="5" t="s">
        <v>22</v>
      </c>
      <c r="AS11" s="4"/>
      <c r="AT11" s="5" t="s">
        <v>23</v>
      </c>
      <c r="AU11" s="4"/>
      <c r="AV11" s="5" t="s">
        <v>22</v>
      </c>
      <c r="AW11" s="4"/>
      <c r="AX11" s="5" t="s">
        <v>23</v>
      </c>
      <c r="AY11" s="4"/>
      <c r="AZ11" s="6" t="s">
        <v>22</v>
      </c>
      <c r="BA11" s="4"/>
      <c r="BB11" s="6" t="s">
        <v>23</v>
      </c>
      <c r="BC11" s="4"/>
      <c r="BD11" s="6" t="s">
        <v>22</v>
      </c>
      <c r="BE11" s="4"/>
      <c r="BF11" s="6" t="s">
        <v>23</v>
      </c>
      <c r="BG11" s="70"/>
      <c r="BH11" s="17"/>
      <c r="BI11" s="18"/>
      <c r="BJ11" s="82"/>
      <c r="BL11" s="9" t="str">
        <f t="shared" si="5"/>
        <v/>
      </c>
      <c r="BM11" s="9" t="str">
        <f t="shared" ref="BM11:BM59" si="81">IF(AND(AN12&gt;0,AN11&gt;AN12),1,IF(AND(AN10="",AN11&gt;0),1,""))</f>
        <v/>
      </c>
      <c r="BN11" s="9" t="str">
        <f>IF(AW11="","",IF(OR(AND(AN11=AN12,AQ12&gt;0,明細書!AQ12&lt;明細書!AQ11),AND(AN11=AN12,AQ12&gt;0,明細書!AR11&gt;明細書!AQ12),AND(明細書!AQ11&gt;明細書!AR11)),1,""))</f>
        <v/>
      </c>
      <c r="BO11" s="9" t="str">
        <f>IF(BE11="","",IF(OR(明細書!AS11&lt;明細書!AQ11,明細書!AR11&lt;明細書!AT11,明細書!AS11&gt;明細書!AT11),1,""))</f>
        <v/>
      </c>
      <c r="BP11" s="9" t="str">
        <f>IF(AND(明細書!AQ11&lt;=TIME(17,40,0),明細書!AR11&gt;=TIME(18,20,0)),1,IF(AND(明細書!AQ11&lt;=TIME(21,40,0),明細書!AR11&gt;=TIME(22,20,0)),1,IF(AND(明細書!AQ11&lt;=TIME(5,40,0),明細書!AR11&gt;=TIME(6,20,0)),1,IF(AND(明細書!AQ11&lt;=TIME(7,40,0),明細書!AR11&gt;=TIME(8,20,0)),1,""))))</f>
        <v/>
      </c>
      <c r="BX11" s="15" t="str">
        <f t="shared" si="61"/>
        <v/>
      </c>
      <c r="BZ11" s="16"/>
      <c r="CA11" s="7" t="str">
        <f t="shared" si="6"/>
        <v/>
      </c>
      <c r="CB11" s="3">
        <f t="shared" si="7"/>
        <v>45382</v>
      </c>
      <c r="CC11" s="4"/>
      <c r="CD11" s="5" t="s">
        <v>22</v>
      </c>
      <c r="CE11" s="4"/>
      <c r="CF11" s="5" t="s">
        <v>23</v>
      </c>
      <c r="CG11" s="4"/>
      <c r="CH11" s="5" t="s">
        <v>22</v>
      </c>
      <c r="CI11" s="4"/>
      <c r="CJ11" s="5" t="s">
        <v>23</v>
      </c>
      <c r="CK11" s="4"/>
      <c r="CL11" s="6" t="s">
        <v>22</v>
      </c>
      <c r="CM11" s="4"/>
      <c r="CN11" s="6" t="s">
        <v>23</v>
      </c>
      <c r="CO11" s="4"/>
      <c r="CP11" s="6" t="s">
        <v>22</v>
      </c>
      <c r="CQ11" s="4"/>
      <c r="CR11" s="6" t="s">
        <v>23</v>
      </c>
      <c r="CS11" s="70"/>
      <c r="CT11" s="17"/>
      <c r="CU11" s="18"/>
      <c r="CV11" s="82"/>
      <c r="CX11" s="9" t="str">
        <f t="shared" si="8"/>
        <v/>
      </c>
      <c r="CY11" s="9" t="str">
        <f t="shared" ref="CY11:CY59" si="82">IF(AND(BZ12&gt;0,BZ11&gt;BZ12),1,IF(AND(BZ10="",BZ11&gt;0),1,""))</f>
        <v/>
      </c>
      <c r="CZ11" s="9" t="str">
        <f>IF(CI11="","",IF(OR(AND(BZ11=BZ12,CC12&gt;0,明細書!CC12&lt;明細書!CC11),AND(BZ11=BZ12,CC12&gt;0,明細書!CD11&gt;明細書!CC12),AND(明細書!CC11&gt;明細書!CD11)),1,""))</f>
        <v/>
      </c>
      <c r="DA11" s="9" t="str">
        <f>IF(CQ11="","",IF(OR(明細書!CE11&lt;明細書!CC11,明細書!CD11&lt;明細書!CF11,明細書!CE11&gt;明細書!CF11),1,""))</f>
        <v/>
      </c>
      <c r="DB11" s="9" t="str">
        <f>IF(AND(明細書!CC11&lt;=TIME(17,40,0),明細書!CD11&gt;=TIME(18,20,0)),1,IF(AND(明細書!CC11&lt;=TIME(21,40,0),明細書!CD11&gt;=TIME(22,20,0)),1,IF(AND(明細書!CC11&lt;=TIME(5,40,0),明細書!CD11&gt;=TIME(6,20,0)),1,IF(AND(明細書!CC11&lt;=TIME(7,40,0),明細書!CD11&gt;=TIME(8,20,0)),1,""))))</f>
        <v/>
      </c>
      <c r="DJ11" s="15" t="str">
        <f t="shared" si="62"/>
        <v/>
      </c>
      <c r="DL11" s="16"/>
      <c r="DM11" s="7" t="str">
        <f t="shared" si="9"/>
        <v/>
      </c>
      <c r="DN11" s="3">
        <f t="shared" si="10"/>
        <v>45382</v>
      </c>
      <c r="DO11" s="4"/>
      <c r="DP11" s="5" t="s">
        <v>22</v>
      </c>
      <c r="DQ11" s="4"/>
      <c r="DR11" s="5" t="s">
        <v>23</v>
      </c>
      <c r="DS11" s="4"/>
      <c r="DT11" s="5" t="s">
        <v>22</v>
      </c>
      <c r="DU11" s="4"/>
      <c r="DV11" s="5" t="s">
        <v>23</v>
      </c>
      <c r="DW11" s="4"/>
      <c r="DX11" s="6" t="s">
        <v>22</v>
      </c>
      <c r="DY11" s="4"/>
      <c r="DZ11" s="6" t="s">
        <v>23</v>
      </c>
      <c r="EA11" s="4"/>
      <c r="EB11" s="6" t="s">
        <v>22</v>
      </c>
      <c r="EC11" s="4"/>
      <c r="ED11" s="6" t="s">
        <v>23</v>
      </c>
      <c r="EE11" s="70"/>
      <c r="EF11" s="17"/>
      <c r="EG11" s="18"/>
      <c r="EH11" s="82"/>
      <c r="EJ11" s="9" t="str">
        <f t="shared" si="11"/>
        <v/>
      </c>
      <c r="EK11" s="9" t="str">
        <f t="shared" ref="EK11:EK59" si="83">IF(AND(DL12&gt;0,DL11&gt;DL12),1,IF(AND(DL10="",DL11&gt;0),1,""))</f>
        <v/>
      </c>
      <c r="EL11" s="9" t="str">
        <f>IF(DU11="","",IF(OR(AND(DL11=DL12,DO12&gt;0,明細書!DO12&lt;明細書!DO11),AND(DL11=DL12,DO12&gt;0,明細書!DP11&gt;明細書!DO12),AND(明細書!DO11&gt;明細書!DP11)),1,""))</f>
        <v/>
      </c>
      <c r="EM11" s="9" t="str">
        <f>IF(EC11="","",IF(OR(明細書!DQ11&lt;明細書!DO11,明細書!DP11&lt;明細書!DR11,明細書!DQ11&gt;明細書!DR11),1,""))</f>
        <v/>
      </c>
      <c r="EN11" s="9" t="str">
        <f>IF(AND(明細書!DO11&lt;=TIME(17,40,0),明細書!DP11&gt;=TIME(18,20,0)),1,IF(AND(明細書!DO11&lt;=TIME(21,40,0),明細書!DP11&gt;=TIME(22,20,0)),1,IF(AND(明細書!DO11&lt;=TIME(5,40,0),明細書!DP11&gt;=TIME(6,20,0)),1,IF(AND(明細書!DO11&lt;=TIME(7,40,0),明細書!DP11&gt;=TIME(8,20,0)),1,""))))</f>
        <v/>
      </c>
      <c r="EV11" s="15" t="str">
        <f t="shared" si="63"/>
        <v/>
      </c>
      <c r="EX11" s="16"/>
      <c r="EY11" s="7" t="str">
        <f t="shared" si="12"/>
        <v/>
      </c>
      <c r="EZ11" s="3">
        <f t="shared" si="13"/>
        <v>45382</v>
      </c>
      <c r="FA11" s="4"/>
      <c r="FB11" s="5" t="s">
        <v>22</v>
      </c>
      <c r="FC11" s="4"/>
      <c r="FD11" s="5" t="s">
        <v>23</v>
      </c>
      <c r="FE11" s="4"/>
      <c r="FF11" s="5" t="s">
        <v>22</v>
      </c>
      <c r="FG11" s="4"/>
      <c r="FH11" s="5" t="s">
        <v>23</v>
      </c>
      <c r="FI11" s="4"/>
      <c r="FJ11" s="6" t="s">
        <v>22</v>
      </c>
      <c r="FK11" s="4"/>
      <c r="FL11" s="6" t="s">
        <v>23</v>
      </c>
      <c r="FM11" s="4"/>
      <c r="FN11" s="6" t="s">
        <v>22</v>
      </c>
      <c r="FO11" s="4"/>
      <c r="FP11" s="6" t="s">
        <v>23</v>
      </c>
      <c r="FQ11" s="70"/>
      <c r="FR11" s="17"/>
      <c r="FS11" s="18"/>
      <c r="FT11" s="82"/>
      <c r="FV11" s="9" t="str">
        <f t="shared" si="14"/>
        <v/>
      </c>
      <c r="FW11" s="9" t="str">
        <f t="shared" ref="FW11:FW59" si="84">IF(AND(EX12&gt;0,EX11&gt;EX12),1,IF(AND(EX10="",EX11&gt;0),1,""))</f>
        <v/>
      </c>
      <c r="FX11" s="9" t="str">
        <f>IF(FG11="","",IF(OR(AND(EX11=EX12,FA12&gt;0,明細書!FA12&lt;明細書!FA11),AND(EX11=EX12,FA12&gt;0,明細書!FB11&gt;明細書!FA12),AND(明細書!FA11&gt;明細書!FB11)),1,""))</f>
        <v/>
      </c>
      <c r="FY11" s="9" t="str">
        <f>IF(FO11="","",IF(OR(明細書!FC11&lt;明細書!FA11,明細書!FB11&lt;明細書!FD11,明細書!FC11&gt;明細書!FD11),1,""))</f>
        <v/>
      </c>
      <c r="FZ11" s="9" t="str">
        <f>IF(AND(明細書!FA11&lt;=TIME(17,40,0),明細書!FB11&gt;=TIME(18,20,0)),1,IF(AND(明細書!FA11&lt;=TIME(21,40,0),明細書!FB11&gt;=TIME(22,20,0)),1,IF(AND(明細書!FA11&lt;=TIME(5,40,0),明細書!FB11&gt;=TIME(6,20,0)),1,IF(AND(明細書!FA11&lt;=TIME(7,40,0),明細書!FB11&gt;=TIME(8,20,0)),1,""))))</f>
        <v/>
      </c>
      <c r="GH11" s="15" t="str">
        <f t="shared" si="64"/>
        <v/>
      </c>
      <c r="GJ11" s="16"/>
      <c r="GK11" s="7" t="str">
        <f t="shared" si="15"/>
        <v/>
      </c>
      <c r="GL11" s="3">
        <f t="shared" si="16"/>
        <v>45382</v>
      </c>
      <c r="GM11" s="4"/>
      <c r="GN11" s="5" t="s">
        <v>22</v>
      </c>
      <c r="GO11" s="4"/>
      <c r="GP11" s="5" t="s">
        <v>23</v>
      </c>
      <c r="GQ11" s="4"/>
      <c r="GR11" s="5" t="s">
        <v>22</v>
      </c>
      <c r="GS11" s="4"/>
      <c r="GT11" s="5" t="s">
        <v>23</v>
      </c>
      <c r="GU11" s="4"/>
      <c r="GV11" s="6" t="s">
        <v>22</v>
      </c>
      <c r="GW11" s="4"/>
      <c r="GX11" s="6" t="s">
        <v>23</v>
      </c>
      <c r="GY11" s="4"/>
      <c r="GZ11" s="6" t="s">
        <v>22</v>
      </c>
      <c r="HA11" s="4"/>
      <c r="HB11" s="6" t="s">
        <v>23</v>
      </c>
      <c r="HC11" s="70"/>
      <c r="HD11" s="17"/>
      <c r="HE11" s="18"/>
      <c r="HF11" s="82"/>
      <c r="HH11" s="9" t="str">
        <f t="shared" si="17"/>
        <v/>
      </c>
      <c r="HI11" s="9" t="str">
        <f t="shared" ref="HI11:HI59" si="85">IF(AND(GJ12&gt;0,GJ11&gt;GJ12),1,IF(AND(GJ10="",GJ11&gt;0),1,""))</f>
        <v/>
      </c>
      <c r="HJ11" s="9" t="str">
        <f>IF(GS11="","",IF(OR(AND(GJ11=GJ12,GM12&gt;0,明細書!GM12&lt;明細書!GM11),AND(GJ11=GJ12,GM12&gt;0,明細書!GN11&gt;明細書!GM12),AND(明細書!GM11&gt;明細書!GN11)),1,""))</f>
        <v/>
      </c>
      <c r="HK11" s="9" t="str">
        <f>IF(HA11="","",IF(OR(明細書!GO11&lt;明細書!GM11,明細書!GN11&lt;明細書!GP11,明細書!GO11&gt;明細書!GP11),1,""))</f>
        <v/>
      </c>
      <c r="HL11" s="9" t="str">
        <f>IF(AND(明細書!GM11&lt;=TIME(17,40,0),明細書!GN11&gt;=TIME(18,20,0)),1,IF(AND(明細書!GM11&lt;=TIME(21,40,0),明細書!GN11&gt;=TIME(22,20,0)),1,IF(AND(明細書!GM11&lt;=TIME(5,40,0),明細書!GN11&gt;=TIME(6,20,0)),1,IF(AND(明細書!GM11&lt;=TIME(7,40,0),明細書!GN11&gt;=TIME(8,20,0)),1,""))))</f>
        <v/>
      </c>
      <c r="HT11" s="15" t="str">
        <f t="shared" si="65"/>
        <v/>
      </c>
      <c r="HV11" s="16"/>
      <c r="HW11" s="7" t="str">
        <f t="shared" si="18"/>
        <v/>
      </c>
      <c r="HX11" s="3">
        <f t="shared" si="19"/>
        <v>45382</v>
      </c>
      <c r="HY11" s="4"/>
      <c r="HZ11" s="5" t="s">
        <v>22</v>
      </c>
      <c r="IA11" s="4"/>
      <c r="IB11" s="5" t="s">
        <v>23</v>
      </c>
      <c r="IC11" s="4"/>
      <c r="ID11" s="5" t="s">
        <v>22</v>
      </c>
      <c r="IE11" s="4"/>
      <c r="IF11" s="5" t="s">
        <v>23</v>
      </c>
      <c r="IG11" s="4"/>
      <c r="IH11" s="6" t="s">
        <v>22</v>
      </c>
      <c r="II11" s="4"/>
      <c r="IJ11" s="6" t="s">
        <v>23</v>
      </c>
      <c r="IK11" s="4"/>
      <c r="IL11" s="6" t="s">
        <v>22</v>
      </c>
      <c r="IM11" s="4"/>
      <c r="IN11" s="6" t="s">
        <v>23</v>
      </c>
      <c r="IO11" s="70"/>
      <c r="IP11" s="17"/>
      <c r="IQ11" s="18"/>
      <c r="IR11" s="82"/>
      <c r="IT11" s="9" t="str">
        <f t="shared" si="20"/>
        <v/>
      </c>
      <c r="IU11" s="9" t="str">
        <f t="shared" ref="IU11:IU59" si="86">IF(AND(HV12&gt;0,HV11&gt;HV12),1,IF(AND(HV10="",HV11&gt;0),1,""))</f>
        <v/>
      </c>
      <c r="IV11" s="9" t="str">
        <f>IF(IE11="","",IF(OR(AND(HV11=HV12,HY12&gt;0,明細書!HY12&lt;明細書!HY11),AND(HV11=HV12,HY12&gt;0,明細書!HZ11&gt;明細書!HY12),AND(明細書!HY11&gt;明細書!HZ11)),1,""))</f>
        <v/>
      </c>
      <c r="IW11" s="9" t="str">
        <f>IF(IM11="","",IF(OR(明細書!IA11&lt;明細書!HY11,明細書!HZ11&lt;明細書!IB11,明細書!IA11&gt;明細書!IB11),1,""))</f>
        <v/>
      </c>
      <c r="IX11" s="9" t="str">
        <f>IF(AND(明細書!HY11&lt;=TIME(17,40,0),明細書!HZ11&gt;=TIME(18,20,0)),1,IF(AND(明細書!HY11&lt;=TIME(21,40,0),明細書!HZ11&gt;=TIME(22,20,0)),1,IF(AND(明細書!HY11&lt;=TIME(5,40,0),明細書!HZ11&gt;=TIME(6,20,0)),1,IF(AND(明細書!HY11&lt;=TIME(7,40,0),明細書!HZ11&gt;=TIME(8,20,0)),1,""))))</f>
        <v/>
      </c>
      <c r="JF11" s="15" t="str">
        <f t="shared" si="66"/>
        <v/>
      </c>
      <c r="JH11" s="16"/>
      <c r="JI11" s="7" t="str">
        <f t="shared" si="21"/>
        <v/>
      </c>
      <c r="JJ11" s="3">
        <f t="shared" si="22"/>
        <v>45382</v>
      </c>
      <c r="JK11" s="4"/>
      <c r="JL11" s="5" t="s">
        <v>22</v>
      </c>
      <c r="JM11" s="4"/>
      <c r="JN11" s="5" t="s">
        <v>23</v>
      </c>
      <c r="JO11" s="4"/>
      <c r="JP11" s="5" t="s">
        <v>22</v>
      </c>
      <c r="JQ11" s="4"/>
      <c r="JR11" s="5" t="s">
        <v>23</v>
      </c>
      <c r="JS11" s="4"/>
      <c r="JT11" s="6" t="s">
        <v>22</v>
      </c>
      <c r="JU11" s="4"/>
      <c r="JV11" s="6" t="s">
        <v>23</v>
      </c>
      <c r="JW11" s="4"/>
      <c r="JX11" s="6" t="s">
        <v>22</v>
      </c>
      <c r="JY11" s="4"/>
      <c r="JZ11" s="6" t="s">
        <v>23</v>
      </c>
      <c r="KA11" s="70"/>
      <c r="KB11" s="17"/>
      <c r="KC11" s="18"/>
      <c r="KD11" s="82"/>
      <c r="KF11" s="9" t="str">
        <f t="shared" si="23"/>
        <v/>
      </c>
      <c r="KG11" s="9" t="str">
        <f t="shared" ref="KG11:KG59" si="87">IF(AND(JH12&gt;0,JH11&gt;JH12),1,IF(AND(JH10="",JH11&gt;0),1,""))</f>
        <v/>
      </c>
      <c r="KH11" s="9" t="str">
        <f>IF(JQ11="","",IF(OR(AND(JH11=JH12,JK12&gt;0,明細書!JK12&lt;明細書!JK11),AND(JH11=JH12,JK12&gt;0,明細書!JL11&gt;明細書!JK12),AND(明細書!JK11&gt;明細書!JL11)),1,""))</f>
        <v/>
      </c>
      <c r="KI11" s="9" t="str">
        <f>IF(JY11="","",IF(OR(明細書!JM11&lt;明細書!JK11,明細書!JL11&lt;明細書!JN11,明細書!JM11&gt;明細書!JN11),1,""))</f>
        <v/>
      </c>
      <c r="KJ11" s="9" t="str">
        <f>IF(AND(明細書!JK11&lt;=TIME(17,40,0),明細書!JL11&gt;=TIME(18,20,0)),1,IF(AND(明細書!JK11&lt;=TIME(21,40,0),明細書!JL11&gt;=TIME(22,20,0)),1,IF(AND(明細書!JK11&lt;=TIME(5,40,0),明細書!JL11&gt;=TIME(6,20,0)),1,IF(AND(明細書!JK11&lt;=TIME(7,40,0),明細書!JL11&gt;=TIME(8,20,0)),1,""))))</f>
        <v/>
      </c>
      <c r="KR11" s="15" t="str">
        <f t="shared" si="67"/>
        <v/>
      </c>
      <c r="KT11" s="16"/>
      <c r="KU11" s="7" t="str">
        <f t="shared" si="24"/>
        <v/>
      </c>
      <c r="KV11" s="3">
        <f t="shared" si="25"/>
        <v>45382</v>
      </c>
      <c r="KW11" s="4"/>
      <c r="KX11" s="5" t="s">
        <v>22</v>
      </c>
      <c r="KY11" s="4"/>
      <c r="KZ11" s="5" t="s">
        <v>23</v>
      </c>
      <c r="LA11" s="4"/>
      <c r="LB11" s="5" t="s">
        <v>22</v>
      </c>
      <c r="LC11" s="4"/>
      <c r="LD11" s="5" t="s">
        <v>23</v>
      </c>
      <c r="LE11" s="4"/>
      <c r="LF11" s="6" t="s">
        <v>22</v>
      </c>
      <c r="LG11" s="4"/>
      <c r="LH11" s="6" t="s">
        <v>23</v>
      </c>
      <c r="LI11" s="4"/>
      <c r="LJ11" s="6" t="s">
        <v>22</v>
      </c>
      <c r="LK11" s="4"/>
      <c r="LL11" s="6" t="s">
        <v>23</v>
      </c>
      <c r="LM11" s="70"/>
      <c r="LN11" s="17"/>
      <c r="LO11" s="18"/>
      <c r="LP11" s="82"/>
      <c r="LR11" s="9" t="str">
        <f t="shared" si="26"/>
        <v/>
      </c>
      <c r="LS11" s="9" t="str">
        <f t="shared" ref="LS11:LS59" si="88">IF(AND(KT12&gt;0,KT11&gt;KT12),1,IF(AND(KT10="",KT11&gt;0),1,""))</f>
        <v/>
      </c>
      <c r="LT11" s="9" t="str">
        <f>IF(LC11="","",IF(OR(AND(KT11=KT12,KW12&gt;0,明細書!KW12&lt;明細書!KW11),AND(KT11=KT12,KW12&gt;0,明細書!KX11&gt;明細書!KW12),AND(明細書!KW11&gt;明細書!KX11)),1,""))</f>
        <v/>
      </c>
      <c r="LU11" s="9" t="str">
        <f>IF(LK11="","",IF(OR(明細書!KY11&lt;明細書!KW11,明細書!KX11&lt;明細書!KZ11,明細書!KY11&gt;明細書!KZ11),1,""))</f>
        <v/>
      </c>
      <c r="LV11" s="9" t="str">
        <f>IF(AND(明細書!KW11&lt;=TIME(17,40,0),明細書!KX11&gt;=TIME(18,20,0)),1,IF(AND(明細書!KW11&lt;=TIME(21,40,0),明細書!KX11&gt;=TIME(22,20,0)),1,IF(AND(明細書!KW11&lt;=TIME(5,40,0),明細書!KX11&gt;=TIME(6,20,0)),1,IF(AND(明細書!KW11&lt;=TIME(7,40,0),明細書!KX11&gt;=TIME(8,20,0)),1,""))))</f>
        <v/>
      </c>
      <c r="MD11" s="15" t="str">
        <f t="shared" si="68"/>
        <v/>
      </c>
      <c r="MF11" s="16"/>
      <c r="MG11" s="7" t="str">
        <f t="shared" si="27"/>
        <v/>
      </c>
      <c r="MH11" s="3">
        <f t="shared" si="28"/>
        <v>45382</v>
      </c>
      <c r="MI11" s="4"/>
      <c r="MJ11" s="5" t="s">
        <v>22</v>
      </c>
      <c r="MK11" s="4"/>
      <c r="ML11" s="5" t="s">
        <v>23</v>
      </c>
      <c r="MM11" s="4"/>
      <c r="MN11" s="5" t="s">
        <v>22</v>
      </c>
      <c r="MO11" s="4"/>
      <c r="MP11" s="5" t="s">
        <v>23</v>
      </c>
      <c r="MQ11" s="4"/>
      <c r="MR11" s="6" t="s">
        <v>22</v>
      </c>
      <c r="MS11" s="4"/>
      <c r="MT11" s="6" t="s">
        <v>23</v>
      </c>
      <c r="MU11" s="4"/>
      <c r="MV11" s="6" t="s">
        <v>22</v>
      </c>
      <c r="MW11" s="4"/>
      <c r="MX11" s="6" t="s">
        <v>23</v>
      </c>
      <c r="MY11" s="70"/>
      <c r="MZ11" s="17"/>
      <c r="NA11" s="18"/>
      <c r="NB11" s="82"/>
      <c r="ND11" s="9" t="str">
        <f t="shared" si="29"/>
        <v/>
      </c>
      <c r="NE11" s="9" t="str">
        <f t="shared" ref="NE11:NE59" si="89">IF(AND(MF12&gt;0,MF11&gt;MF12),1,IF(AND(MF10="",MF11&gt;0),1,""))</f>
        <v/>
      </c>
      <c r="NF11" s="9" t="str">
        <f>IF(MO11="","",IF(OR(AND(MF11=MF12,MI12&gt;0,明細書!MI12&lt;明細書!MI11),AND(MF11=MF12,MI12&gt;0,明細書!MJ11&gt;明細書!MI12),AND(明細書!MI11&gt;明細書!MJ11)),1,""))</f>
        <v/>
      </c>
      <c r="NG11" s="9" t="str">
        <f>IF(MW11="","",IF(OR(明細書!MK11&lt;明細書!MI11,明細書!MJ11&lt;明細書!ML11,明細書!MK11&gt;明細書!ML11),1,""))</f>
        <v/>
      </c>
      <c r="NH11" s="9" t="str">
        <f>IF(AND(明細書!MI11&lt;=TIME(17,40,0),明細書!MJ11&gt;=TIME(18,20,0)),1,IF(AND(明細書!MI11&lt;=TIME(21,40,0),明細書!MJ11&gt;=TIME(22,20,0)),1,IF(AND(明細書!MI11&lt;=TIME(5,40,0),明細書!MJ11&gt;=TIME(6,20,0)),1,IF(AND(明細書!MI11&lt;=TIME(7,40,0),明細書!MJ11&gt;=TIME(8,20,0)),1,""))))</f>
        <v/>
      </c>
      <c r="NP11" s="15" t="str">
        <f t="shared" si="69"/>
        <v/>
      </c>
      <c r="NR11" s="16"/>
      <c r="NS11" s="7" t="str">
        <f t="shared" si="30"/>
        <v/>
      </c>
      <c r="NT11" s="3">
        <f t="shared" si="31"/>
        <v>45382</v>
      </c>
      <c r="NU11" s="4"/>
      <c r="NV11" s="5" t="s">
        <v>22</v>
      </c>
      <c r="NW11" s="4"/>
      <c r="NX11" s="5" t="s">
        <v>23</v>
      </c>
      <c r="NY11" s="4"/>
      <c r="NZ11" s="5" t="s">
        <v>22</v>
      </c>
      <c r="OA11" s="4"/>
      <c r="OB11" s="5" t="s">
        <v>23</v>
      </c>
      <c r="OC11" s="4"/>
      <c r="OD11" s="6" t="s">
        <v>22</v>
      </c>
      <c r="OE11" s="4"/>
      <c r="OF11" s="6" t="s">
        <v>23</v>
      </c>
      <c r="OG11" s="4"/>
      <c r="OH11" s="6" t="s">
        <v>22</v>
      </c>
      <c r="OI11" s="4"/>
      <c r="OJ11" s="6" t="s">
        <v>23</v>
      </c>
      <c r="OK11" s="70"/>
      <c r="OL11" s="17"/>
      <c r="OM11" s="18"/>
      <c r="ON11" s="82"/>
      <c r="OP11" s="9" t="str">
        <f t="shared" si="32"/>
        <v/>
      </c>
      <c r="OQ11" s="9" t="str">
        <f t="shared" ref="OQ11:OQ59" si="90">IF(AND(NR12&gt;0,NR11&gt;NR12),1,IF(AND(NR10="",NR11&gt;0),1,""))</f>
        <v/>
      </c>
      <c r="OR11" s="9" t="str">
        <f>IF(OA11="","",IF(OR(AND(NR11=NR12,NU12&gt;0,明細書!NU12&lt;明細書!NU11),AND(NR11=NR12,NU12&gt;0,明細書!NV11&gt;明細書!NU12),AND(明細書!NU11&gt;明細書!NV11)),1,""))</f>
        <v/>
      </c>
      <c r="OS11" s="9" t="str">
        <f>IF(OI11="","",IF(OR(明細書!NW11&lt;明細書!NU11,明細書!NV11&lt;明細書!NX11,明細書!NW11&gt;明細書!NX11),1,""))</f>
        <v/>
      </c>
      <c r="OT11" s="9" t="str">
        <f>IF(AND(明細書!NU11&lt;=TIME(17,40,0),明細書!NV11&gt;=TIME(18,20,0)),1,IF(AND(明細書!NU11&lt;=TIME(21,40,0),明細書!NV11&gt;=TIME(22,20,0)),1,IF(AND(明細書!NU11&lt;=TIME(5,40,0),明細書!NV11&gt;=TIME(6,20,0)),1,IF(AND(明細書!NU11&lt;=TIME(7,40,0),明細書!NV11&gt;=TIME(8,20,0)),1,""))))</f>
        <v/>
      </c>
      <c r="PB11" s="15" t="str">
        <f t="shared" si="70"/>
        <v/>
      </c>
      <c r="PD11" s="16"/>
      <c r="PE11" s="7" t="str">
        <f t="shared" si="33"/>
        <v/>
      </c>
      <c r="PF11" s="3">
        <f t="shared" si="34"/>
        <v>45382</v>
      </c>
      <c r="PG11" s="4"/>
      <c r="PH11" s="5" t="s">
        <v>22</v>
      </c>
      <c r="PI11" s="4"/>
      <c r="PJ11" s="5" t="s">
        <v>23</v>
      </c>
      <c r="PK11" s="4"/>
      <c r="PL11" s="5" t="s">
        <v>22</v>
      </c>
      <c r="PM11" s="4"/>
      <c r="PN11" s="5" t="s">
        <v>23</v>
      </c>
      <c r="PO11" s="4"/>
      <c r="PP11" s="6" t="s">
        <v>22</v>
      </c>
      <c r="PQ11" s="4"/>
      <c r="PR11" s="6" t="s">
        <v>23</v>
      </c>
      <c r="PS11" s="4"/>
      <c r="PT11" s="6" t="s">
        <v>22</v>
      </c>
      <c r="PU11" s="4"/>
      <c r="PV11" s="6" t="s">
        <v>23</v>
      </c>
      <c r="PW11" s="70"/>
      <c r="PX11" s="17"/>
      <c r="PY11" s="18"/>
      <c r="PZ11" s="82"/>
      <c r="QB11" s="9" t="str">
        <f t="shared" si="35"/>
        <v/>
      </c>
      <c r="QC11" s="9" t="str">
        <f t="shared" ref="QC11:QC59" si="91">IF(AND(PD12&gt;0,PD11&gt;PD12),1,IF(AND(PD10="",PD11&gt;0),1,""))</f>
        <v/>
      </c>
      <c r="QD11" s="9" t="str">
        <f>IF(PM11="","",IF(OR(AND(PD11=PD12,PG12&gt;0,明細書!PG12&lt;明細書!PG11),AND(PD11=PD12,PG12&gt;0,明細書!PH11&gt;明細書!PG12),AND(明細書!PG11&gt;明細書!PH11)),1,""))</f>
        <v/>
      </c>
      <c r="QE11" s="9" t="str">
        <f>IF(PU11="","",IF(OR(明細書!PI11&lt;明細書!PG11,明細書!PH11&lt;明細書!PJ11,明細書!PI11&gt;明細書!PJ11),1,""))</f>
        <v/>
      </c>
      <c r="QF11" s="9" t="str">
        <f>IF(AND(明細書!PG11&lt;=TIME(17,40,0),明細書!PH11&gt;=TIME(18,20,0)),1,IF(AND(明細書!PG11&lt;=TIME(21,40,0),明細書!PH11&gt;=TIME(22,20,0)),1,IF(AND(明細書!PG11&lt;=TIME(5,40,0),明細書!PH11&gt;=TIME(6,20,0)),1,IF(AND(明細書!PG11&lt;=TIME(7,40,0),明細書!PH11&gt;=TIME(8,20,0)),1,""))))</f>
        <v/>
      </c>
      <c r="QN11" s="15" t="str">
        <f t="shared" si="71"/>
        <v/>
      </c>
      <c r="QP11" s="16"/>
      <c r="QQ11" s="7" t="str">
        <f t="shared" si="36"/>
        <v/>
      </c>
      <c r="QR11" s="3">
        <f t="shared" si="37"/>
        <v>45382</v>
      </c>
      <c r="QS11" s="4"/>
      <c r="QT11" s="5" t="s">
        <v>22</v>
      </c>
      <c r="QU11" s="4"/>
      <c r="QV11" s="5" t="s">
        <v>23</v>
      </c>
      <c r="QW11" s="4"/>
      <c r="QX11" s="5" t="s">
        <v>22</v>
      </c>
      <c r="QY11" s="4"/>
      <c r="QZ11" s="5" t="s">
        <v>23</v>
      </c>
      <c r="RA11" s="4"/>
      <c r="RB11" s="6" t="s">
        <v>22</v>
      </c>
      <c r="RC11" s="4"/>
      <c r="RD11" s="6" t="s">
        <v>23</v>
      </c>
      <c r="RE11" s="4"/>
      <c r="RF11" s="6" t="s">
        <v>22</v>
      </c>
      <c r="RG11" s="4"/>
      <c r="RH11" s="6" t="s">
        <v>23</v>
      </c>
      <c r="RI11" s="70"/>
      <c r="RJ11" s="17"/>
      <c r="RK11" s="18"/>
      <c r="RL11" s="82"/>
      <c r="RN11" s="9" t="str">
        <f t="shared" si="38"/>
        <v/>
      </c>
      <c r="RO11" s="9" t="str">
        <f t="shared" ref="RO11:RO59" si="92">IF(AND(QP12&gt;0,QP11&gt;QP12),1,IF(AND(QP10="",QP11&gt;0),1,""))</f>
        <v/>
      </c>
      <c r="RP11" s="9" t="str">
        <f>IF(QY11="","",IF(OR(AND(QP11=QP12,QS12&gt;0,明細書!QS12&lt;明細書!QS11),AND(QP11=QP12,QS12&gt;0,明細書!QT11&gt;明細書!QS12),AND(明細書!QS11&gt;明細書!QT11)),1,""))</f>
        <v/>
      </c>
      <c r="RQ11" s="9" t="str">
        <f>IF(RG11="","",IF(OR(明細書!QU11&lt;明細書!QS11,明細書!QT11&lt;明細書!QV11,明細書!QU11&gt;明細書!QV11),1,""))</f>
        <v/>
      </c>
      <c r="RR11" s="9" t="str">
        <f>IF(AND(明細書!QS11&lt;=TIME(17,40,0),明細書!QT11&gt;=TIME(18,20,0)),1,IF(AND(明細書!QS11&lt;=TIME(21,40,0),明細書!QT11&gt;=TIME(22,20,0)),1,IF(AND(明細書!QS11&lt;=TIME(5,40,0),明細書!QT11&gt;=TIME(6,20,0)),1,IF(AND(明細書!QS11&lt;=TIME(7,40,0),明細書!QT11&gt;=TIME(8,20,0)),1,""))))</f>
        <v/>
      </c>
      <c r="RZ11" s="15" t="str">
        <f t="shared" si="72"/>
        <v/>
      </c>
      <c r="SB11" s="16"/>
      <c r="SC11" s="7" t="str">
        <f t="shared" si="39"/>
        <v/>
      </c>
      <c r="SD11" s="3">
        <f t="shared" si="40"/>
        <v>45382</v>
      </c>
      <c r="SE11" s="4"/>
      <c r="SF11" s="5" t="s">
        <v>22</v>
      </c>
      <c r="SG11" s="4"/>
      <c r="SH11" s="5" t="s">
        <v>23</v>
      </c>
      <c r="SI11" s="4"/>
      <c r="SJ11" s="5" t="s">
        <v>22</v>
      </c>
      <c r="SK11" s="4"/>
      <c r="SL11" s="5" t="s">
        <v>23</v>
      </c>
      <c r="SM11" s="4"/>
      <c r="SN11" s="6" t="s">
        <v>22</v>
      </c>
      <c r="SO11" s="4"/>
      <c r="SP11" s="6" t="s">
        <v>23</v>
      </c>
      <c r="SQ11" s="4"/>
      <c r="SR11" s="6" t="s">
        <v>22</v>
      </c>
      <c r="SS11" s="4"/>
      <c r="ST11" s="6" t="s">
        <v>23</v>
      </c>
      <c r="SU11" s="70"/>
      <c r="SV11" s="17"/>
      <c r="SW11" s="18"/>
      <c r="SX11" s="82"/>
      <c r="SZ11" s="9" t="str">
        <f t="shared" si="41"/>
        <v/>
      </c>
      <c r="TA11" s="9" t="str">
        <f t="shared" ref="TA11:TA59" si="93">IF(AND(SB12&gt;0,SB11&gt;SB12),1,IF(AND(SB10="",SB11&gt;0),1,""))</f>
        <v/>
      </c>
      <c r="TB11" s="9" t="str">
        <f>IF(SK11="","",IF(OR(AND(SB11=SB12,SE12&gt;0,明細書!SE12&lt;明細書!SE11),AND(SB11=SB12,SE12&gt;0,明細書!SF11&gt;明細書!SE12),AND(明細書!SE11&gt;明細書!SF11)),1,""))</f>
        <v/>
      </c>
      <c r="TC11" s="9" t="str">
        <f>IF(SS11="","",IF(OR(明細書!SG11&lt;明細書!SE11,明細書!SF11&lt;明細書!SH11,明細書!SG11&gt;明細書!SH11),1,""))</f>
        <v/>
      </c>
      <c r="TD11" s="9" t="str">
        <f>IF(AND(明細書!SE11&lt;=TIME(17,40,0),明細書!SF11&gt;=TIME(18,20,0)),1,IF(AND(明細書!SE11&lt;=TIME(21,40,0),明細書!SF11&gt;=TIME(22,20,0)),1,IF(AND(明細書!SE11&lt;=TIME(5,40,0),明細書!SF11&gt;=TIME(6,20,0)),1,IF(AND(明細書!SE11&lt;=TIME(7,40,0),明細書!SF11&gt;=TIME(8,20,0)),1,""))))</f>
        <v/>
      </c>
      <c r="TL11" s="15" t="str">
        <f t="shared" si="73"/>
        <v/>
      </c>
      <c r="TN11" s="16"/>
      <c r="TO11" s="7" t="str">
        <f t="shared" si="42"/>
        <v/>
      </c>
      <c r="TP11" s="3">
        <f t="shared" si="43"/>
        <v>45382</v>
      </c>
      <c r="TQ11" s="4"/>
      <c r="TR11" s="5" t="s">
        <v>22</v>
      </c>
      <c r="TS11" s="4"/>
      <c r="TT11" s="5" t="s">
        <v>23</v>
      </c>
      <c r="TU11" s="4"/>
      <c r="TV11" s="5" t="s">
        <v>22</v>
      </c>
      <c r="TW11" s="4"/>
      <c r="TX11" s="5" t="s">
        <v>23</v>
      </c>
      <c r="TY11" s="4"/>
      <c r="TZ11" s="6" t="s">
        <v>22</v>
      </c>
      <c r="UA11" s="4"/>
      <c r="UB11" s="6" t="s">
        <v>23</v>
      </c>
      <c r="UC11" s="4"/>
      <c r="UD11" s="6" t="s">
        <v>22</v>
      </c>
      <c r="UE11" s="4"/>
      <c r="UF11" s="6" t="s">
        <v>23</v>
      </c>
      <c r="UG11" s="70"/>
      <c r="UH11" s="17"/>
      <c r="UI11" s="18"/>
      <c r="UJ11" s="82"/>
      <c r="UL11" s="9" t="str">
        <f t="shared" si="44"/>
        <v/>
      </c>
      <c r="UM11" s="9" t="str">
        <f t="shared" ref="UM11:UM59" si="94">IF(AND(TN12&gt;0,TN11&gt;TN12),1,IF(AND(TN10="",TN11&gt;0),1,""))</f>
        <v/>
      </c>
      <c r="UN11" s="9" t="str">
        <f>IF(TW11="","",IF(OR(AND(TN11=TN12,TQ12&gt;0,明細書!TQ12&lt;明細書!TQ11),AND(TN11=TN12,TQ12&gt;0,明細書!TR11&gt;明細書!TQ12),AND(明細書!TQ11&gt;明細書!TR11)),1,""))</f>
        <v/>
      </c>
      <c r="UO11" s="9" t="str">
        <f>IF(UE11="","",IF(OR(明細書!TS11&lt;明細書!TQ11,明細書!TR11&lt;明細書!TT11,明細書!TS11&gt;明細書!TT11),1,""))</f>
        <v/>
      </c>
      <c r="UP11" s="9" t="str">
        <f>IF(AND(明細書!TQ11&lt;=TIME(17,40,0),明細書!TR11&gt;=TIME(18,20,0)),1,IF(AND(明細書!TQ11&lt;=TIME(21,40,0),明細書!TR11&gt;=TIME(22,20,0)),1,IF(AND(明細書!TQ11&lt;=TIME(5,40,0),明細書!TR11&gt;=TIME(6,20,0)),1,IF(AND(明細書!TQ11&lt;=TIME(7,40,0),明細書!TR11&gt;=TIME(8,20,0)),1,""))))</f>
        <v/>
      </c>
      <c r="UX11" s="15" t="str">
        <f t="shared" si="74"/>
        <v/>
      </c>
      <c r="UZ11" s="16"/>
      <c r="VA11" s="7" t="str">
        <f t="shared" si="45"/>
        <v/>
      </c>
      <c r="VB11" s="3">
        <f t="shared" si="46"/>
        <v>45382</v>
      </c>
      <c r="VC11" s="4"/>
      <c r="VD11" s="5" t="s">
        <v>22</v>
      </c>
      <c r="VE11" s="4"/>
      <c r="VF11" s="5" t="s">
        <v>23</v>
      </c>
      <c r="VG11" s="4"/>
      <c r="VH11" s="5" t="s">
        <v>22</v>
      </c>
      <c r="VI11" s="4"/>
      <c r="VJ11" s="5" t="s">
        <v>23</v>
      </c>
      <c r="VK11" s="4"/>
      <c r="VL11" s="6" t="s">
        <v>22</v>
      </c>
      <c r="VM11" s="4"/>
      <c r="VN11" s="6" t="s">
        <v>23</v>
      </c>
      <c r="VO11" s="4"/>
      <c r="VP11" s="6" t="s">
        <v>22</v>
      </c>
      <c r="VQ11" s="4"/>
      <c r="VR11" s="6" t="s">
        <v>23</v>
      </c>
      <c r="VS11" s="70"/>
      <c r="VT11" s="17"/>
      <c r="VU11" s="18"/>
      <c r="VV11" s="82"/>
      <c r="VX11" s="9" t="str">
        <f t="shared" si="47"/>
        <v/>
      </c>
      <c r="VY11" s="9" t="str">
        <f t="shared" ref="VY11:VY59" si="95">IF(AND(UZ12&gt;0,UZ11&gt;UZ12),1,IF(AND(UZ10="",UZ11&gt;0),1,""))</f>
        <v/>
      </c>
      <c r="VZ11" s="9" t="str">
        <f>IF(VI11="","",IF(OR(AND(UZ11=UZ12,VC12&gt;0,明細書!VC12&lt;明細書!VC11),AND(UZ11=UZ12,VC12&gt;0,明細書!VD11&gt;明細書!VC12),AND(明細書!VC11&gt;明細書!VD11)),1,""))</f>
        <v/>
      </c>
      <c r="WA11" s="9" t="str">
        <f>IF(VQ11="","",IF(OR(明細書!VE11&lt;明細書!VC11,明細書!VD11&lt;明細書!VF11,明細書!VE11&gt;明細書!VF11),1,""))</f>
        <v/>
      </c>
      <c r="WB11" s="9" t="str">
        <f>IF(AND(明細書!VC11&lt;=TIME(17,40,0),明細書!VD11&gt;=TIME(18,20,0)),1,IF(AND(明細書!VC11&lt;=TIME(21,40,0),明細書!VD11&gt;=TIME(22,20,0)),1,IF(AND(明細書!VC11&lt;=TIME(5,40,0),明細書!VD11&gt;=TIME(6,20,0)),1,IF(AND(明細書!VC11&lt;=TIME(7,40,0),明細書!VD11&gt;=TIME(8,20,0)),1,""))))</f>
        <v/>
      </c>
      <c r="WJ11" s="15" t="str">
        <f t="shared" si="75"/>
        <v/>
      </c>
      <c r="WL11" s="16"/>
      <c r="WM11" s="7" t="str">
        <f t="shared" si="48"/>
        <v/>
      </c>
      <c r="WN11" s="3">
        <f t="shared" si="49"/>
        <v>45382</v>
      </c>
      <c r="WO11" s="4"/>
      <c r="WP11" s="5" t="s">
        <v>22</v>
      </c>
      <c r="WQ11" s="4"/>
      <c r="WR11" s="5" t="s">
        <v>23</v>
      </c>
      <c r="WS11" s="4"/>
      <c r="WT11" s="5" t="s">
        <v>22</v>
      </c>
      <c r="WU11" s="4"/>
      <c r="WV11" s="5" t="s">
        <v>23</v>
      </c>
      <c r="WW11" s="4"/>
      <c r="WX11" s="6" t="s">
        <v>22</v>
      </c>
      <c r="WY11" s="4"/>
      <c r="WZ11" s="6" t="s">
        <v>23</v>
      </c>
      <c r="XA11" s="4"/>
      <c r="XB11" s="6" t="s">
        <v>22</v>
      </c>
      <c r="XC11" s="4"/>
      <c r="XD11" s="6" t="s">
        <v>23</v>
      </c>
      <c r="XE11" s="70"/>
      <c r="XF11" s="17"/>
      <c r="XG11" s="18"/>
      <c r="XH11" s="82"/>
      <c r="XJ11" s="9" t="str">
        <f t="shared" si="50"/>
        <v/>
      </c>
      <c r="XK11" s="9" t="str">
        <f t="shared" ref="XK11:XK59" si="96">IF(AND(WL12&gt;0,WL11&gt;WL12),1,IF(AND(WL10="",WL11&gt;0),1,""))</f>
        <v/>
      </c>
      <c r="XL11" s="9" t="str">
        <f>IF(WU11="","",IF(OR(AND(WL11=WL12,WO12&gt;0,明細書!WO12&lt;明細書!WO11),AND(WL11=WL12,WO12&gt;0,明細書!WP11&gt;明細書!WO12),AND(明細書!WO11&gt;明細書!WP11)),1,""))</f>
        <v/>
      </c>
      <c r="XM11" s="9" t="str">
        <f>IF(XC11="","",IF(OR(明細書!WQ11&lt;明細書!WO11,明細書!WP11&lt;明細書!WR11,明細書!WQ11&gt;明細書!WR11),1,""))</f>
        <v/>
      </c>
      <c r="XN11" s="9" t="str">
        <f>IF(AND(明細書!WO11&lt;=TIME(17,40,0),明細書!WP11&gt;=TIME(18,20,0)),1,IF(AND(明細書!WO11&lt;=TIME(21,40,0),明細書!WP11&gt;=TIME(22,20,0)),1,IF(AND(明細書!WO11&lt;=TIME(5,40,0),明細書!WP11&gt;=TIME(6,20,0)),1,IF(AND(明細書!WO11&lt;=TIME(7,40,0),明細書!WP11&gt;=TIME(8,20,0)),1,""))))</f>
        <v/>
      </c>
      <c r="XV11" s="15" t="str">
        <f t="shared" si="76"/>
        <v/>
      </c>
      <c r="XX11" s="16"/>
      <c r="XY11" s="7" t="str">
        <f t="shared" si="51"/>
        <v/>
      </c>
      <c r="XZ11" s="3">
        <f t="shared" si="52"/>
        <v>45382</v>
      </c>
      <c r="YA11" s="4"/>
      <c r="YB11" s="5" t="s">
        <v>22</v>
      </c>
      <c r="YC11" s="4"/>
      <c r="YD11" s="5" t="s">
        <v>23</v>
      </c>
      <c r="YE11" s="4"/>
      <c r="YF11" s="5" t="s">
        <v>22</v>
      </c>
      <c r="YG11" s="4"/>
      <c r="YH11" s="5" t="s">
        <v>23</v>
      </c>
      <c r="YI11" s="4"/>
      <c r="YJ11" s="6" t="s">
        <v>22</v>
      </c>
      <c r="YK11" s="4"/>
      <c r="YL11" s="6" t="s">
        <v>23</v>
      </c>
      <c r="YM11" s="4"/>
      <c r="YN11" s="6" t="s">
        <v>22</v>
      </c>
      <c r="YO11" s="4"/>
      <c r="YP11" s="6" t="s">
        <v>23</v>
      </c>
      <c r="YQ11" s="70"/>
      <c r="YR11" s="17"/>
      <c r="YS11" s="18"/>
      <c r="YT11" s="82"/>
      <c r="YV11" s="9" t="str">
        <f t="shared" si="53"/>
        <v/>
      </c>
      <c r="YW11" s="9" t="str">
        <f t="shared" ref="YW11:YW59" si="97">IF(AND(XX12&gt;0,XX11&gt;XX12),1,IF(AND(XX10="",XX11&gt;0),1,""))</f>
        <v/>
      </c>
      <c r="YX11" s="9" t="str">
        <f>IF(YG11="","",IF(OR(AND(XX11=XX12,YA12&gt;0,明細書!YA12&lt;明細書!YA11),AND(XX11=XX12,YA12&gt;0,明細書!YB11&gt;明細書!YA12),AND(明細書!YA11&gt;明細書!YB11)),1,""))</f>
        <v/>
      </c>
      <c r="YY11" s="9" t="str">
        <f>IF(YO11="","",IF(OR(明細書!YC11&lt;明細書!YA11,明細書!YB11&lt;明細書!YD11,明細書!YC11&gt;明細書!YD11),1,""))</f>
        <v/>
      </c>
      <c r="YZ11" s="9" t="str">
        <f>IF(AND(明細書!YA11&lt;=TIME(17,40,0),明細書!YB11&gt;=TIME(18,20,0)),1,IF(AND(明細書!YA11&lt;=TIME(21,40,0),明細書!YB11&gt;=TIME(22,20,0)),1,IF(AND(明細書!YA11&lt;=TIME(5,40,0),明細書!YB11&gt;=TIME(6,20,0)),1,IF(AND(明細書!YA11&lt;=TIME(7,40,0),明細書!YB11&gt;=TIME(8,20,0)),1,""))))</f>
        <v/>
      </c>
      <c r="ZH11" s="15" t="str">
        <f t="shared" si="77"/>
        <v/>
      </c>
      <c r="ZJ11" s="16"/>
      <c r="ZK11" s="7" t="str">
        <f t="shared" si="54"/>
        <v/>
      </c>
      <c r="ZL11" s="3">
        <f t="shared" si="55"/>
        <v>45382</v>
      </c>
      <c r="ZM11" s="4"/>
      <c r="ZN11" s="5" t="s">
        <v>22</v>
      </c>
      <c r="ZO11" s="4"/>
      <c r="ZP11" s="5" t="s">
        <v>23</v>
      </c>
      <c r="ZQ11" s="4"/>
      <c r="ZR11" s="5" t="s">
        <v>22</v>
      </c>
      <c r="ZS11" s="4"/>
      <c r="ZT11" s="5" t="s">
        <v>23</v>
      </c>
      <c r="ZU11" s="4"/>
      <c r="ZV11" s="6" t="s">
        <v>22</v>
      </c>
      <c r="ZW11" s="4"/>
      <c r="ZX11" s="6" t="s">
        <v>23</v>
      </c>
      <c r="ZY11" s="4"/>
      <c r="ZZ11" s="6" t="s">
        <v>22</v>
      </c>
      <c r="AAA11" s="4"/>
      <c r="AAB11" s="6" t="s">
        <v>23</v>
      </c>
      <c r="AAC11" s="70"/>
      <c r="AAD11" s="17"/>
      <c r="AAE11" s="18"/>
      <c r="AAF11" s="82"/>
      <c r="AAH11" s="9" t="str">
        <f t="shared" si="56"/>
        <v/>
      </c>
      <c r="AAI11" s="9" t="str">
        <f t="shared" ref="AAI11:AAI59" si="98">IF(AND(ZJ12&gt;0,ZJ11&gt;ZJ12),1,IF(AND(ZJ10="",ZJ11&gt;0),1,""))</f>
        <v/>
      </c>
      <c r="AAJ11" s="9" t="str">
        <f>IF(ZS11="","",IF(OR(AND(ZJ11=ZJ12,ZM12&gt;0,明細書!ZM12&lt;明細書!ZM11),AND(ZJ11=ZJ12,ZM12&gt;0,明細書!ZN11&gt;明細書!ZM12),AND(明細書!ZM11&gt;明細書!ZN11)),1,""))</f>
        <v/>
      </c>
      <c r="AAK11" s="9" t="str">
        <f>IF(AAA11="","",IF(OR(明細書!ZO11&lt;明細書!ZM11,明細書!ZN11&lt;明細書!ZP11,明細書!ZO11&gt;明細書!ZP11),1,""))</f>
        <v/>
      </c>
      <c r="AAL11" s="9" t="str">
        <f>IF(AND(明細書!ZM11&lt;=TIME(17,40,0),明細書!ZN11&gt;=TIME(18,20,0)),1,IF(AND(明細書!ZM11&lt;=TIME(21,40,0),明細書!ZN11&gt;=TIME(22,20,0)),1,IF(AND(明細書!ZM11&lt;=TIME(5,40,0),明細書!ZN11&gt;=TIME(6,20,0)),1,IF(AND(明細書!ZM11&lt;=TIME(7,40,0),明細書!ZN11&gt;=TIME(8,20,0)),1,""))))</f>
        <v/>
      </c>
      <c r="AAT11" s="15" t="str">
        <f t="shared" si="78"/>
        <v/>
      </c>
      <c r="AAV11" s="16"/>
      <c r="AAW11" s="7" t="str">
        <f t="shared" si="57"/>
        <v/>
      </c>
      <c r="AAX11" s="3">
        <f t="shared" si="58"/>
        <v>45382</v>
      </c>
      <c r="AAY11" s="4"/>
      <c r="AAZ11" s="5" t="s">
        <v>22</v>
      </c>
      <c r="ABA11" s="4"/>
      <c r="ABB11" s="5" t="s">
        <v>23</v>
      </c>
      <c r="ABC11" s="4"/>
      <c r="ABD11" s="5" t="s">
        <v>22</v>
      </c>
      <c r="ABE11" s="4"/>
      <c r="ABF11" s="5" t="s">
        <v>23</v>
      </c>
      <c r="ABG11" s="4"/>
      <c r="ABH11" s="6" t="s">
        <v>22</v>
      </c>
      <c r="ABI11" s="4"/>
      <c r="ABJ11" s="6" t="s">
        <v>23</v>
      </c>
      <c r="ABK11" s="4"/>
      <c r="ABL11" s="6" t="s">
        <v>22</v>
      </c>
      <c r="ABM11" s="4"/>
      <c r="ABN11" s="6" t="s">
        <v>23</v>
      </c>
      <c r="ABO11" s="70"/>
      <c r="ABP11" s="17"/>
      <c r="ABQ11" s="18"/>
      <c r="ABR11" s="82"/>
      <c r="ABT11" s="9" t="str">
        <f t="shared" si="59"/>
        <v/>
      </c>
      <c r="ABU11" s="9" t="str">
        <f t="shared" ref="ABU11:ABU59" si="99">IF(AND(AAV12&gt;0,AAV11&gt;AAV12),1,IF(AND(AAV10="",AAV11&gt;0),1,""))</f>
        <v/>
      </c>
      <c r="ABV11" s="9" t="str">
        <f>IF(ABE11="","",IF(OR(AND(AAV11=AAV12,AAY12&gt;0,明細書!AAY12&lt;明細書!AAY11),AND(AAV11=AAV12,AAY12&gt;0,明細書!AAZ11&gt;明細書!AAY12),AND(明細書!AAY11&gt;明細書!AAZ11)),1,""))</f>
        <v/>
      </c>
      <c r="ABW11" s="9" t="str">
        <f>IF(ABM11="","",IF(OR(明細書!ABA11&lt;明細書!AAY11,明細書!AAZ11&lt;明細書!ABB11,明細書!ABA11&gt;明細書!ABB11),1,""))</f>
        <v/>
      </c>
      <c r="ABX11" s="9" t="str">
        <f>IF(AND(明細書!AAY11&lt;=TIME(17,40,0),明細書!AAZ11&gt;=TIME(18,20,0)),1,IF(AND(明細書!AAY11&lt;=TIME(21,40,0),明細書!AAZ11&gt;=TIME(22,20,0)),1,IF(AND(明細書!AAY11&lt;=TIME(5,40,0),明細書!AAZ11&gt;=TIME(6,20,0)),1,IF(AND(明細書!AAY11&lt;=TIME(7,40,0),明細書!AAZ11&gt;=TIME(8,20,0)),1,""))))</f>
        <v/>
      </c>
      <c r="ACF11" s="15" t="str">
        <f t="shared" si="79"/>
        <v/>
      </c>
    </row>
    <row r="12" spans="2:760" ht="18.75" customHeight="1" x14ac:dyDescent="0.2">
      <c r="B12" s="16"/>
      <c r="C12" s="7" t="str">
        <f t="shared" si="0"/>
        <v/>
      </c>
      <c r="D12" s="3">
        <f t="shared" si="1"/>
        <v>45382</v>
      </c>
      <c r="E12" s="4"/>
      <c r="F12" s="5" t="s">
        <v>22</v>
      </c>
      <c r="G12" s="4"/>
      <c r="H12" s="5" t="s">
        <v>23</v>
      </c>
      <c r="I12" s="4"/>
      <c r="J12" s="5" t="s">
        <v>22</v>
      </c>
      <c r="K12" s="4"/>
      <c r="L12" s="5" t="s">
        <v>23</v>
      </c>
      <c r="M12" s="4"/>
      <c r="N12" s="6" t="s">
        <v>22</v>
      </c>
      <c r="O12" s="4"/>
      <c r="P12" s="6" t="s">
        <v>23</v>
      </c>
      <c r="Q12" s="4"/>
      <c r="R12" s="6" t="s">
        <v>22</v>
      </c>
      <c r="S12" s="4"/>
      <c r="T12" s="6" t="s">
        <v>23</v>
      </c>
      <c r="U12" s="70"/>
      <c r="V12" s="17"/>
      <c r="W12" s="18"/>
      <c r="X12" s="82"/>
      <c r="Z12" s="9" t="str">
        <f t="shared" si="2"/>
        <v/>
      </c>
      <c r="AA12" s="9" t="str">
        <f t="shared" si="80"/>
        <v/>
      </c>
      <c r="AB12" s="9" t="str">
        <f>IF(K12="","",IF(OR(AND(B12=B13,E13&gt;0,明細書!E13&lt;明細書!E12),AND(B12=B13,E13&gt;0,明細書!F12&gt;明細書!E13),AND(明細書!E12&gt;明細書!F12)),1,""))</f>
        <v/>
      </c>
      <c r="AC12" s="9" t="str">
        <f>IF(S12="","",IF(OR(明細書!G12&lt;明細書!E12,明細書!F12&lt;明細書!H12,明細書!G12&gt;明細書!H12),1,""))</f>
        <v/>
      </c>
      <c r="AD12" s="9" t="str">
        <f>IF(AND(明細書!E12&lt;=TIME(17,40,0),明細書!F12&gt;=TIME(18,20,0)),1,IF(AND(明細書!E12&lt;=TIME(21,40,0),明細書!F12&gt;=TIME(22,20,0)),1,IF(AND(明細書!E12&lt;=TIME(5,40,0),明細書!F12&gt;=TIME(6,20,0)),1,IF(AND(明細書!E12&lt;=TIME(7,40,0),明細書!F12&gt;=TIME(8,20,0)),1,""))))</f>
        <v/>
      </c>
      <c r="AL12" s="15" t="str">
        <f t="shared" si="60"/>
        <v/>
      </c>
      <c r="AN12" s="16"/>
      <c r="AO12" s="7" t="str">
        <f t="shared" si="3"/>
        <v/>
      </c>
      <c r="AP12" s="3">
        <f t="shared" si="4"/>
        <v>45382</v>
      </c>
      <c r="AQ12" s="4"/>
      <c r="AR12" s="5" t="s">
        <v>22</v>
      </c>
      <c r="AS12" s="4"/>
      <c r="AT12" s="5" t="s">
        <v>23</v>
      </c>
      <c r="AU12" s="4"/>
      <c r="AV12" s="5" t="s">
        <v>22</v>
      </c>
      <c r="AW12" s="4"/>
      <c r="AX12" s="5" t="s">
        <v>23</v>
      </c>
      <c r="AY12" s="4"/>
      <c r="AZ12" s="6" t="s">
        <v>22</v>
      </c>
      <c r="BA12" s="4"/>
      <c r="BB12" s="6" t="s">
        <v>23</v>
      </c>
      <c r="BC12" s="4"/>
      <c r="BD12" s="6" t="s">
        <v>22</v>
      </c>
      <c r="BE12" s="4"/>
      <c r="BF12" s="6" t="s">
        <v>23</v>
      </c>
      <c r="BG12" s="70"/>
      <c r="BH12" s="17"/>
      <c r="BI12" s="18"/>
      <c r="BJ12" s="82"/>
      <c r="BL12" s="9" t="str">
        <f t="shared" si="5"/>
        <v/>
      </c>
      <c r="BM12" s="9" t="str">
        <f t="shared" si="81"/>
        <v/>
      </c>
      <c r="BN12" s="9" t="str">
        <f>IF(AW12="","",IF(OR(AND(AN12=AN13,AQ13&gt;0,明細書!AQ13&lt;明細書!AQ12),AND(AN12=AN13,AQ13&gt;0,明細書!AR12&gt;明細書!AQ13),AND(明細書!AQ12&gt;明細書!AR12)),1,""))</f>
        <v/>
      </c>
      <c r="BO12" s="9" t="str">
        <f>IF(BE12="","",IF(OR(明細書!AS12&lt;明細書!AQ12,明細書!AR12&lt;明細書!AT12,明細書!AS12&gt;明細書!AT12),1,""))</f>
        <v/>
      </c>
      <c r="BP12" s="9" t="str">
        <f>IF(AND(明細書!AQ12&lt;=TIME(17,40,0),明細書!AR12&gt;=TIME(18,20,0)),1,IF(AND(明細書!AQ12&lt;=TIME(21,40,0),明細書!AR12&gt;=TIME(22,20,0)),1,IF(AND(明細書!AQ12&lt;=TIME(5,40,0),明細書!AR12&gt;=TIME(6,20,0)),1,IF(AND(明細書!AQ12&lt;=TIME(7,40,0),明細書!AR12&gt;=TIME(8,20,0)),1,""))))</f>
        <v/>
      </c>
      <c r="BX12" s="15" t="str">
        <f t="shared" si="61"/>
        <v/>
      </c>
      <c r="BZ12" s="16"/>
      <c r="CA12" s="7" t="str">
        <f t="shared" si="6"/>
        <v/>
      </c>
      <c r="CB12" s="3">
        <f t="shared" si="7"/>
        <v>45382</v>
      </c>
      <c r="CC12" s="4"/>
      <c r="CD12" s="5" t="s">
        <v>22</v>
      </c>
      <c r="CE12" s="4"/>
      <c r="CF12" s="5" t="s">
        <v>23</v>
      </c>
      <c r="CG12" s="4"/>
      <c r="CH12" s="5" t="s">
        <v>22</v>
      </c>
      <c r="CI12" s="4"/>
      <c r="CJ12" s="5" t="s">
        <v>23</v>
      </c>
      <c r="CK12" s="4"/>
      <c r="CL12" s="6" t="s">
        <v>22</v>
      </c>
      <c r="CM12" s="4"/>
      <c r="CN12" s="6" t="s">
        <v>23</v>
      </c>
      <c r="CO12" s="4"/>
      <c r="CP12" s="6" t="s">
        <v>22</v>
      </c>
      <c r="CQ12" s="4"/>
      <c r="CR12" s="6" t="s">
        <v>23</v>
      </c>
      <c r="CS12" s="70"/>
      <c r="CT12" s="17"/>
      <c r="CU12" s="18"/>
      <c r="CV12" s="82"/>
      <c r="CX12" s="9" t="str">
        <f t="shared" si="8"/>
        <v/>
      </c>
      <c r="CY12" s="9" t="str">
        <f t="shared" si="82"/>
        <v/>
      </c>
      <c r="CZ12" s="9" t="str">
        <f>IF(CI12="","",IF(OR(AND(BZ12=BZ13,CC13&gt;0,明細書!CC13&lt;明細書!CC12),AND(BZ12=BZ13,CC13&gt;0,明細書!CD12&gt;明細書!CC13),AND(明細書!CC12&gt;明細書!CD12)),1,""))</f>
        <v/>
      </c>
      <c r="DA12" s="9" t="str">
        <f>IF(CQ12="","",IF(OR(明細書!CE12&lt;明細書!CC12,明細書!CD12&lt;明細書!CF12,明細書!CE12&gt;明細書!CF12),1,""))</f>
        <v/>
      </c>
      <c r="DB12" s="9" t="str">
        <f>IF(AND(明細書!CC12&lt;=TIME(17,40,0),明細書!CD12&gt;=TIME(18,20,0)),1,IF(AND(明細書!CC12&lt;=TIME(21,40,0),明細書!CD12&gt;=TIME(22,20,0)),1,IF(AND(明細書!CC12&lt;=TIME(5,40,0),明細書!CD12&gt;=TIME(6,20,0)),1,IF(AND(明細書!CC12&lt;=TIME(7,40,0),明細書!CD12&gt;=TIME(8,20,0)),1,""))))</f>
        <v/>
      </c>
      <c r="DJ12" s="15" t="str">
        <f t="shared" si="62"/>
        <v/>
      </c>
      <c r="DL12" s="16"/>
      <c r="DM12" s="7" t="str">
        <f t="shared" si="9"/>
        <v/>
      </c>
      <c r="DN12" s="3">
        <f t="shared" si="10"/>
        <v>45382</v>
      </c>
      <c r="DO12" s="4"/>
      <c r="DP12" s="5" t="s">
        <v>22</v>
      </c>
      <c r="DQ12" s="4"/>
      <c r="DR12" s="5" t="s">
        <v>23</v>
      </c>
      <c r="DS12" s="4"/>
      <c r="DT12" s="5" t="s">
        <v>22</v>
      </c>
      <c r="DU12" s="4"/>
      <c r="DV12" s="5" t="s">
        <v>23</v>
      </c>
      <c r="DW12" s="4"/>
      <c r="DX12" s="6" t="s">
        <v>22</v>
      </c>
      <c r="DY12" s="4"/>
      <c r="DZ12" s="6" t="s">
        <v>23</v>
      </c>
      <c r="EA12" s="4"/>
      <c r="EB12" s="6" t="s">
        <v>22</v>
      </c>
      <c r="EC12" s="4"/>
      <c r="ED12" s="6" t="s">
        <v>23</v>
      </c>
      <c r="EE12" s="70"/>
      <c r="EF12" s="17"/>
      <c r="EG12" s="18"/>
      <c r="EH12" s="82"/>
      <c r="EJ12" s="9" t="str">
        <f t="shared" si="11"/>
        <v/>
      </c>
      <c r="EK12" s="9" t="str">
        <f t="shared" si="83"/>
        <v/>
      </c>
      <c r="EL12" s="9" t="str">
        <f>IF(DU12="","",IF(OR(AND(DL12=DL13,DO13&gt;0,明細書!DO13&lt;明細書!DO12),AND(DL12=DL13,DO13&gt;0,明細書!DP12&gt;明細書!DO13),AND(明細書!DO12&gt;明細書!DP12)),1,""))</f>
        <v/>
      </c>
      <c r="EM12" s="9" t="str">
        <f>IF(EC12="","",IF(OR(明細書!DQ12&lt;明細書!DO12,明細書!DP12&lt;明細書!DR12,明細書!DQ12&gt;明細書!DR12),1,""))</f>
        <v/>
      </c>
      <c r="EN12" s="9" t="str">
        <f>IF(AND(明細書!DO12&lt;=TIME(17,40,0),明細書!DP12&gt;=TIME(18,20,0)),1,IF(AND(明細書!DO12&lt;=TIME(21,40,0),明細書!DP12&gt;=TIME(22,20,0)),1,IF(AND(明細書!DO12&lt;=TIME(5,40,0),明細書!DP12&gt;=TIME(6,20,0)),1,IF(AND(明細書!DO12&lt;=TIME(7,40,0),明細書!DP12&gt;=TIME(8,20,0)),1,""))))</f>
        <v/>
      </c>
      <c r="EV12" s="15" t="str">
        <f t="shared" si="63"/>
        <v/>
      </c>
      <c r="EX12" s="16"/>
      <c r="EY12" s="7" t="str">
        <f t="shared" si="12"/>
        <v/>
      </c>
      <c r="EZ12" s="3">
        <f t="shared" si="13"/>
        <v>45382</v>
      </c>
      <c r="FA12" s="4"/>
      <c r="FB12" s="5" t="s">
        <v>22</v>
      </c>
      <c r="FC12" s="4"/>
      <c r="FD12" s="5" t="s">
        <v>23</v>
      </c>
      <c r="FE12" s="4"/>
      <c r="FF12" s="5" t="s">
        <v>22</v>
      </c>
      <c r="FG12" s="4"/>
      <c r="FH12" s="5" t="s">
        <v>23</v>
      </c>
      <c r="FI12" s="4"/>
      <c r="FJ12" s="6" t="s">
        <v>22</v>
      </c>
      <c r="FK12" s="4"/>
      <c r="FL12" s="6" t="s">
        <v>23</v>
      </c>
      <c r="FM12" s="4"/>
      <c r="FN12" s="6" t="s">
        <v>22</v>
      </c>
      <c r="FO12" s="4"/>
      <c r="FP12" s="6" t="s">
        <v>23</v>
      </c>
      <c r="FQ12" s="70"/>
      <c r="FR12" s="17"/>
      <c r="FS12" s="18"/>
      <c r="FT12" s="82"/>
      <c r="FV12" s="9" t="str">
        <f t="shared" si="14"/>
        <v/>
      </c>
      <c r="FW12" s="9" t="str">
        <f t="shared" si="84"/>
        <v/>
      </c>
      <c r="FX12" s="9" t="str">
        <f>IF(FG12="","",IF(OR(AND(EX12=EX13,FA13&gt;0,明細書!FA13&lt;明細書!FA12),AND(EX12=EX13,FA13&gt;0,明細書!FB12&gt;明細書!FA13),AND(明細書!FA12&gt;明細書!FB12)),1,""))</f>
        <v/>
      </c>
      <c r="FY12" s="9" t="str">
        <f>IF(FO12="","",IF(OR(明細書!FC12&lt;明細書!FA12,明細書!FB12&lt;明細書!FD12,明細書!FC12&gt;明細書!FD12),1,""))</f>
        <v/>
      </c>
      <c r="FZ12" s="9" t="str">
        <f>IF(AND(明細書!FA12&lt;=TIME(17,40,0),明細書!FB12&gt;=TIME(18,20,0)),1,IF(AND(明細書!FA12&lt;=TIME(21,40,0),明細書!FB12&gt;=TIME(22,20,0)),1,IF(AND(明細書!FA12&lt;=TIME(5,40,0),明細書!FB12&gt;=TIME(6,20,0)),1,IF(AND(明細書!FA12&lt;=TIME(7,40,0),明細書!FB12&gt;=TIME(8,20,0)),1,""))))</f>
        <v/>
      </c>
      <c r="GH12" s="15" t="str">
        <f t="shared" si="64"/>
        <v/>
      </c>
      <c r="GJ12" s="16"/>
      <c r="GK12" s="7" t="str">
        <f t="shared" si="15"/>
        <v/>
      </c>
      <c r="GL12" s="3">
        <f t="shared" si="16"/>
        <v>45382</v>
      </c>
      <c r="GM12" s="4"/>
      <c r="GN12" s="5" t="s">
        <v>22</v>
      </c>
      <c r="GO12" s="4"/>
      <c r="GP12" s="5" t="s">
        <v>23</v>
      </c>
      <c r="GQ12" s="4"/>
      <c r="GR12" s="5" t="s">
        <v>22</v>
      </c>
      <c r="GS12" s="4"/>
      <c r="GT12" s="5" t="s">
        <v>23</v>
      </c>
      <c r="GU12" s="4"/>
      <c r="GV12" s="6" t="s">
        <v>22</v>
      </c>
      <c r="GW12" s="4"/>
      <c r="GX12" s="6" t="s">
        <v>23</v>
      </c>
      <c r="GY12" s="4"/>
      <c r="GZ12" s="6" t="s">
        <v>22</v>
      </c>
      <c r="HA12" s="4"/>
      <c r="HB12" s="6" t="s">
        <v>23</v>
      </c>
      <c r="HC12" s="70"/>
      <c r="HD12" s="17"/>
      <c r="HE12" s="18"/>
      <c r="HF12" s="82"/>
      <c r="HH12" s="9" t="str">
        <f t="shared" si="17"/>
        <v/>
      </c>
      <c r="HI12" s="9" t="str">
        <f t="shared" si="85"/>
        <v/>
      </c>
      <c r="HJ12" s="9" t="str">
        <f>IF(GS12="","",IF(OR(AND(GJ12=GJ13,GM13&gt;0,明細書!GM13&lt;明細書!GM12),AND(GJ12=GJ13,GM13&gt;0,明細書!GN12&gt;明細書!GM13),AND(明細書!GM12&gt;明細書!GN12)),1,""))</f>
        <v/>
      </c>
      <c r="HK12" s="9" t="str">
        <f>IF(HA12="","",IF(OR(明細書!GO12&lt;明細書!GM12,明細書!GN12&lt;明細書!GP12,明細書!GO12&gt;明細書!GP12),1,""))</f>
        <v/>
      </c>
      <c r="HL12" s="9" t="str">
        <f>IF(AND(明細書!GM12&lt;=TIME(17,40,0),明細書!GN12&gt;=TIME(18,20,0)),1,IF(AND(明細書!GM12&lt;=TIME(21,40,0),明細書!GN12&gt;=TIME(22,20,0)),1,IF(AND(明細書!GM12&lt;=TIME(5,40,0),明細書!GN12&gt;=TIME(6,20,0)),1,IF(AND(明細書!GM12&lt;=TIME(7,40,0),明細書!GN12&gt;=TIME(8,20,0)),1,""))))</f>
        <v/>
      </c>
      <c r="HT12" s="15" t="str">
        <f t="shared" si="65"/>
        <v/>
      </c>
      <c r="HV12" s="16"/>
      <c r="HW12" s="7" t="str">
        <f t="shared" si="18"/>
        <v/>
      </c>
      <c r="HX12" s="3">
        <f t="shared" si="19"/>
        <v>45382</v>
      </c>
      <c r="HY12" s="4"/>
      <c r="HZ12" s="5" t="s">
        <v>22</v>
      </c>
      <c r="IA12" s="4"/>
      <c r="IB12" s="5" t="s">
        <v>23</v>
      </c>
      <c r="IC12" s="4"/>
      <c r="ID12" s="5" t="s">
        <v>22</v>
      </c>
      <c r="IE12" s="4"/>
      <c r="IF12" s="5" t="s">
        <v>23</v>
      </c>
      <c r="IG12" s="4"/>
      <c r="IH12" s="6" t="s">
        <v>22</v>
      </c>
      <c r="II12" s="4"/>
      <c r="IJ12" s="6" t="s">
        <v>23</v>
      </c>
      <c r="IK12" s="4"/>
      <c r="IL12" s="6" t="s">
        <v>22</v>
      </c>
      <c r="IM12" s="4"/>
      <c r="IN12" s="6" t="s">
        <v>23</v>
      </c>
      <c r="IO12" s="70"/>
      <c r="IP12" s="17"/>
      <c r="IQ12" s="18"/>
      <c r="IR12" s="82"/>
      <c r="IT12" s="9" t="str">
        <f t="shared" si="20"/>
        <v/>
      </c>
      <c r="IU12" s="9" t="str">
        <f t="shared" si="86"/>
        <v/>
      </c>
      <c r="IV12" s="9" t="str">
        <f>IF(IE12="","",IF(OR(AND(HV12=HV13,HY13&gt;0,明細書!HY13&lt;明細書!HY12),AND(HV12=HV13,HY13&gt;0,明細書!HZ12&gt;明細書!HY13),AND(明細書!HY12&gt;明細書!HZ12)),1,""))</f>
        <v/>
      </c>
      <c r="IW12" s="9" t="str">
        <f>IF(IM12="","",IF(OR(明細書!IA12&lt;明細書!HY12,明細書!HZ12&lt;明細書!IB12,明細書!IA12&gt;明細書!IB12),1,""))</f>
        <v/>
      </c>
      <c r="IX12" s="9" t="str">
        <f>IF(AND(明細書!HY12&lt;=TIME(17,40,0),明細書!HZ12&gt;=TIME(18,20,0)),1,IF(AND(明細書!HY12&lt;=TIME(21,40,0),明細書!HZ12&gt;=TIME(22,20,0)),1,IF(AND(明細書!HY12&lt;=TIME(5,40,0),明細書!HZ12&gt;=TIME(6,20,0)),1,IF(AND(明細書!HY12&lt;=TIME(7,40,0),明細書!HZ12&gt;=TIME(8,20,0)),1,""))))</f>
        <v/>
      </c>
      <c r="JF12" s="15" t="str">
        <f t="shared" si="66"/>
        <v/>
      </c>
      <c r="JH12" s="16"/>
      <c r="JI12" s="7" t="str">
        <f t="shared" si="21"/>
        <v/>
      </c>
      <c r="JJ12" s="3">
        <f t="shared" si="22"/>
        <v>45382</v>
      </c>
      <c r="JK12" s="4"/>
      <c r="JL12" s="5" t="s">
        <v>22</v>
      </c>
      <c r="JM12" s="4"/>
      <c r="JN12" s="5" t="s">
        <v>23</v>
      </c>
      <c r="JO12" s="4"/>
      <c r="JP12" s="5" t="s">
        <v>22</v>
      </c>
      <c r="JQ12" s="4"/>
      <c r="JR12" s="5" t="s">
        <v>23</v>
      </c>
      <c r="JS12" s="4"/>
      <c r="JT12" s="6" t="s">
        <v>22</v>
      </c>
      <c r="JU12" s="4"/>
      <c r="JV12" s="6" t="s">
        <v>23</v>
      </c>
      <c r="JW12" s="4"/>
      <c r="JX12" s="6" t="s">
        <v>22</v>
      </c>
      <c r="JY12" s="4"/>
      <c r="JZ12" s="6" t="s">
        <v>23</v>
      </c>
      <c r="KA12" s="70"/>
      <c r="KB12" s="17"/>
      <c r="KC12" s="18"/>
      <c r="KD12" s="82"/>
      <c r="KF12" s="9" t="str">
        <f t="shared" si="23"/>
        <v/>
      </c>
      <c r="KG12" s="9" t="str">
        <f t="shared" si="87"/>
        <v/>
      </c>
      <c r="KH12" s="9" t="str">
        <f>IF(JQ12="","",IF(OR(AND(JH12=JH13,JK13&gt;0,明細書!JK13&lt;明細書!JK12),AND(JH12=JH13,JK13&gt;0,明細書!JL12&gt;明細書!JK13),AND(明細書!JK12&gt;明細書!JL12)),1,""))</f>
        <v/>
      </c>
      <c r="KI12" s="9" t="str">
        <f>IF(JY12="","",IF(OR(明細書!JM12&lt;明細書!JK12,明細書!JL12&lt;明細書!JN12,明細書!JM12&gt;明細書!JN12),1,""))</f>
        <v/>
      </c>
      <c r="KJ12" s="9" t="str">
        <f>IF(AND(明細書!JK12&lt;=TIME(17,40,0),明細書!JL12&gt;=TIME(18,20,0)),1,IF(AND(明細書!JK12&lt;=TIME(21,40,0),明細書!JL12&gt;=TIME(22,20,0)),1,IF(AND(明細書!JK12&lt;=TIME(5,40,0),明細書!JL12&gt;=TIME(6,20,0)),1,IF(AND(明細書!JK12&lt;=TIME(7,40,0),明細書!JL12&gt;=TIME(8,20,0)),1,""))))</f>
        <v/>
      </c>
      <c r="KR12" s="15" t="str">
        <f t="shared" si="67"/>
        <v/>
      </c>
      <c r="KT12" s="16"/>
      <c r="KU12" s="7" t="str">
        <f t="shared" si="24"/>
        <v/>
      </c>
      <c r="KV12" s="3">
        <f t="shared" si="25"/>
        <v>45382</v>
      </c>
      <c r="KW12" s="4"/>
      <c r="KX12" s="5" t="s">
        <v>22</v>
      </c>
      <c r="KY12" s="4"/>
      <c r="KZ12" s="5" t="s">
        <v>23</v>
      </c>
      <c r="LA12" s="4"/>
      <c r="LB12" s="5" t="s">
        <v>22</v>
      </c>
      <c r="LC12" s="4"/>
      <c r="LD12" s="5" t="s">
        <v>23</v>
      </c>
      <c r="LE12" s="4"/>
      <c r="LF12" s="6" t="s">
        <v>22</v>
      </c>
      <c r="LG12" s="4"/>
      <c r="LH12" s="6" t="s">
        <v>23</v>
      </c>
      <c r="LI12" s="4"/>
      <c r="LJ12" s="6" t="s">
        <v>22</v>
      </c>
      <c r="LK12" s="4"/>
      <c r="LL12" s="6" t="s">
        <v>23</v>
      </c>
      <c r="LM12" s="70"/>
      <c r="LN12" s="17"/>
      <c r="LO12" s="18"/>
      <c r="LP12" s="82"/>
      <c r="LR12" s="9" t="str">
        <f t="shared" si="26"/>
        <v/>
      </c>
      <c r="LS12" s="9" t="str">
        <f t="shared" si="88"/>
        <v/>
      </c>
      <c r="LT12" s="9" t="str">
        <f>IF(LC12="","",IF(OR(AND(KT12=KT13,KW13&gt;0,明細書!KW13&lt;明細書!KW12),AND(KT12=KT13,KW13&gt;0,明細書!KX12&gt;明細書!KW13),AND(明細書!KW12&gt;明細書!KX12)),1,""))</f>
        <v/>
      </c>
      <c r="LU12" s="9" t="str">
        <f>IF(LK12="","",IF(OR(明細書!KY12&lt;明細書!KW12,明細書!KX12&lt;明細書!KZ12,明細書!KY12&gt;明細書!KZ12),1,""))</f>
        <v/>
      </c>
      <c r="LV12" s="9" t="str">
        <f>IF(AND(明細書!KW12&lt;=TIME(17,40,0),明細書!KX12&gt;=TIME(18,20,0)),1,IF(AND(明細書!KW12&lt;=TIME(21,40,0),明細書!KX12&gt;=TIME(22,20,0)),1,IF(AND(明細書!KW12&lt;=TIME(5,40,0),明細書!KX12&gt;=TIME(6,20,0)),1,IF(AND(明細書!KW12&lt;=TIME(7,40,0),明細書!KX12&gt;=TIME(8,20,0)),1,""))))</f>
        <v/>
      </c>
      <c r="MD12" s="15" t="str">
        <f t="shared" si="68"/>
        <v/>
      </c>
      <c r="MF12" s="16"/>
      <c r="MG12" s="7" t="str">
        <f t="shared" si="27"/>
        <v/>
      </c>
      <c r="MH12" s="3">
        <f t="shared" si="28"/>
        <v>45382</v>
      </c>
      <c r="MI12" s="4"/>
      <c r="MJ12" s="5" t="s">
        <v>22</v>
      </c>
      <c r="MK12" s="4"/>
      <c r="ML12" s="5" t="s">
        <v>23</v>
      </c>
      <c r="MM12" s="4"/>
      <c r="MN12" s="5" t="s">
        <v>22</v>
      </c>
      <c r="MO12" s="4"/>
      <c r="MP12" s="5" t="s">
        <v>23</v>
      </c>
      <c r="MQ12" s="4"/>
      <c r="MR12" s="6" t="s">
        <v>22</v>
      </c>
      <c r="MS12" s="4"/>
      <c r="MT12" s="6" t="s">
        <v>23</v>
      </c>
      <c r="MU12" s="4"/>
      <c r="MV12" s="6" t="s">
        <v>22</v>
      </c>
      <c r="MW12" s="4"/>
      <c r="MX12" s="6" t="s">
        <v>23</v>
      </c>
      <c r="MY12" s="70"/>
      <c r="MZ12" s="17"/>
      <c r="NA12" s="18"/>
      <c r="NB12" s="82"/>
      <c r="ND12" s="9" t="str">
        <f t="shared" si="29"/>
        <v/>
      </c>
      <c r="NE12" s="9" t="str">
        <f t="shared" si="89"/>
        <v/>
      </c>
      <c r="NF12" s="9" t="str">
        <f>IF(MO12="","",IF(OR(AND(MF12=MF13,MI13&gt;0,明細書!MI13&lt;明細書!MI12),AND(MF12=MF13,MI13&gt;0,明細書!MJ12&gt;明細書!MI13),AND(明細書!MI12&gt;明細書!MJ12)),1,""))</f>
        <v/>
      </c>
      <c r="NG12" s="9" t="str">
        <f>IF(MW12="","",IF(OR(明細書!MK12&lt;明細書!MI12,明細書!MJ12&lt;明細書!ML12,明細書!MK12&gt;明細書!ML12),1,""))</f>
        <v/>
      </c>
      <c r="NH12" s="9" t="str">
        <f>IF(AND(明細書!MI12&lt;=TIME(17,40,0),明細書!MJ12&gt;=TIME(18,20,0)),1,IF(AND(明細書!MI12&lt;=TIME(21,40,0),明細書!MJ12&gt;=TIME(22,20,0)),1,IF(AND(明細書!MI12&lt;=TIME(5,40,0),明細書!MJ12&gt;=TIME(6,20,0)),1,IF(AND(明細書!MI12&lt;=TIME(7,40,0),明細書!MJ12&gt;=TIME(8,20,0)),1,""))))</f>
        <v/>
      </c>
      <c r="NP12" s="15" t="str">
        <f t="shared" si="69"/>
        <v/>
      </c>
      <c r="NR12" s="16"/>
      <c r="NS12" s="7" t="str">
        <f t="shared" si="30"/>
        <v/>
      </c>
      <c r="NT12" s="3">
        <f t="shared" si="31"/>
        <v>45382</v>
      </c>
      <c r="NU12" s="4"/>
      <c r="NV12" s="5" t="s">
        <v>22</v>
      </c>
      <c r="NW12" s="4"/>
      <c r="NX12" s="5" t="s">
        <v>23</v>
      </c>
      <c r="NY12" s="4"/>
      <c r="NZ12" s="5" t="s">
        <v>22</v>
      </c>
      <c r="OA12" s="4"/>
      <c r="OB12" s="5" t="s">
        <v>23</v>
      </c>
      <c r="OC12" s="4"/>
      <c r="OD12" s="6" t="s">
        <v>22</v>
      </c>
      <c r="OE12" s="4"/>
      <c r="OF12" s="6" t="s">
        <v>23</v>
      </c>
      <c r="OG12" s="4"/>
      <c r="OH12" s="6" t="s">
        <v>22</v>
      </c>
      <c r="OI12" s="4"/>
      <c r="OJ12" s="6" t="s">
        <v>23</v>
      </c>
      <c r="OK12" s="70"/>
      <c r="OL12" s="17"/>
      <c r="OM12" s="18"/>
      <c r="ON12" s="82"/>
      <c r="OP12" s="9" t="str">
        <f t="shared" si="32"/>
        <v/>
      </c>
      <c r="OQ12" s="9" t="str">
        <f t="shared" si="90"/>
        <v/>
      </c>
      <c r="OR12" s="9" t="str">
        <f>IF(OA12="","",IF(OR(AND(NR12=NR13,NU13&gt;0,明細書!NU13&lt;明細書!NU12),AND(NR12=NR13,NU13&gt;0,明細書!NV12&gt;明細書!NU13),AND(明細書!NU12&gt;明細書!NV12)),1,""))</f>
        <v/>
      </c>
      <c r="OS12" s="9" t="str">
        <f>IF(OI12="","",IF(OR(明細書!NW12&lt;明細書!NU12,明細書!NV12&lt;明細書!NX12,明細書!NW12&gt;明細書!NX12),1,""))</f>
        <v/>
      </c>
      <c r="OT12" s="9" t="str">
        <f>IF(AND(明細書!NU12&lt;=TIME(17,40,0),明細書!NV12&gt;=TIME(18,20,0)),1,IF(AND(明細書!NU12&lt;=TIME(21,40,0),明細書!NV12&gt;=TIME(22,20,0)),1,IF(AND(明細書!NU12&lt;=TIME(5,40,0),明細書!NV12&gt;=TIME(6,20,0)),1,IF(AND(明細書!NU12&lt;=TIME(7,40,0),明細書!NV12&gt;=TIME(8,20,0)),1,""))))</f>
        <v/>
      </c>
      <c r="PB12" s="15" t="str">
        <f t="shared" si="70"/>
        <v/>
      </c>
      <c r="PD12" s="16"/>
      <c r="PE12" s="7" t="str">
        <f t="shared" si="33"/>
        <v/>
      </c>
      <c r="PF12" s="3">
        <f t="shared" si="34"/>
        <v>45382</v>
      </c>
      <c r="PG12" s="4"/>
      <c r="PH12" s="5" t="s">
        <v>22</v>
      </c>
      <c r="PI12" s="4"/>
      <c r="PJ12" s="5" t="s">
        <v>23</v>
      </c>
      <c r="PK12" s="4"/>
      <c r="PL12" s="5" t="s">
        <v>22</v>
      </c>
      <c r="PM12" s="4"/>
      <c r="PN12" s="5" t="s">
        <v>23</v>
      </c>
      <c r="PO12" s="4"/>
      <c r="PP12" s="6" t="s">
        <v>22</v>
      </c>
      <c r="PQ12" s="4"/>
      <c r="PR12" s="6" t="s">
        <v>23</v>
      </c>
      <c r="PS12" s="4"/>
      <c r="PT12" s="6" t="s">
        <v>22</v>
      </c>
      <c r="PU12" s="4"/>
      <c r="PV12" s="6" t="s">
        <v>23</v>
      </c>
      <c r="PW12" s="70"/>
      <c r="PX12" s="17"/>
      <c r="PY12" s="18"/>
      <c r="PZ12" s="82"/>
      <c r="QB12" s="9" t="str">
        <f t="shared" si="35"/>
        <v/>
      </c>
      <c r="QC12" s="9" t="str">
        <f t="shared" si="91"/>
        <v/>
      </c>
      <c r="QD12" s="9" t="str">
        <f>IF(PM12="","",IF(OR(AND(PD12=PD13,PG13&gt;0,明細書!PG13&lt;明細書!PG12),AND(PD12=PD13,PG13&gt;0,明細書!PH12&gt;明細書!PG13),AND(明細書!PG12&gt;明細書!PH12)),1,""))</f>
        <v/>
      </c>
      <c r="QE12" s="9" t="str">
        <f>IF(PU12="","",IF(OR(明細書!PI12&lt;明細書!PG12,明細書!PH12&lt;明細書!PJ12,明細書!PI12&gt;明細書!PJ12),1,""))</f>
        <v/>
      </c>
      <c r="QF12" s="9" t="str">
        <f>IF(AND(明細書!PG12&lt;=TIME(17,40,0),明細書!PH12&gt;=TIME(18,20,0)),1,IF(AND(明細書!PG12&lt;=TIME(21,40,0),明細書!PH12&gt;=TIME(22,20,0)),1,IF(AND(明細書!PG12&lt;=TIME(5,40,0),明細書!PH12&gt;=TIME(6,20,0)),1,IF(AND(明細書!PG12&lt;=TIME(7,40,0),明細書!PH12&gt;=TIME(8,20,0)),1,""))))</f>
        <v/>
      </c>
      <c r="QN12" s="15" t="str">
        <f t="shared" si="71"/>
        <v/>
      </c>
      <c r="QP12" s="16"/>
      <c r="QQ12" s="7" t="str">
        <f t="shared" si="36"/>
        <v/>
      </c>
      <c r="QR12" s="3">
        <f t="shared" si="37"/>
        <v>45382</v>
      </c>
      <c r="QS12" s="4"/>
      <c r="QT12" s="5" t="s">
        <v>22</v>
      </c>
      <c r="QU12" s="4"/>
      <c r="QV12" s="5" t="s">
        <v>23</v>
      </c>
      <c r="QW12" s="4"/>
      <c r="QX12" s="5" t="s">
        <v>22</v>
      </c>
      <c r="QY12" s="4"/>
      <c r="QZ12" s="5" t="s">
        <v>23</v>
      </c>
      <c r="RA12" s="4"/>
      <c r="RB12" s="6" t="s">
        <v>22</v>
      </c>
      <c r="RC12" s="4"/>
      <c r="RD12" s="6" t="s">
        <v>23</v>
      </c>
      <c r="RE12" s="4"/>
      <c r="RF12" s="6" t="s">
        <v>22</v>
      </c>
      <c r="RG12" s="4"/>
      <c r="RH12" s="6" t="s">
        <v>23</v>
      </c>
      <c r="RI12" s="70"/>
      <c r="RJ12" s="17"/>
      <c r="RK12" s="18"/>
      <c r="RL12" s="82"/>
      <c r="RN12" s="9" t="str">
        <f t="shared" si="38"/>
        <v/>
      </c>
      <c r="RO12" s="9" t="str">
        <f t="shared" si="92"/>
        <v/>
      </c>
      <c r="RP12" s="9" t="str">
        <f>IF(QY12="","",IF(OR(AND(QP12=QP13,QS13&gt;0,明細書!QS13&lt;明細書!QS12),AND(QP12=QP13,QS13&gt;0,明細書!QT12&gt;明細書!QS13),AND(明細書!QS12&gt;明細書!QT12)),1,""))</f>
        <v/>
      </c>
      <c r="RQ12" s="9" t="str">
        <f>IF(RG12="","",IF(OR(明細書!QU12&lt;明細書!QS12,明細書!QT12&lt;明細書!QV12,明細書!QU12&gt;明細書!QV12),1,""))</f>
        <v/>
      </c>
      <c r="RR12" s="9" t="str">
        <f>IF(AND(明細書!QS12&lt;=TIME(17,40,0),明細書!QT12&gt;=TIME(18,20,0)),1,IF(AND(明細書!QS12&lt;=TIME(21,40,0),明細書!QT12&gt;=TIME(22,20,0)),1,IF(AND(明細書!QS12&lt;=TIME(5,40,0),明細書!QT12&gt;=TIME(6,20,0)),1,IF(AND(明細書!QS12&lt;=TIME(7,40,0),明細書!QT12&gt;=TIME(8,20,0)),1,""))))</f>
        <v/>
      </c>
      <c r="RZ12" s="15" t="str">
        <f t="shared" si="72"/>
        <v/>
      </c>
      <c r="SB12" s="16"/>
      <c r="SC12" s="7" t="str">
        <f t="shared" si="39"/>
        <v/>
      </c>
      <c r="SD12" s="3">
        <f t="shared" si="40"/>
        <v>45382</v>
      </c>
      <c r="SE12" s="4"/>
      <c r="SF12" s="5" t="s">
        <v>22</v>
      </c>
      <c r="SG12" s="4"/>
      <c r="SH12" s="5" t="s">
        <v>23</v>
      </c>
      <c r="SI12" s="4"/>
      <c r="SJ12" s="5" t="s">
        <v>22</v>
      </c>
      <c r="SK12" s="4"/>
      <c r="SL12" s="5" t="s">
        <v>23</v>
      </c>
      <c r="SM12" s="4"/>
      <c r="SN12" s="6" t="s">
        <v>22</v>
      </c>
      <c r="SO12" s="4"/>
      <c r="SP12" s="6" t="s">
        <v>23</v>
      </c>
      <c r="SQ12" s="4"/>
      <c r="SR12" s="6" t="s">
        <v>22</v>
      </c>
      <c r="SS12" s="4"/>
      <c r="ST12" s="6" t="s">
        <v>23</v>
      </c>
      <c r="SU12" s="70"/>
      <c r="SV12" s="17"/>
      <c r="SW12" s="18"/>
      <c r="SX12" s="82"/>
      <c r="SZ12" s="9" t="str">
        <f t="shared" si="41"/>
        <v/>
      </c>
      <c r="TA12" s="9" t="str">
        <f t="shared" si="93"/>
        <v/>
      </c>
      <c r="TB12" s="9" t="str">
        <f>IF(SK12="","",IF(OR(AND(SB12=SB13,SE13&gt;0,明細書!SE13&lt;明細書!SE12),AND(SB12=SB13,SE13&gt;0,明細書!SF12&gt;明細書!SE13),AND(明細書!SE12&gt;明細書!SF12)),1,""))</f>
        <v/>
      </c>
      <c r="TC12" s="9" t="str">
        <f>IF(SS12="","",IF(OR(明細書!SG12&lt;明細書!SE12,明細書!SF12&lt;明細書!SH12,明細書!SG12&gt;明細書!SH12),1,""))</f>
        <v/>
      </c>
      <c r="TD12" s="9" t="str">
        <f>IF(AND(明細書!SE12&lt;=TIME(17,40,0),明細書!SF12&gt;=TIME(18,20,0)),1,IF(AND(明細書!SE12&lt;=TIME(21,40,0),明細書!SF12&gt;=TIME(22,20,0)),1,IF(AND(明細書!SE12&lt;=TIME(5,40,0),明細書!SF12&gt;=TIME(6,20,0)),1,IF(AND(明細書!SE12&lt;=TIME(7,40,0),明細書!SF12&gt;=TIME(8,20,0)),1,""))))</f>
        <v/>
      </c>
      <c r="TL12" s="15" t="str">
        <f t="shared" si="73"/>
        <v/>
      </c>
      <c r="TN12" s="16"/>
      <c r="TO12" s="7" t="str">
        <f t="shared" si="42"/>
        <v/>
      </c>
      <c r="TP12" s="3">
        <f t="shared" si="43"/>
        <v>45382</v>
      </c>
      <c r="TQ12" s="4"/>
      <c r="TR12" s="5" t="s">
        <v>22</v>
      </c>
      <c r="TS12" s="4"/>
      <c r="TT12" s="5" t="s">
        <v>23</v>
      </c>
      <c r="TU12" s="4"/>
      <c r="TV12" s="5" t="s">
        <v>22</v>
      </c>
      <c r="TW12" s="4"/>
      <c r="TX12" s="5" t="s">
        <v>23</v>
      </c>
      <c r="TY12" s="4"/>
      <c r="TZ12" s="6" t="s">
        <v>22</v>
      </c>
      <c r="UA12" s="4"/>
      <c r="UB12" s="6" t="s">
        <v>23</v>
      </c>
      <c r="UC12" s="4"/>
      <c r="UD12" s="6" t="s">
        <v>22</v>
      </c>
      <c r="UE12" s="4"/>
      <c r="UF12" s="6" t="s">
        <v>23</v>
      </c>
      <c r="UG12" s="70"/>
      <c r="UH12" s="17"/>
      <c r="UI12" s="18"/>
      <c r="UJ12" s="82"/>
      <c r="UL12" s="9" t="str">
        <f t="shared" si="44"/>
        <v/>
      </c>
      <c r="UM12" s="9" t="str">
        <f t="shared" si="94"/>
        <v/>
      </c>
      <c r="UN12" s="9" t="str">
        <f>IF(TW12="","",IF(OR(AND(TN12=TN13,TQ13&gt;0,明細書!TQ13&lt;明細書!TQ12),AND(TN12=TN13,TQ13&gt;0,明細書!TR12&gt;明細書!TQ13),AND(明細書!TQ12&gt;明細書!TR12)),1,""))</f>
        <v/>
      </c>
      <c r="UO12" s="9" t="str">
        <f>IF(UE12="","",IF(OR(明細書!TS12&lt;明細書!TQ12,明細書!TR12&lt;明細書!TT12,明細書!TS12&gt;明細書!TT12),1,""))</f>
        <v/>
      </c>
      <c r="UP12" s="9" t="str">
        <f>IF(AND(明細書!TQ12&lt;=TIME(17,40,0),明細書!TR12&gt;=TIME(18,20,0)),1,IF(AND(明細書!TQ12&lt;=TIME(21,40,0),明細書!TR12&gt;=TIME(22,20,0)),1,IF(AND(明細書!TQ12&lt;=TIME(5,40,0),明細書!TR12&gt;=TIME(6,20,0)),1,IF(AND(明細書!TQ12&lt;=TIME(7,40,0),明細書!TR12&gt;=TIME(8,20,0)),1,""))))</f>
        <v/>
      </c>
      <c r="UX12" s="15" t="str">
        <f t="shared" si="74"/>
        <v/>
      </c>
      <c r="UZ12" s="16"/>
      <c r="VA12" s="7" t="str">
        <f t="shared" si="45"/>
        <v/>
      </c>
      <c r="VB12" s="3">
        <f t="shared" si="46"/>
        <v>45382</v>
      </c>
      <c r="VC12" s="4"/>
      <c r="VD12" s="5" t="s">
        <v>22</v>
      </c>
      <c r="VE12" s="4"/>
      <c r="VF12" s="5" t="s">
        <v>23</v>
      </c>
      <c r="VG12" s="4"/>
      <c r="VH12" s="5" t="s">
        <v>22</v>
      </c>
      <c r="VI12" s="4"/>
      <c r="VJ12" s="5" t="s">
        <v>23</v>
      </c>
      <c r="VK12" s="4"/>
      <c r="VL12" s="6" t="s">
        <v>22</v>
      </c>
      <c r="VM12" s="4"/>
      <c r="VN12" s="6" t="s">
        <v>23</v>
      </c>
      <c r="VO12" s="4"/>
      <c r="VP12" s="6" t="s">
        <v>22</v>
      </c>
      <c r="VQ12" s="4"/>
      <c r="VR12" s="6" t="s">
        <v>23</v>
      </c>
      <c r="VS12" s="70"/>
      <c r="VT12" s="17"/>
      <c r="VU12" s="18"/>
      <c r="VV12" s="82"/>
      <c r="VX12" s="9" t="str">
        <f t="shared" si="47"/>
        <v/>
      </c>
      <c r="VY12" s="9" t="str">
        <f t="shared" si="95"/>
        <v/>
      </c>
      <c r="VZ12" s="9" t="str">
        <f>IF(VI12="","",IF(OR(AND(UZ12=UZ13,VC13&gt;0,明細書!VC13&lt;明細書!VC12),AND(UZ12=UZ13,VC13&gt;0,明細書!VD12&gt;明細書!VC13),AND(明細書!VC12&gt;明細書!VD12)),1,""))</f>
        <v/>
      </c>
      <c r="WA12" s="9" t="str">
        <f>IF(VQ12="","",IF(OR(明細書!VE12&lt;明細書!VC12,明細書!VD12&lt;明細書!VF12,明細書!VE12&gt;明細書!VF12),1,""))</f>
        <v/>
      </c>
      <c r="WB12" s="9" t="str">
        <f>IF(AND(明細書!VC12&lt;=TIME(17,40,0),明細書!VD12&gt;=TIME(18,20,0)),1,IF(AND(明細書!VC12&lt;=TIME(21,40,0),明細書!VD12&gt;=TIME(22,20,0)),1,IF(AND(明細書!VC12&lt;=TIME(5,40,0),明細書!VD12&gt;=TIME(6,20,0)),1,IF(AND(明細書!VC12&lt;=TIME(7,40,0),明細書!VD12&gt;=TIME(8,20,0)),1,""))))</f>
        <v/>
      </c>
      <c r="WJ12" s="15" t="str">
        <f t="shared" si="75"/>
        <v/>
      </c>
      <c r="WL12" s="16"/>
      <c r="WM12" s="7" t="str">
        <f t="shared" si="48"/>
        <v/>
      </c>
      <c r="WN12" s="3">
        <f t="shared" si="49"/>
        <v>45382</v>
      </c>
      <c r="WO12" s="4"/>
      <c r="WP12" s="5" t="s">
        <v>22</v>
      </c>
      <c r="WQ12" s="4"/>
      <c r="WR12" s="5" t="s">
        <v>23</v>
      </c>
      <c r="WS12" s="4"/>
      <c r="WT12" s="5" t="s">
        <v>22</v>
      </c>
      <c r="WU12" s="4"/>
      <c r="WV12" s="5" t="s">
        <v>23</v>
      </c>
      <c r="WW12" s="4"/>
      <c r="WX12" s="6" t="s">
        <v>22</v>
      </c>
      <c r="WY12" s="4"/>
      <c r="WZ12" s="6" t="s">
        <v>23</v>
      </c>
      <c r="XA12" s="4"/>
      <c r="XB12" s="6" t="s">
        <v>22</v>
      </c>
      <c r="XC12" s="4"/>
      <c r="XD12" s="6" t="s">
        <v>23</v>
      </c>
      <c r="XE12" s="70"/>
      <c r="XF12" s="17"/>
      <c r="XG12" s="18"/>
      <c r="XH12" s="82"/>
      <c r="XJ12" s="9" t="str">
        <f t="shared" si="50"/>
        <v/>
      </c>
      <c r="XK12" s="9" t="str">
        <f t="shared" si="96"/>
        <v/>
      </c>
      <c r="XL12" s="9" t="str">
        <f>IF(WU12="","",IF(OR(AND(WL12=WL13,WO13&gt;0,明細書!WO13&lt;明細書!WO12),AND(WL12=WL13,WO13&gt;0,明細書!WP12&gt;明細書!WO13),AND(明細書!WO12&gt;明細書!WP12)),1,""))</f>
        <v/>
      </c>
      <c r="XM12" s="9" t="str">
        <f>IF(XC12="","",IF(OR(明細書!WQ12&lt;明細書!WO12,明細書!WP12&lt;明細書!WR12,明細書!WQ12&gt;明細書!WR12),1,""))</f>
        <v/>
      </c>
      <c r="XN12" s="9" t="str">
        <f>IF(AND(明細書!WO12&lt;=TIME(17,40,0),明細書!WP12&gt;=TIME(18,20,0)),1,IF(AND(明細書!WO12&lt;=TIME(21,40,0),明細書!WP12&gt;=TIME(22,20,0)),1,IF(AND(明細書!WO12&lt;=TIME(5,40,0),明細書!WP12&gt;=TIME(6,20,0)),1,IF(AND(明細書!WO12&lt;=TIME(7,40,0),明細書!WP12&gt;=TIME(8,20,0)),1,""))))</f>
        <v/>
      </c>
      <c r="XV12" s="15" t="str">
        <f t="shared" si="76"/>
        <v/>
      </c>
      <c r="XX12" s="16"/>
      <c r="XY12" s="7" t="str">
        <f t="shared" si="51"/>
        <v/>
      </c>
      <c r="XZ12" s="3">
        <f t="shared" si="52"/>
        <v>45382</v>
      </c>
      <c r="YA12" s="4"/>
      <c r="YB12" s="5" t="s">
        <v>22</v>
      </c>
      <c r="YC12" s="4"/>
      <c r="YD12" s="5" t="s">
        <v>23</v>
      </c>
      <c r="YE12" s="4"/>
      <c r="YF12" s="5" t="s">
        <v>22</v>
      </c>
      <c r="YG12" s="4"/>
      <c r="YH12" s="5" t="s">
        <v>23</v>
      </c>
      <c r="YI12" s="4"/>
      <c r="YJ12" s="6" t="s">
        <v>22</v>
      </c>
      <c r="YK12" s="4"/>
      <c r="YL12" s="6" t="s">
        <v>23</v>
      </c>
      <c r="YM12" s="4"/>
      <c r="YN12" s="6" t="s">
        <v>22</v>
      </c>
      <c r="YO12" s="4"/>
      <c r="YP12" s="6" t="s">
        <v>23</v>
      </c>
      <c r="YQ12" s="70"/>
      <c r="YR12" s="17"/>
      <c r="YS12" s="18"/>
      <c r="YT12" s="82"/>
      <c r="YV12" s="9" t="str">
        <f t="shared" si="53"/>
        <v/>
      </c>
      <c r="YW12" s="9" t="str">
        <f t="shared" si="97"/>
        <v/>
      </c>
      <c r="YX12" s="9" t="str">
        <f>IF(YG12="","",IF(OR(AND(XX12=XX13,YA13&gt;0,明細書!YA13&lt;明細書!YA12),AND(XX12=XX13,YA13&gt;0,明細書!YB12&gt;明細書!YA13),AND(明細書!YA12&gt;明細書!YB12)),1,""))</f>
        <v/>
      </c>
      <c r="YY12" s="9" t="str">
        <f>IF(YO12="","",IF(OR(明細書!YC12&lt;明細書!YA12,明細書!YB12&lt;明細書!YD12,明細書!YC12&gt;明細書!YD12),1,""))</f>
        <v/>
      </c>
      <c r="YZ12" s="9" t="str">
        <f>IF(AND(明細書!YA12&lt;=TIME(17,40,0),明細書!YB12&gt;=TIME(18,20,0)),1,IF(AND(明細書!YA12&lt;=TIME(21,40,0),明細書!YB12&gt;=TIME(22,20,0)),1,IF(AND(明細書!YA12&lt;=TIME(5,40,0),明細書!YB12&gt;=TIME(6,20,0)),1,IF(AND(明細書!YA12&lt;=TIME(7,40,0),明細書!YB12&gt;=TIME(8,20,0)),1,""))))</f>
        <v/>
      </c>
      <c r="ZH12" s="15" t="str">
        <f t="shared" si="77"/>
        <v/>
      </c>
      <c r="ZJ12" s="16"/>
      <c r="ZK12" s="7" t="str">
        <f t="shared" si="54"/>
        <v/>
      </c>
      <c r="ZL12" s="3">
        <f t="shared" si="55"/>
        <v>45382</v>
      </c>
      <c r="ZM12" s="4"/>
      <c r="ZN12" s="5" t="s">
        <v>22</v>
      </c>
      <c r="ZO12" s="4"/>
      <c r="ZP12" s="5" t="s">
        <v>23</v>
      </c>
      <c r="ZQ12" s="4"/>
      <c r="ZR12" s="5" t="s">
        <v>22</v>
      </c>
      <c r="ZS12" s="4"/>
      <c r="ZT12" s="5" t="s">
        <v>23</v>
      </c>
      <c r="ZU12" s="4"/>
      <c r="ZV12" s="6" t="s">
        <v>22</v>
      </c>
      <c r="ZW12" s="4"/>
      <c r="ZX12" s="6" t="s">
        <v>23</v>
      </c>
      <c r="ZY12" s="4"/>
      <c r="ZZ12" s="6" t="s">
        <v>22</v>
      </c>
      <c r="AAA12" s="4"/>
      <c r="AAB12" s="6" t="s">
        <v>23</v>
      </c>
      <c r="AAC12" s="70"/>
      <c r="AAD12" s="17"/>
      <c r="AAE12" s="18"/>
      <c r="AAF12" s="82"/>
      <c r="AAH12" s="9" t="str">
        <f t="shared" si="56"/>
        <v/>
      </c>
      <c r="AAI12" s="9" t="str">
        <f t="shared" si="98"/>
        <v/>
      </c>
      <c r="AAJ12" s="9" t="str">
        <f>IF(ZS12="","",IF(OR(AND(ZJ12=ZJ13,ZM13&gt;0,明細書!ZM13&lt;明細書!ZM12),AND(ZJ12=ZJ13,ZM13&gt;0,明細書!ZN12&gt;明細書!ZM13),AND(明細書!ZM12&gt;明細書!ZN12)),1,""))</f>
        <v/>
      </c>
      <c r="AAK12" s="9" t="str">
        <f>IF(AAA12="","",IF(OR(明細書!ZO12&lt;明細書!ZM12,明細書!ZN12&lt;明細書!ZP12,明細書!ZO12&gt;明細書!ZP12),1,""))</f>
        <v/>
      </c>
      <c r="AAL12" s="9" t="str">
        <f>IF(AND(明細書!ZM12&lt;=TIME(17,40,0),明細書!ZN12&gt;=TIME(18,20,0)),1,IF(AND(明細書!ZM12&lt;=TIME(21,40,0),明細書!ZN12&gt;=TIME(22,20,0)),1,IF(AND(明細書!ZM12&lt;=TIME(5,40,0),明細書!ZN12&gt;=TIME(6,20,0)),1,IF(AND(明細書!ZM12&lt;=TIME(7,40,0),明細書!ZN12&gt;=TIME(8,20,0)),1,""))))</f>
        <v/>
      </c>
      <c r="AAT12" s="15" t="str">
        <f t="shared" si="78"/>
        <v/>
      </c>
      <c r="AAV12" s="16"/>
      <c r="AAW12" s="7" t="str">
        <f t="shared" si="57"/>
        <v/>
      </c>
      <c r="AAX12" s="3">
        <f t="shared" si="58"/>
        <v>45382</v>
      </c>
      <c r="AAY12" s="4"/>
      <c r="AAZ12" s="5" t="s">
        <v>22</v>
      </c>
      <c r="ABA12" s="4"/>
      <c r="ABB12" s="5" t="s">
        <v>23</v>
      </c>
      <c r="ABC12" s="4"/>
      <c r="ABD12" s="5" t="s">
        <v>22</v>
      </c>
      <c r="ABE12" s="4"/>
      <c r="ABF12" s="5" t="s">
        <v>23</v>
      </c>
      <c r="ABG12" s="4"/>
      <c r="ABH12" s="6" t="s">
        <v>22</v>
      </c>
      <c r="ABI12" s="4"/>
      <c r="ABJ12" s="6" t="s">
        <v>23</v>
      </c>
      <c r="ABK12" s="4"/>
      <c r="ABL12" s="6" t="s">
        <v>22</v>
      </c>
      <c r="ABM12" s="4"/>
      <c r="ABN12" s="6" t="s">
        <v>23</v>
      </c>
      <c r="ABO12" s="70"/>
      <c r="ABP12" s="17"/>
      <c r="ABQ12" s="18"/>
      <c r="ABR12" s="82"/>
      <c r="ABT12" s="9" t="str">
        <f t="shared" si="59"/>
        <v/>
      </c>
      <c r="ABU12" s="9" t="str">
        <f t="shared" si="99"/>
        <v/>
      </c>
      <c r="ABV12" s="9" t="str">
        <f>IF(ABE12="","",IF(OR(AND(AAV12=AAV13,AAY13&gt;0,明細書!AAY13&lt;明細書!AAY12),AND(AAV12=AAV13,AAY13&gt;0,明細書!AAZ12&gt;明細書!AAY13),AND(明細書!AAY12&gt;明細書!AAZ12)),1,""))</f>
        <v/>
      </c>
      <c r="ABW12" s="9" t="str">
        <f>IF(ABM12="","",IF(OR(明細書!ABA12&lt;明細書!AAY12,明細書!AAZ12&lt;明細書!ABB12,明細書!ABA12&gt;明細書!ABB12),1,""))</f>
        <v/>
      </c>
      <c r="ABX12" s="9" t="str">
        <f>IF(AND(明細書!AAY12&lt;=TIME(17,40,0),明細書!AAZ12&gt;=TIME(18,20,0)),1,IF(AND(明細書!AAY12&lt;=TIME(21,40,0),明細書!AAZ12&gt;=TIME(22,20,0)),1,IF(AND(明細書!AAY12&lt;=TIME(5,40,0),明細書!AAZ12&gt;=TIME(6,20,0)),1,IF(AND(明細書!AAY12&lt;=TIME(7,40,0),明細書!AAZ12&gt;=TIME(8,20,0)),1,""))))</f>
        <v/>
      </c>
      <c r="ACF12" s="15" t="str">
        <f t="shared" si="79"/>
        <v/>
      </c>
    </row>
    <row r="13" spans="2:760" ht="18.75" customHeight="1" x14ac:dyDescent="0.2">
      <c r="B13" s="16"/>
      <c r="C13" s="7" t="str">
        <f t="shared" ref="C13:C59" si="100">IF(B13="","",TEXT(D13,"aaa"))</f>
        <v/>
      </c>
      <c r="D13" s="3">
        <f t="shared" ref="D13:D40" si="101">DATE($O$1,$T$1,B13)</f>
        <v>45382</v>
      </c>
      <c r="E13" s="4"/>
      <c r="F13" s="5" t="s">
        <v>22</v>
      </c>
      <c r="G13" s="4"/>
      <c r="H13" s="5" t="s">
        <v>23</v>
      </c>
      <c r="I13" s="4"/>
      <c r="J13" s="5" t="s">
        <v>22</v>
      </c>
      <c r="K13" s="4"/>
      <c r="L13" s="5" t="s">
        <v>23</v>
      </c>
      <c r="M13" s="4"/>
      <c r="N13" s="6" t="s">
        <v>22</v>
      </c>
      <c r="O13" s="4"/>
      <c r="P13" s="6" t="s">
        <v>23</v>
      </c>
      <c r="Q13" s="4"/>
      <c r="R13" s="6" t="s">
        <v>22</v>
      </c>
      <c r="S13" s="4"/>
      <c r="T13" s="6" t="s">
        <v>23</v>
      </c>
      <c r="U13" s="70"/>
      <c r="V13" s="17"/>
      <c r="W13" s="18"/>
      <c r="X13" s="82"/>
      <c r="Z13" s="9" t="str">
        <f t="shared" si="2"/>
        <v/>
      </c>
      <c r="AA13" s="9" t="str">
        <f t="shared" si="80"/>
        <v/>
      </c>
      <c r="AB13" s="9" t="str">
        <f>IF(K13="","",IF(OR(AND(B13=B14,E14&gt;0,明細書!E14&lt;明細書!E13),AND(B13=B14,E14&gt;0,明細書!F13&gt;明細書!E14),AND(明細書!E13&gt;明細書!F13)),1,""))</f>
        <v/>
      </c>
      <c r="AC13" s="9" t="str">
        <f>IF(S13="","",IF(OR(明細書!G13&lt;明細書!E13,明細書!F13&lt;明細書!H13,明細書!G13&gt;明細書!H13),1,""))</f>
        <v/>
      </c>
      <c r="AD13" s="9" t="str">
        <f>IF(AND(明細書!E13&lt;=TIME(17,40,0),明細書!F13&gt;=TIME(18,20,0)),1,IF(AND(明細書!E13&lt;=TIME(21,40,0),明細書!F13&gt;=TIME(22,20,0)),1,IF(AND(明細書!E13&lt;=TIME(5,40,0),明細書!F13&gt;=TIME(6,20,0)),1,IF(AND(明細書!E13&lt;=TIME(7,40,0),明細書!F13&gt;=TIME(8,20,0)),1,""))))</f>
        <v/>
      </c>
      <c r="AL13" s="15" t="str">
        <f t="shared" si="60"/>
        <v/>
      </c>
      <c r="AN13" s="16"/>
      <c r="AO13" s="7" t="str">
        <f t="shared" si="3"/>
        <v/>
      </c>
      <c r="AP13" s="3">
        <f t="shared" si="4"/>
        <v>45382</v>
      </c>
      <c r="AQ13" s="4"/>
      <c r="AR13" s="5" t="s">
        <v>22</v>
      </c>
      <c r="AS13" s="4"/>
      <c r="AT13" s="5" t="s">
        <v>23</v>
      </c>
      <c r="AU13" s="4"/>
      <c r="AV13" s="5" t="s">
        <v>22</v>
      </c>
      <c r="AW13" s="4"/>
      <c r="AX13" s="5" t="s">
        <v>23</v>
      </c>
      <c r="AY13" s="4"/>
      <c r="AZ13" s="6" t="s">
        <v>22</v>
      </c>
      <c r="BA13" s="4"/>
      <c r="BB13" s="6" t="s">
        <v>23</v>
      </c>
      <c r="BC13" s="4"/>
      <c r="BD13" s="6" t="s">
        <v>22</v>
      </c>
      <c r="BE13" s="4"/>
      <c r="BF13" s="6" t="s">
        <v>23</v>
      </c>
      <c r="BG13" s="70"/>
      <c r="BH13" s="17"/>
      <c r="BI13" s="18"/>
      <c r="BJ13" s="82"/>
      <c r="BL13" s="9" t="str">
        <f t="shared" si="5"/>
        <v/>
      </c>
      <c r="BM13" s="9" t="str">
        <f t="shared" si="81"/>
        <v/>
      </c>
      <c r="BN13" s="9" t="str">
        <f>IF(AW13="","",IF(OR(AND(AN13=AN14,AQ14&gt;0,明細書!AQ14&lt;明細書!AQ13),AND(AN13=AN14,AQ14&gt;0,明細書!AR13&gt;明細書!AQ14),AND(明細書!AQ13&gt;明細書!AR13)),1,""))</f>
        <v/>
      </c>
      <c r="BO13" s="9" t="str">
        <f>IF(BE13="","",IF(OR(明細書!AS13&lt;明細書!AQ13,明細書!AR13&lt;明細書!AT13,明細書!AS13&gt;明細書!AT13),1,""))</f>
        <v/>
      </c>
      <c r="BP13" s="9" t="str">
        <f>IF(AND(明細書!AQ13&lt;=TIME(17,40,0),明細書!AR13&gt;=TIME(18,20,0)),1,IF(AND(明細書!AQ13&lt;=TIME(21,40,0),明細書!AR13&gt;=TIME(22,20,0)),1,IF(AND(明細書!AQ13&lt;=TIME(5,40,0),明細書!AR13&gt;=TIME(6,20,0)),1,IF(AND(明細書!AQ13&lt;=TIME(7,40,0),明細書!AR13&gt;=TIME(8,20,0)),1,""))))</f>
        <v/>
      </c>
      <c r="BX13" s="15" t="str">
        <f t="shared" si="61"/>
        <v/>
      </c>
      <c r="BZ13" s="16"/>
      <c r="CA13" s="7" t="str">
        <f t="shared" si="6"/>
        <v/>
      </c>
      <c r="CB13" s="3">
        <f t="shared" si="7"/>
        <v>45382</v>
      </c>
      <c r="CC13" s="4"/>
      <c r="CD13" s="5" t="s">
        <v>22</v>
      </c>
      <c r="CE13" s="4"/>
      <c r="CF13" s="5" t="s">
        <v>23</v>
      </c>
      <c r="CG13" s="4"/>
      <c r="CH13" s="5" t="s">
        <v>22</v>
      </c>
      <c r="CI13" s="4"/>
      <c r="CJ13" s="5" t="s">
        <v>23</v>
      </c>
      <c r="CK13" s="4"/>
      <c r="CL13" s="6" t="s">
        <v>22</v>
      </c>
      <c r="CM13" s="4"/>
      <c r="CN13" s="6" t="s">
        <v>23</v>
      </c>
      <c r="CO13" s="4"/>
      <c r="CP13" s="6" t="s">
        <v>22</v>
      </c>
      <c r="CQ13" s="4"/>
      <c r="CR13" s="6" t="s">
        <v>23</v>
      </c>
      <c r="CS13" s="70"/>
      <c r="CT13" s="17"/>
      <c r="CU13" s="18"/>
      <c r="CV13" s="82"/>
      <c r="CX13" s="9" t="str">
        <f t="shared" si="8"/>
        <v/>
      </c>
      <c r="CY13" s="9" t="str">
        <f t="shared" si="82"/>
        <v/>
      </c>
      <c r="CZ13" s="9" t="str">
        <f>IF(CI13="","",IF(OR(AND(BZ13=BZ14,CC14&gt;0,明細書!CC14&lt;明細書!CC13),AND(BZ13=BZ14,CC14&gt;0,明細書!CD13&gt;明細書!CC14),AND(明細書!CC13&gt;明細書!CD13)),1,""))</f>
        <v/>
      </c>
      <c r="DA13" s="9" t="str">
        <f>IF(CQ13="","",IF(OR(明細書!CE13&lt;明細書!CC13,明細書!CD13&lt;明細書!CF13,明細書!CE13&gt;明細書!CF13),1,""))</f>
        <v/>
      </c>
      <c r="DB13" s="9" t="str">
        <f>IF(AND(明細書!CC13&lt;=TIME(17,40,0),明細書!CD13&gt;=TIME(18,20,0)),1,IF(AND(明細書!CC13&lt;=TIME(21,40,0),明細書!CD13&gt;=TIME(22,20,0)),1,IF(AND(明細書!CC13&lt;=TIME(5,40,0),明細書!CD13&gt;=TIME(6,20,0)),1,IF(AND(明細書!CC13&lt;=TIME(7,40,0),明細書!CD13&gt;=TIME(8,20,0)),1,""))))</f>
        <v/>
      </c>
      <c r="DJ13" s="15" t="str">
        <f t="shared" si="62"/>
        <v/>
      </c>
      <c r="DL13" s="16"/>
      <c r="DM13" s="7" t="str">
        <f t="shared" si="9"/>
        <v/>
      </c>
      <c r="DN13" s="3">
        <f t="shared" si="10"/>
        <v>45382</v>
      </c>
      <c r="DO13" s="4"/>
      <c r="DP13" s="5" t="s">
        <v>22</v>
      </c>
      <c r="DQ13" s="4"/>
      <c r="DR13" s="5" t="s">
        <v>23</v>
      </c>
      <c r="DS13" s="4"/>
      <c r="DT13" s="5" t="s">
        <v>22</v>
      </c>
      <c r="DU13" s="4"/>
      <c r="DV13" s="5" t="s">
        <v>23</v>
      </c>
      <c r="DW13" s="4"/>
      <c r="DX13" s="6" t="s">
        <v>22</v>
      </c>
      <c r="DY13" s="4"/>
      <c r="DZ13" s="6" t="s">
        <v>23</v>
      </c>
      <c r="EA13" s="4"/>
      <c r="EB13" s="6" t="s">
        <v>22</v>
      </c>
      <c r="EC13" s="4"/>
      <c r="ED13" s="6" t="s">
        <v>23</v>
      </c>
      <c r="EE13" s="70"/>
      <c r="EF13" s="17"/>
      <c r="EG13" s="18"/>
      <c r="EH13" s="82"/>
      <c r="EJ13" s="9" t="str">
        <f t="shared" si="11"/>
        <v/>
      </c>
      <c r="EK13" s="9" t="str">
        <f t="shared" si="83"/>
        <v/>
      </c>
      <c r="EL13" s="9" t="str">
        <f>IF(DU13="","",IF(OR(AND(DL13=DL14,DO14&gt;0,明細書!DO14&lt;明細書!DO13),AND(DL13=DL14,DO14&gt;0,明細書!DP13&gt;明細書!DO14),AND(明細書!DO13&gt;明細書!DP13)),1,""))</f>
        <v/>
      </c>
      <c r="EM13" s="9" t="str">
        <f>IF(EC13="","",IF(OR(明細書!DQ13&lt;明細書!DO13,明細書!DP13&lt;明細書!DR13,明細書!DQ13&gt;明細書!DR13),1,""))</f>
        <v/>
      </c>
      <c r="EN13" s="9" t="str">
        <f>IF(AND(明細書!DO13&lt;=TIME(17,40,0),明細書!DP13&gt;=TIME(18,20,0)),1,IF(AND(明細書!DO13&lt;=TIME(21,40,0),明細書!DP13&gt;=TIME(22,20,0)),1,IF(AND(明細書!DO13&lt;=TIME(5,40,0),明細書!DP13&gt;=TIME(6,20,0)),1,IF(AND(明細書!DO13&lt;=TIME(7,40,0),明細書!DP13&gt;=TIME(8,20,0)),1,""))))</f>
        <v/>
      </c>
      <c r="EV13" s="15" t="str">
        <f t="shared" si="63"/>
        <v/>
      </c>
      <c r="EX13" s="16"/>
      <c r="EY13" s="7" t="str">
        <f t="shared" si="12"/>
        <v/>
      </c>
      <c r="EZ13" s="3">
        <f t="shared" si="13"/>
        <v>45382</v>
      </c>
      <c r="FA13" s="4"/>
      <c r="FB13" s="5" t="s">
        <v>22</v>
      </c>
      <c r="FC13" s="4"/>
      <c r="FD13" s="5" t="s">
        <v>23</v>
      </c>
      <c r="FE13" s="4"/>
      <c r="FF13" s="5" t="s">
        <v>22</v>
      </c>
      <c r="FG13" s="4"/>
      <c r="FH13" s="5" t="s">
        <v>23</v>
      </c>
      <c r="FI13" s="4"/>
      <c r="FJ13" s="6" t="s">
        <v>22</v>
      </c>
      <c r="FK13" s="4"/>
      <c r="FL13" s="6" t="s">
        <v>23</v>
      </c>
      <c r="FM13" s="4"/>
      <c r="FN13" s="6" t="s">
        <v>22</v>
      </c>
      <c r="FO13" s="4"/>
      <c r="FP13" s="6" t="s">
        <v>23</v>
      </c>
      <c r="FQ13" s="70"/>
      <c r="FR13" s="17"/>
      <c r="FS13" s="18"/>
      <c r="FT13" s="82"/>
      <c r="FV13" s="9" t="str">
        <f t="shared" si="14"/>
        <v/>
      </c>
      <c r="FW13" s="9" t="str">
        <f t="shared" si="84"/>
        <v/>
      </c>
      <c r="FX13" s="9" t="str">
        <f>IF(FG13="","",IF(OR(AND(EX13=EX14,FA14&gt;0,明細書!FA14&lt;明細書!FA13),AND(EX13=EX14,FA14&gt;0,明細書!FB13&gt;明細書!FA14),AND(明細書!FA13&gt;明細書!FB13)),1,""))</f>
        <v/>
      </c>
      <c r="FY13" s="9" t="str">
        <f>IF(FO13="","",IF(OR(明細書!FC13&lt;明細書!FA13,明細書!FB13&lt;明細書!FD13,明細書!FC13&gt;明細書!FD13),1,""))</f>
        <v/>
      </c>
      <c r="FZ13" s="9" t="str">
        <f>IF(AND(明細書!FA13&lt;=TIME(17,40,0),明細書!FB13&gt;=TIME(18,20,0)),1,IF(AND(明細書!FA13&lt;=TIME(21,40,0),明細書!FB13&gt;=TIME(22,20,0)),1,IF(AND(明細書!FA13&lt;=TIME(5,40,0),明細書!FB13&gt;=TIME(6,20,0)),1,IF(AND(明細書!FA13&lt;=TIME(7,40,0),明細書!FB13&gt;=TIME(8,20,0)),1,""))))</f>
        <v/>
      </c>
      <c r="GH13" s="15" t="str">
        <f t="shared" si="64"/>
        <v/>
      </c>
      <c r="GJ13" s="16"/>
      <c r="GK13" s="7" t="str">
        <f t="shared" si="15"/>
        <v/>
      </c>
      <c r="GL13" s="3">
        <f t="shared" si="16"/>
        <v>45382</v>
      </c>
      <c r="GM13" s="4"/>
      <c r="GN13" s="5" t="s">
        <v>22</v>
      </c>
      <c r="GO13" s="4"/>
      <c r="GP13" s="5" t="s">
        <v>23</v>
      </c>
      <c r="GQ13" s="4"/>
      <c r="GR13" s="5" t="s">
        <v>22</v>
      </c>
      <c r="GS13" s="4"/>
      <c r="GT13" s="5" t="s">
        <v>23</v>
      </c>
      <c r="GU13" s="4"/>
      <c r="GV13" s="6" t="s">
        <v>22</v>
      </c>
      <c r="GW13" s="4"/>
      <c r="GX13" s="6" t="s">
        <v>23</v>
      </c>
      <c r="GY13" s="4"/>
      <c r="GZ13" s="6" t="s">
        <v>22</v>
      </c>
      <c r="HA13" s="4"/>
      <c r="HB13" s="6" t="s">
        <v>23</v>
      </c>
      <c r="HC13" s="70"/>
      <c r="HD13" s="17"/>
      <c r="HE13" s="18"/>
      <c r="HF13" s="82"/>
      <c r="HH13" s="9" t="str">
        <f t="shared" si="17"/>
        <v/>
      </c>
      <c r="HI13" s="9" t="str">
        <f t="shared" si="85"/>
        <v/>
      </c>
      <c r="HJ13" s="9" t="str">
        <f>IF(GS13="","",IF(OR(AND(GJ13=GJ14,GM14&gt;0,明細書!GM14&lt;明細書!GM13),AND(GJ13=GJ14,GM14&gt;0,明細書!GN13&gt;明細書!GM14),AND(明細書!GM13&gt;明細書!GN13)),1,""))</f>
        <v/>
      </c>
      <c r="HK13" s="9" t="str">
        <f>IF(HA13="","",IF(OR(明細書!GO13&lt;明細書!GM13,明細書!GN13&lt;明細書!GP13,明細書!GO13&gt;明細書!GP13),1,""))</f>
        <v/>
      </c>
      <c r="HL13" s="9" t="str">
        <f>IF(AND(明細書!GM13&lt;=TIME(17,40,0),明細書!GN13&gt;=TIME(18,20,0)),1,IF(AND(明細書!GM13&lt;=TIME(21,40,0),明細書!GN13&gt;=TIME(22,20,0)),1,IF(AND(明細書!GM13&lt;=TIME(5,40,0),明細書!GN13&gt;=TIME(6,20,0)),1,IF(AND(明細書!GM13&lt;=TIME(7,40,0),明細書!GN13&gt;=TIME(8,20,0)),1,""))))</f>
        <v/>
      </c>
      <c r="HT13" s="15" t="str">
        <f t="shared" si="65"/>
        <v/>
      </c>
      <c r="HV13" s="16"/>
      <c r="HW13" s="7" t="str">
        <f t="shared" si="18"/>
        <v/>
      </c>
      <c r="HX13" s="3">
        <f t="shared" si="19"/>
        <v>45382</v>
      </c>
      <c r="HY13" s="4"/>
      <c r="HZ13" s="5" t="s">
        <v>22</v>
      </c>
      <c r="IA13" s="4"/>
      <c r="IB13" s="5" t="s">
        <v>23</v>
      </c>
      <c r="IC13" s="4"/>
      <c r="ID13" s="5" t="s">
        <v>22</v>
      </c>
      <c r="IE13" s="4"/>
      <c r="IF13" s="5" t="s">
        <v>23</v>
      </c>
      <c r="IG13" s="4"/>
      <c r="IH13" s="6" t="s">
        <v>22</v>
      </c>
      <c r="II13" s="4"/>
      <c r="IJ13" s="6" t="s">
        <v>23</v>
      </c>
      <c r="IK13" s="4"/>
      <c r="IL13" s="6" t="s">
        <v>22</v>
      </c>
      <c r="IM13" s="4"/>
      <c r="IN13" s="6" t="s">
        <v>23</v>
      </c>
      <c r="IO13" s="70"/>
      <c r="IP13" s="17"/>
      <c r="IQ13" s="18"/>
      <c r="IR13" s="82"/>
      <c r="IT13" s="9" t="str">
        <f t="shared" si="20"/>
        <v/>
      </c>
      <c r="IU13" s="9" t="str">
        <f t="shared" si="86"/>
        <v/>
      </c>
      <c r="IV13" s="9" t="str">
        <f>IF(IE13="","",IF(OR(AND(HV13=HV14,HY14&gt;0,明細書!HY14&lt;明細書!HY13),AND(HV13=HV14,HY14&gt;0,明細書!HZ13&gt;明細書!HY14),AND(明細書!HY13&gt;明細書!HZ13)),1,""))</f>
        <v/>
      </c>
      <c r="IW13" s="9" t="str">
        <f>IF(IM13="","",IF(OR(明細書!IA13&lt;明細書!HY13,明細書!HZ13&lt;明細書!IB13,明細書!IA13&gt;明細書!IB13),1,""))</f>
        <v/>
      </c>
      <c r="IX13" s="9" t="str">
        <f>IF(AND(明細書!HY13&lt;=TIME(17,40,0),明細書!HZ13&gt;=TIME(18,20,0)),1,IF(AND(明細書!HY13&lt;=TIME(21,40,0),明細書!HZ13&gt;=TIME(22,20,0)),1,IF(AND(明細書!HY13&lt;=TIME(5,40,0),明細書!HZ13&gt;=TIME(6,20,0)),1,IF(AND(明細書!HY13&lt;=TIME(7,40,0),明細書!HZ13&gt;=TIME(8,20,0)),1,""))))</f>
        <v/>
      </c>
      <c r="JF13" s="15" t="str">
        <f t="shared" si="66"/>
        <v/>
      </c>
      <c r="JH13" s="16"/>
      <c r="JI13" s="7" t="str">
        <f t="shared" si="21"/>
        <v/>
      </c>
      <c r="JJ13" s="3">
        <f t="shared" si="22"/>
        <v>45382</v>
      </c>
      <c r="JK13" s="4"/>
      <c r="JL13" s="5" t="s">
        <v>22</v>
      </c>
      <c r="JM13" s="4"/>
      <c r="JN13" s="5" t="s">
        <v>23</v>
      </c>
      <c r="JO13" s="4"/>
      <c r="JP13" s="5" t="s">
        <v>22</v>
      </c>
      <c r="JQ13" s="4"/>
      <c r="JR13" s="5" t="s">
        <v>23</v>
      </c>
      <c r="JS13" s="4"/>
      <c r="JT13" s="6" t="s">
        <v>22</v>
      </c>
      <c r="JU13" s="4"/>
      <c r="JV13" s="6" t="s">
        <v>23</v>
      </c>
      <c r="JW13" s="4"/>
      <c r="JX13" s="6" t="s">
        <v>22</v>
      </c>
      <c r="JY13" s="4"/>
      <c r="JZ13" s="6" t="s">
        <v>23</v>
      </c>
      <c r="KA13" s="70"/>
      <c r="KB13" s="17"/>
      <c r="KC13" s="18"/>
      <c r="KD13" s="82"/>
      <c r="KF13" s="9" t="str">
        <f t="shared" si="23"/>
        <v/>
      </c>
      <c r="KG13" s="9" t="str">
        <f t="shared" si="87"/>
        <v/>
      </c>
      <c r="KH13" s="9" t="str">
        <f>IF(JQ13="","",IF(OR(AND(JH13=JH14,JK14&gt;0,明細書!JK14&lt;明細書!JK13),AND(JH13=JH14,JK14&gt;0,明細書!JL13&gt;明細書!JK14),AND(明細書!JK13&gt;明細書!JL13)),1,""))</f>
        <v/>
      </c>
      <c r="KI13" s="9" t="str">
        <f>IF(JY13="","",IF(OR(明細書!JM13&lt;明細書!JK13,明細書!JL13&lt;明細書!JN13,明細書!JM13&gt;明細書!JN13),1,""))</f>
        <v/>
      </c>
      <c r="KJ13" s="9" t="str">
        <f>IF(AND(明細書!JK13&lt;=TIME(17,40,0),明細書!JL13&gt;=TIME(18,20,0)),1,IF(AND(明細書!JK13&lt;=TIME(21,40,0),明細書!JL13&gt;=TIME(22,20,0)),1,IF(AND(明細書!JK13&lt;=TIME(5,40,0),明細書!JL13&gt;=TIME(6,20,0)),1,IF(AND(明細書!JK13&lt;=TIME(7,40,0),明細書!JL13&gt;=TIME(8,20,0)),1,""))))</f>
        <v/>
      </c>
      <c r="KR13" s="15" t="str">
        <f t="shared" si="67"/>
        <v/>
      </c>
      <c r="KT13" s="16"/>
      <c r="KU13" s="7" t="str">
        <f t="shared" si="24"/>
        <v/>
      </c>
      <c r="KV13" s="3">
        <f t="shared" si="25"/>
        <v>45382</v>
      </c>
      <c r="KW13" s="4"/>
      <c r="KX13" s="5" t="s">
        <v>22</v>
      </c>
      <c r="KY13" s="4"/>
      <c r="KZ13" s="5" t="s">
        <v>23</v>
      </c>
      <c r="LA13" s="4"/>
      <c r="LB13" s="5" t="s">
        <v>22</v>
      </c>
      <c r="LC13" s="4"/>
      <c r="LD13" s="5" t="s">
        <v>23</v>
      </c>
      <c r="LE13" s="4"/>
      <c r="LF13" s="6" t="s">
        <v>22</v>
      </c>
      <c r="LG13" s="4"/>
      <c r="LH13" s="6" t="s">
        <v>23</v>
      </c>
      <c r="LI13" s="4"/>
      <c r="LJ13" s="6" t="s">
        <v>22</v>
      </c>
      <c r="LK13" s="4"/>
      <c r="LL13" s="6" t="s">
        <v>23</v>
      </c>
      <c r="LM13" s="70"/>
      <c r="LN13" s="17"/>
      <c r="LO13" s="18"/>
      <c r="LP13" s="82"/>
      <c r="LR13" s="9" t="str">
        <f t="shared" si="26"/>
        <v/>
      </c>
      <c r="LS13" s="9" t="str">
        <f t="shared" si="88"/>
        <v/>
      </c>
      <c r="LT13" s="9" t="str">
        <f>IF(LC13="","",IF(OR(AND(KT13=KT14,KW14&gt;0,明細書!KW14&lt;明細書!KW13),AND(KT13=KT14,KW14&gt;0,明細書!KX13&gt;明細書!KW14),AND(明細書!KW13&gt;明細書!KX13)),1,""))</f>
        <v/>
      </c>
      <c r="LU13" s="9" t="str">
        <f>IF(LK13="","",IF(OR(明細書!KY13&lt;明細書!KW13,明細書!KX13&lt;明細書!KZ13,明細書!KY13&gt;明細書!KZ13),1,""))</f>
        <v/>
      </c>
      <c r="LV13" s="9" t="str">
        <f>IF(AND(明細書!KW13&lt;=TIME(17,40,0),明細書!KX13&gt;=TIME(18,20,0)),1,IF(AND(明細書!KW13&lt;=TIME(21,40,0),明細書!KX13&gt;=TIME(22,20,0)),1,IF(AND(明細書!KW13&lt;=TIME(5,40,0),明細書!KX13&gt;=TIME(6,20,0)),1,IF(AND(明細書!KW13&lt;=TIME(7,40,0),明細書!KX13&gt;=TIME(8,20,0)),1,""))))</f>
        <v/>
      </c>
      <c r="MD13" s="15" t="str">
        <f t="shared" si="68"/>
        <v/>
      </c>
      <c r="MF13" s="16"/>
      <c r="MG13" s="7" t="str">
        <f t="shared" si="27"/>
        <v/>
      </c>
      <c r="MH13" s="3">
        <f t="shared" si="28"/>
        <v>45382</v>
      </c>
      <c r="MI13" s="4"/>
      <c r="MJ13" s="5" t="s">
        <v>22</v>
      </c>
      <c r="MK13" s="4"/>
      <c r="ML13" s="5" t="s">
        <v>23</v>
      </c>
      <c r="MM13" s="4"/>
      <c r="MN13" s="5" t="s">
        <v>22</v>
      </c>
      <c r="MO13" s="4"/>
      <c r="MP13" s="5" t="s">
        <v>23</v>
      </c>
      <c r="MQ13" s="4"/>
      <c r="MR13" s="6" t="s">
        <v>22</v>
      </c>
      <c r="MS13" s="4"/>
      <c r="MT13" s="6" t="s">
        <v>23</v>
      </c>
      <c r="MU13" s="4"/>
      <c r="MV13" s="6" t="s">
        <v>22</v>
      </c>
      <c r="MW13" s="4"/>
      <c r="MX13" s="6" t="s">
        <v>23</v>
      </c>
      <c r="MY13" s="70"/>
      <c r="MZ13" s="17"/>
      <c r="NA13" s="18"/>
      <c r="NB13" s="82"/>
      <c r="ND13" s="9" t="str">
        <f t="shared" si="29"/>
        <v/>
      </c>
      <c r="NE13" s="9" t="str">
        <f t="shared" si="89"/>
        <v/>
      </c>
      <c r="NF13" s="9" t="str">
        <f>IF(MO13="","",IF(OR(AND(MF13=MF14,MI14&gt;0,明細書!MI14&lt;明細書!MI13),AND(MF13=MF14,MI14&gt;0,明細書!MJ13&gt;明細書!MI14),AND(明細書!MI13&gt;明細書!MJ13)),1,""))</f>
        <v/>
      </c>
      <c r="NG13" s="9" t="str">
        <f>IF(MW13="","",IF(OR(明細書!MK13&lt;明細書!MI13,明細書!MJ13&lt;明細書!ML13,明細書!MK13&gt;明細書!ML13),1,""))</f>
        <v/>
      </c>
      <c r="NH13" s="9" t="str">
        <f>IF(AND(明細書!MI13&lt;=TIME(17,40,0),明細書!MJ13&gt;=TIME(18,20,0)),1,IF(AND(明細書!MI13&lt;=TIME(21,40,0),明細書!MJ13&gt;=TIME(22,20,0)),1,IF(AND(明細書!MI13&lt;=TIME(5,40,0),明細書!MJ13&gt;=TIME(6,20,0)),1,IF(AND(明細書!MI13&lt;=TIME(7,40,0),明細書!MJ13&gt;=TIME(8,20,0)),1,""))))</f>
        <v/>
      </c>
      <c r="NP13" s="15" t="str">
        <f t="shared" si="69"/>
        <v/>
      </c>
      <c r="NR13" s="16"/>
      <c r="NS13" s="7" t="str">
        <f t="shared" si="30"/>
        <v/>
      </c>
      <c r="NT13" s="3">
        <f t="shared" si="31"/>
        <v>45382</v>
      </c>
      <c r="NU13" s="4"/>
      <c r="NV13" s="5" t="s">
        <v>22</v>
      </c>
      <c r="NW13" s="4"/>
      <c r="NX13" s="5" t="s">
        <v>23</v>
      </c>
      <c r="NY13" s="4"/>
      <c r="NZ13" s="5" t="s">
        <v>22</v>
      </c>
      <c r="OA13" s="4"/>
      <c r="OB13" s="5" t="s">
        <v>23</v>
      </c>
      <c r="OC13" s="4"/>
      <c r="OD13" s="6" t="s">
        <v>22</v>
      </c>
      <c r="OE13" s="4"/>
      <c r="OF13" s="6" t="s">
        <v>23</v>
      </c>
      <c r="OG13" s="4"/>
      <c r="OH13" s="6" t="s">
        <v>22</v>
      </c>
      <c r="OI13" s="4"/>
      <c r="OJ13" s="6" t="s">
        <v>23</v>
      </c>
      <c r="OK13" s="70"/>
      <c r="OL13" s="17"/>
      <c r="OM13" s="18"/>
      <c r="ON13" s="82"/>
      <c r="OP13" s="9" t="str">
        <f t="shared" si="32"/>
        <v/>
      </c>
      <c r="OQ13" s="9" t="str">
        <f t="shared" si="90"/>
        <v/>
      </c>
      <c r="OR13" s="9" t="str">
        <f>IF(OA13="","",IF(OR(AND(NR13=NR14,NU14&gt;0,明細書!NU14&lt;明細書!NU13),AND(NR13=NR14,NU14&gt;0,明細書!NV13&gt;明細書!NU14),AND(明細書!NU13&gt;明細書!NV13)),1,""))</f>
        <v/>
      </c>
      <c r="OS13" s="9" t="str">
        <f>IF(OI13="","",IF(OR(明細書!NW13&lt;明細書!NU13,明細書!NV13&lt;明細書!NX13,明細書!NW13&gt;明細書!NX13),1,""))</f>
        <v/>
      </c>
      <c r="OT13" s="9" t="str">
        <f>IF(AND(明細書!NU13&lt;=TIME(17,40,0),明細書!NV13&gt;=TIME(18,20,0)),1,IF(AND(明細書!NU13&lt;=TIME(21,40,0),明細書!NV13&gt;=TIME(22,20,0)),1,IF(AND(明細書!NU13&lt;=TIME(5,40,0),明細書!NV13&gt;=TIME(6,20,0)),1,IF(AND(明細書!NU13&lt;=TIME(7,40,0),明細書!NV13&gt;=TIME(8,20,0)),1,""))))</f>
        <v/>
      </c>
      <c r="PB13" s="15" t="str">
        <f t="shared" si="70"/>
        <v/>
      </c>
      <c r="PD13" s="16"/>
      <c r="PE13" s="7" t="str">
        <f t="shared" si="33"/>
        <v/>
      </c>
      <c r="PF13" s="3">
        <f t="shared" si="34"/>
        <v>45382</v>
      </c>
      <c r="PG13" s="4"/>
      <c r="PH13" s="5" t="s">
        <v>22</v>
      </c>
      <c r="PI13" s="4"/>
      <c r="PJ13" s="5" t="s">
        <v>23</v>
      </c>
      <c r="PK13" s="4"/>
      <c r="PL13" s="5" t="s">
        <v>22</v>
      </c>
      <c r="PM13" s="4"/>
      <c r="PN13" s="5" t="s">
        <v>23</v>
      </c>
      <c r="PO13" s="4"/>
      <c r="PP13" s="6" t="s">
        <v>22</v>
      </c>
      <c r="PQ13" s="4"/>
      <c r="PR13" s="6" t="s">
        <v>23</v>
      </c>
      <c r="PS13" s="4"/>
      <c r="PT13" s="6" t="s">
        <v>22</v>
      </c>
      <c r="PU13" s="4"/>
      <c r="PV13" s="6" t="s">
        <v>23</v>
      </c>
      <c r="PW13" s="70"/>
      <c r="PX13" s="17"/>
      <c r="PY13" s="18"/>
      <c r="PZ13" s="82"/>
      <c r="QB13" s="9" t="str">
        <f t="shared" si="35"/>
        <v/>
      </c>
      <c r="QC13" s="9" t="str">
        <f t="shared" si="91"/>
        <v/>
      </c>
      <c r="QD13" s="9" t="str">
        <f>IF(PM13="","",IF(OR(AND(PD13=PD14,PG14&gt;0,明細書!PG14&lt;明細書!PG13),AND(PD13=PD14,PG14&gt;0,明細書!PH13&gt;明細書!PG14),AND(明細書!PG13&gt;明細書!PH13)),1,""))</f>
        <v/>
      </c>
      <c r="QE13" s="9" t="str">
        <f>IF(PU13="","",IF(OR(明細書!PI13&lt;明細書!PG13,明細書!PH13&lt;明細書!PJ13,明細書!PI13&gt;明細書!PJ13),1,""))</f>
        <v/>
      </c>
      <c r="QF13" s="9" t="str">
        <f>IF(AND(明細書!PG13&lt;=TIME(17,40,0),明細書!PH13&gt;=TIME(18,20,0)),1,IF(AND(明細書!PG13&lt;=TIME(21,40,0),明細書!PH13&gt;=TIME(22,20,0)),1,IF(AND(明細書!PG13&lt;=TIME(5,40,0),明細書!PH13&gt;=TIME(6,20,0)),1,IF(AND(明細書!PG13&lt;=TIME(7,40,0),明細書!PH13&gt;=TIME(8,20,0)),1,""))))</f>
        <v/>
      </c>
      <c r="QN13" s="15" t="str">
        <f t="shared" si="71"/>
        <v/>
      </c>
      <c r="QP13" s="16"/>
      <c r="QQ13" s="7" t="str">
        <f t="shared" si="36"/>
        <v/>
      </c>
      <c r="QR13" s="3">
        <f t="shared" si="37"/>
        <v>45382</v>
      </c>
      <c r="QS13" s="4"/>
      <c r="QT13" s="5" t="s">
        <v>22</v>
      </c>
      <c r="QU13" s="4"/>
      <c r="QV13" s="5" t="s">
        <v>23</v>
      </c>
      <c r="QW13" s="4"/>
      <c r="QX13" s="5" t="s">
        <v>22</v>
      </c>
      <c r="QY13" s="4"/>
      <c r="QZ13" s="5" t="s">
        <v>23</v>
      </c>
      <c r="RA13" s="4"/>
      <c r="RB13" s="6" t="s">
        <v>22</v>
      </c>
      <c r="RC13" s="4"/>
      <c r="RD13" s="6" t="s">
        <v>23</v>
      </c>
      <c r="RE13" s="4"/>
      <c r="RF13" s="6" t="s">
        <v>22</v>
      </c>
      <c r="RG13" s="4"/>
      <c r="RH13" s="6" t="s">
        <v>23</v>
      </c>
      <c r="RI13" s="70"/>
      <c r="RJ13" s="17"/>
      <c r="RK13" s="18"/>
      <c r="RL13" s="82"/>
      <c r="RN13" s="9" t="str">
        <f t="shared" si="38"/>
        <v/>
      </c>
      <c r="RO13" s="9" t="str">
        <f t="shared" si="92"/>
        <v/>
      </c>
      <c r="RP13" s="9" t="str">
        <f>IF(QY13="","",IF(OR(AND(QP13=QP14,QS14&gt;0,明細書!QS14&lt;明細書!QS13),AND(QP13=QP14,QS14&gt;0,明細書!QT13&gt;明細書!QS14),AND(明細書!QS13&gt;明細書!QT13)),1,""))</f>
        <v/>
      </c>
      <c r="RQ13" s="9" t="str">
        <f>IF(RG13="","",IF(OR(明細書!QU13&lt;明細書!QS13,明細書!QT13&lt;明細書!QV13,明細書!QU13&gt;明細書!QV13),1,""))</f>
        <v/>
      </c>
      <c r="RR13" s="9" t="str">
        <f>IF(AND(明細書!QS13&lt;=TIME(17,40,0),明細書!QT13&gt;=TIME(18,20,0)),1,IF(AND(明細書!QS13&lt;=TIME(21,40,0),明細書!QT13&gt;=TIME(22,20,0)),1,IF(AND(明細書!QS13&lt;=TIME(5,40,0),明細書!QT13&gt;=TIME(6,20,0)),1,IF(AND(明細書!QS13&lt;=TIME(7,40,0),明細書!QT13&gt;=TIME(8,20,0)),1,""))))</f>
        <v/>
      </c>
      <c r="RZ13" s="15" t="str">
        <f t="shared" si="72"/>
        <v/>
      </c>
      <c r="SB13" s="16"/>
      <c r="SC13" s="7" t="str">
        <f t="shared" si="39"/>
        <v/>
      </c>
      <c r="SD13" s="3">
        <f t="shared" si="40"/>
        <v>45382</v>
      </c>
      <c r="SE13" s="4"/>
      <c r="SF13" s="5" t="s">
        <v>22</v>
      </c>
      <c r="SG13" s="4"/>
      <c r="SH13" s="5" t="s">
        <v>23</v>
      </c>
      <c r="SI13" s="4"/>
      <c r="SJ13" s="5" t="s">
        <v>22</v>
      </c>
      <c r="SK13" s="4"/>
      <c r="SL13" s="5" t="s">
        <v>23</v>
      </c>
      <c r="SM13" s="4"/>
      <c r="SN13" s="6" t="s">
        <v>22</v>
      </c>
      <c r="SO13" s="4"/>
      <c r="SP13" s="6" t="s">
        <v>23</v>
      </c>
      <c r="SQ13" s="4"/>
      <c r="SR13" s="6" t="s">
        <v>22</v>
      </c>
      <c r="SS13" s="4"/>
      <c r="ST13" s="6" t="s">
        <v>23</v>
      </c>
      <c r="SU13" s="70"/>
      <c r="SV13" s="17"/>
      <c r="SW13" s="18"/>
      <c r="SX13" s="82"/>
      <c r="SZ13" s="9" t="str">
        <f t="shared" si="41"/>
        <v/>
      </c>
      <c r="TA13" s="9" t="str">
        <f t="shared" si="93"/>
        <v/>
      </c>
      <c r="TB13" s="9" t="str">
        <f>IF(SK13="","",IF(OR(AND(SB13=SB14,SE14&gt;0,明細書!SE14&lt;明細書!SE13),AND(SB13=SB14,SE14&gt;0,明細書!SF13&gt;明細書!SE14),AND(明細書!SE13&gt;明細書!SF13)),1,""))</f>
        <v/>
      </c>
      <c r="TC13" s="9" t="str">
        <f>IF(SS13="","",IF(OR(明細書!SG13&lt;明細書!SE13,明細書!SF13&lt;明細書!SH13,明細書!SG13&gt;明細書!SH13),1,""))</f>
        <v/>
      </c>
      <c r="TD13" s="9" t="str">
        <f>IF(AND(明細書!SE13&lt;=TIME(17,40,0),明細書!SF13&gt;=TIME(18,20,0)),1,IF(AND(明細書!SE13&lt;=TIME(21,40,0),明細書!SF13&gt;=TIME(22,20,0)),1,IF(AND(明細書!SE13&lt;=TIME(5,40,0),明細書!SF13&gt;=TIME(6,20,0)),1,IF(AND(明細書!SE13&lt;=TIME(7,40,0),明細書!SF13&gt;=TIME(8,20,0)),1,""))))</f>
        <v/>
      </c>
      <c r="TL13" s="15" t="str">
        <f t="shared" si="73"/>
        <v/>
      </c>
      <c r="TN13" s="16"/>
      <c r="TO13" s="7" t="str">
        <f t="shared" si="42"/>
        <v/>
      </c>
      <c r="TP13" s="3">
        <f t="shared" si="43"/>
        <v>45382</v>
      </c>
      <c r="TQ13" s="4"/>
      <c r="TR13" s="5" t="s">
        <v>22</v>
      </c>
      <c r="TS13" s="4"/>
      <c r="TT13" s="5" t="s">
        <v>23</v>
      </c>
      <c r="TU13" s="4"/>
      <c r="TV13" s="5" t="s">
        <v>22</v>
      </c>
      <c r="TW13" s="4"/>
      <c r="TX13" s="5" t="s">
        <v>23</v>
      </c>
      <c r="TY13" s="4"/>
      <c r="TZ13" s="6" t="s">
        <v>22</v>
      </c>
      <c r="UA13" s="4"/>
      <c r="UB13" s="6" t="s">
        <v>23</v>
      </c>
      <c r="UC13" s="4"/>
      <c r="UD13" s="6" t="s">
        <v>22</v>
      </c>
      <c r="UE13" s="4"/>
      <c r="UF13" s="6" t="s">
        <v>23</v>
      </c>
      <c r="UG13" s="70"/>
      <c r="UH13" s="17"/>
      <c r="UI13" s="18"/>
      <c r="UJ13" s="82"/>
      <c r="UL13" s="9" t="str">
        <f t="shared" si="44"/>
        <v/>
      </c>
      <c r="UM13" s="9" t="str">
        <f t="shared" si="94"/>
        <v/>
      </c>
      <c r="UN13" s="9" t="str">
        <f>IF(TW13="","",IF(OR(AND(TN13=TN14,TQ14&gt;0,明細書!TQ14&lt;明細書!TQ13),AND(TN13=TN14,TQ14&gt;0,明細書!TR13&gt;明細書!TQ14),AND(明細書!TQ13&gt;明細書!TR13)),1,""))</f>
        <v/>
      </c>
      <c r="UO13" s="9" t="str">
        <f>IF(UE13="","",IF(OR(明細書!TS13&lt;明細書!TQ13,明細書!TR13&lt;明細書!TT13,明細書!TS13&gt;明細書!TT13),1,""))</f>
        <v/>
      </c>
      <c r="UP13" s="9" t="str">
        <f>IF(AND(明細書!TQ13&lt;=TIME(17,40,0),明細書!TR13&gt;=TIME(18,20,0)),1,IF(AND(明細書!TQ13&lt;=TIME(21,40,0),明細書!TR13&gt;=TIME(22,20,0)),1,IF(AND(明細書!TQ13&lt;=TIME(5,40,0),明細書!TR13&gt;=TIME(6,20,0)),1,IF(AND(明細書!TQ13&lt;=TIME(7,40,0),明細書!TR13&gt;=TIME(8,20,0)),1,""))))</f>
        <v/>
      </c>
      <c r="UX13" s="15" t="str">
        <f t="shared" si="74"/>
        <v/>
      </c>
      <c r="UZ13" s="16"/>
      <c r="VA13" s="7" t="str">
        <f t="shared" si="45"/>
        <v/>
      </c>
      <c r="VB13" s="3">
        <f t="shared" si="46"/>
        <v>45382</v>
      </c>
      <c r="VC13" s="4"/>
      <c r="VD13" s="5" t="s">
        <v>22</v>
      </c>
      <c r="VE13" s="4"/>
      <c r="VF13" s="5" t="s">
        <v>23</v>
      </c>
      <c r="VG13" s="4"/>
      <c r="VH13" s="5" t="s">
        <v>22</v>
      </c>
      <c r="VI13" s="4"/>
      <c r="VJ13" s="5" t="s">
        <v>23</v>
      </c>
      <c r="VK13" s="4"/>
      <c r="VL13" s="6" t="s">
        <v>22</v>
      </c>
      <c r="VM13" s="4"/>
      <c r="VN13" s="6" t="s">
        <v>23</v>
      </c>
      <c r="VO13" s="4"/>
      <c r="VP13" s="6" t="s">
        <v>22</v>
      </c>
      <c r="VQ13" s="4"/>
      <c r="VR13" s="6" t="s">
        <v>23</v>
      </c>
      <c r="VS13" s="70"/>
      <c r="VT13" s="17"/>
      <c r="VU13" s="18"/>
      <c r="VV13" s="82"/>
      <c r="VX13" s="9" t="str">
        <f t="shared" si="47"/>
        <v/>
      </c>
      <c r="VY13" s="9" t="str">
        <f t="shared" si="95"/>
        <v/>
      </c>
      <c r="VZ13" s="9" t="str">
        <f>IF(VI13="","",IF(OR(AND(UZ13=UZ14,VC14&gt;0,明細書!VC14&lt;明細書!VC13),AND(UZ13=UZ14,VC14&gt;0,明細書!VD13&gt;明細書!VC14),AND(明細書!VC13&gt;明細書!VD13)),1,""))</f>
        <v/>
      </c>
      <c r="WA13" s="9" t="str">
        <f>IF(VQ13="","",IF(OR(明細書!VE13&lt;明細書!VC13,明細書!VD13&lt;明細書!VF13,明細書!VE13&gt;明細書!VF13),1,""))</f>
        <v/>
      </c>
      <c r="WB13" s="9" t="str">
        <f>IF(AND(明細書!VC13&lt;=TIME(17,40,0),明細書!VD13&gt;=TIME(18,20,0)),1,IF(AND(明細書!VC13&lt;=TIME(21,40,0),明細書!VD13&gt;=TIME(22,20,0)),1,IF(AND(明細書!VC13&lt;=TIME(5,40,0),明細書!VD13&gt;=TIME(6,20,0)),1,IF(AND(明細書!VC13&lt;=TIME(7,40,0),明細書!VD13&gt;=TIME(8,20,0)),1,""))))</f>
        <v/>
      </c>
      <c r="WJ13" s="15" t="str">
        <f t="shared" si="75"/>
        <v/>
      </c>
      <c r="WL13" s="16"/>
      <c r="WM13" s="7" t="str">
        <f t="shared" si="48"/>
        <v/>
      </c>
      <c r="WN13" s="3">
        <f t="shared" si="49"/>
        <v>45382</v>
      </c>
      <c r="WO13" s="4"/>
      <c r="WP13" s="5" t="s">
        <v>22</v>
      </c>
      <c r="WQ13" s="4"/>
      <c r="WR13" s="5" t="s">
        <v>23</v>
      </c>
      <c r="WS13" s="4"/>
      <c r="WT13" s="5" t="s">
        <v>22</v>
      </c>
      <c r="WU13" s="4"/>
      <c r="WV13" s="5" t="s">
        <v>23</v>
      </c>
      <c r="WW13" s="4"/>
      <c r="WX13" s="6" t="s">
        <v>22</v>
      </c>
      <c r="WY13" s="4"/>
      <c r="WZ13" s="6" t="s">
        <v>23</v>
      </c>
      <c r="XA13" s="4"/>
      <c r="XB13" s="6" t="s">
        <v>22</v>
      </c>
      <c r="XC13" s="4"/>
      <c r="XD13" s="6" t="s">
        <v>23</v>
      </c>
      <c r="XE13" s="70"/>
      <c r="XF13" s="17"/>
      <c r="XG13" s="18"/>
      <c r="XH13" s="82"/>
      <c r="XJ13" s="9" t="str">
        <f t="shared" si="50"/>
        <v/>
      </c>
      <c r="XK13" s="9" t="str">
        <f t="shared" si="96"/>
        <v/>
      </c>
      <c r="XL13" s="9" t="str">
        <f>IF(WU13="","",IF(OR(AND(WL13=WL14,WO14&gt;0,明細書!WO14&lt;明細書!WO13),AND(WL13=WL14,WO14&gt;0,明細書!WP13&gt;明細書!WO14),AND(明細書!WO13&gt;明細書!WP13)),1,""))</f>
        <v/>
      </c>
      <c r="XM13" s="9" t="str">
        <f>IF(XC13="","",IF(OR(明細書!WQ13&lt;明細書!WO13,明細書!WP13&lt;明細書!WR13,明細書!WQ13&gt;明細書!WR13),1,""))</f>
        <v/>
      </c>
      <c r="XN13" s="9" t="str">
        <f>IF(AND(明細書!WO13&lt;=TIME(17,40,0),明細書!WP13&gt;=TIME(18,20,0)),1,IF(AND(明細書!WO13&lt;=TIME(21,40,0),明細書!WP13&gt;=TIME(22,20,0)),1,IF(AND(明細書!WO13&lt;=TIME(5,40,0),明細書!WP13&gt;=TIME(6,20,0)),1,IF(AND(明細書!WO13&lt;=TIME(7,40,0),明細書!WP13&gt;=TIME(8,20,0)),1,""))))</f>
        <v/>
      </c>
      <c r="XV13" s="15" t="str">
        <f t="shared" si="76"/>
        <v/>
      </c>
      <c r="XX13" s="16"/>
      <c r="XY13" s="7" t="str">
        <f t="shared" si="51"/>
        <v/>
      </c>
      <c r="XZ13" s="3">
        <f t="shared" si="52"/>
        <v>45382</v>
      </c>
      <c r="YA13" s="4"/>
      <c r="YB13" s="5" t="s">
        <v>22</v>
      </c>
      <c r="YC13" s="4"/>
      <c r="YD13" s="5" t="s">
        <v>23</v>
      </c>
      <c r="YE13" s="4"/>
      <c r="YF13" s="5" t="s">
        <v>22</v>
      </c>
      <c r="YG13" s="4"/>
      <c r="YH13" s="5" t="s">
        <v>23</v>
      </c>
      <c r="YI13" s="4"/>
      <c r="YJ13" s="6" t="s">
        <v>22</v>
      </c>
      <c r="YK13" s="4"/>
      <c r="YL13" s="6" t="s">
        <v>23</v>
      </c>
      <c r="YM13" s="4"/>
      <c r="YN13" s="6" t="s">
        <v>22</v>
      </c>
      <c r="YO13" s="4"/>
      <c r="YP13" s="6" t="s">
        <v>23</v>
      </c>
      <c r="YQ13" s="70"/>
      <c r="YR13" s="17"/>
      <c r="YS13" s="18"/>
      <c r="YT13" s="82"/>
      <c r="YV13" s="9" t="str">
        <f t="shared" si="53"/>
        <v/>
      </c>
      <c r="YW13" s="9" t="str">
        <f t="shared" si="97"/>
        <v/>
      </c>
      <c r="YX13" s="9" t="str">
        <f>IF(YG13="","",IF(OR(AND(XX13=XX14,YA14&gt;0,明細書!YA14&lt;明細書!YA13),AND(XX13=XX14,YA14&gt;0,明細書!YB13&gt;明細書!YA14),AND(明細書!YA13&gt;明細書!YB13)),1,""))</f>
        <v/>
      </c>
      <c r="YY13" s="9" t="str">
        <f>IF(YO13="","",IF(OR(明細書!YC13&lt;明細書!YA13,明細書!YB13&lt;明細書!YD13,明細書!YC13&gt;明細書!YD13),1,""))</f>
        <v/>
      </c>
      <c r="YZ13" s="9" t="str">
        <f>IF(AND(明細書!YA13&lt;=TIME(17,40,0),明細書!YB13&gt;=TIME(18,20,0)),1,IF(AND(明細書!YA13&lt;=TIME(21,40,0),明細書!YB13&gt;=TIME(22,20,0)),1,IF(AND(明細書!YA13&lt;=TIME(5,40,0),明細書!YB13&gt;=TIME(6,20,0)),1,IF(AND(明細書!YA13&lt;=TIME(7,40,0),明細書!YB13&gt;=TIME(8,20,0)),1,""))))</f>
        <v/>
      </c>
      <c r="ZH13" s="15" t="str">
        <f t="shared" si="77"/>
        <v/>
      </c>
      <c r="ZJ13" s="16"/>
      <c r="ZK13" s="7" t="str">
        <f t="shared" si="54"/>
        <v/>
      </c>
      <c r="ZL13" s="3">
        <f t="shared" si="55"/>
        <v>45382</v>
      </c>
      <c r="ZM13" s="4"/>
      <c r="ZN13" s="5" t="s">
        <v>22</v>
      </c>
      <c r="ZO13" s="4"/>
      <c r="ZP13" s="5" t="s">
        <v>23</v>
      </c>
      <c r="ZQ13" s="4"/>
      <c r="ZR13" s="5" t="s">
        <v>22</v>
      </c>
      <c r="ZS13" s="4"/>
      <c r="ZT13" s="5" t="s">
        <v>23</v>
      </c>
      <c r="ZU13" s="4"/>
      <c r="ZV13" s="6" t="s">
        <v>22</v>
      </c>
      <c r="ZW13" s="4"/>
      <c r="ZX13" s="6" t="s">
        <v>23</v>
      </c>
      <c r="ZY13" s="4"/>
      <c r="ZZ13" s="6" t="s">
        <v>22</v>
      </c>
      <c r="AAA13" s="4"/>
      <c r="AAB13" s="6" t="s">
        <v>23</v>
      </c>
      <c r="AAC13" s="70"/>
      <c r="AAD13" s="17"/>
      <c r="AAE13" s="18"/>
      <c r="AAF13" s="82"/>
      <c r="AAH13" s="9" t="str">
        <f t="shared" si="56"/>
        <v/>
      </c>
      <c r="AAI13" s="9" t="str">
        <f t="shared" si="98"/>
        <v/>
      </c>
      <c r="AAJ13" s="9" t="str">
        <f>IF(ZS13="","",IF(OR(AND(ZJ13=ZJ14,ZM14&gt;0,明細書!ZM14&lt;明細書!ZM13),AND(ZJ13=ZJ14,ZM14&gt;0,明細書!ZN13&gt;明細書!ZM14),AND(明細書!ZM13&gt;明細書!ZN13)),1,""))</f>
        <v/>
      </c>
      <c r="AAK13" s="9" t="str">
        <f>IF(AAA13="","",IF(OR(明細書!ZO13&lt;明細書!ZM13,明細書!ZN13&lt;明細書!ZP13,明細書!ZO13&gt;明細書!ZP13),1,""))</f>
        <v/>
      </c>
      <c r="AAL13" s="9" t="str">
        <f>IF(AND(明細書!ZM13&lt;=TIME(17,40,0),明細書!ZN13&gt;=TIME(18,20,0)),1,IF(AND(明細書!ZM13&lt;=TIME(21,40,0),明細書!ZN13&gt;=TIME(22,20,0)),1,IF(AND(明細書!ZM13&lt;=TIME(5,40,0),明細書!ZN13&gt;=TIME(6,20,0)),1,IF(AND(明細書!ZM13&lt;=TIME(7,40,0),明細書!ZN13&gt;=TIME(8,20,0)),1,""))))</f>
        <v/>
      </c>
      <c r="AAT13" s="15" t="str">
        <f t="shared" si="78"/>
        <v/>
      </c>
      <c r="AAV13" s="16"/>
      <c r="AAW13" s="7" t="str">
        <f t="shared" si="57"/>
        <v/>
      </c>
      <c r="AAX13" s="3">
        <f t="shared" si="58"/>
        <v>45382</v>
      </c>
      <c r="AAY13" s="4"/>
      <c r="AAZ13" s="5" t="s">
        <v>22</v>
      </c>
      <c r="ABA13" s="4"/>
      <c r="ABB13" s="5" t="s">
        <v>23</v>
      </c>
      <c r="ABC13" s="4"/>
      <c r="ABD13" s="5" t="s">
        <v>22</v>
      </c>
      <c r="ABE13" s="4"/>
      <c r="ABF13" s="5" t="s">
        <v>23</v>
      </c>
      <c r="ABG13" s="4"/>
      <c r="ABH13" s="6" t="s">
        <v>22</v>
      </c>
      <c r="ABI13" s="4"/>
      <c r="ABJ13" s="6" t="s">
        <v>23</v>
      </c>
      <c r="ABK13" s="4"/>
      <c r="ABL13" s="6" t="s">
        <v>22</v>
      </c>
      <c r="ABM13" s="4"/>
      <c r="ABN13" s="6" t="s">
        <v>23</v>
      </c>
      <c r="ABO13" s="70"/>
      <c r="ABP13" s="17"/>
      <c r="ABQ13" s="18"/>
      <c r="ABR13" s="82"/>
      <c r="ABT13" s="9" t="str">
        <f t="shared" si="59"/>
        <v/>
      </c>
      <c r="ABU13" s="9" t="str">
        <f t="shared" si="99"/>
        <v/>
      </c>
      <c r="ABV13" s="9" t="str">
        <f>IF(ABE13="","",IF(OR(AND(AAV13=AAV14,AAY14&gt;0,明細書!AAY14&lt;明細書!AAY13),AND(AAV13=AAV14,AAY14&gt;0,明細書!AAZ13&gt;明細書!AAY14),AND(明細書!AAY13&gt;明細書!AAZ13)),1,""))</f>
        <v/>
      </c>
      <c r="ABW13" s="9" t="str">
        <f>IF(ABM13="","",IF(OR(明細書!ABA13&lt;明細書!AAY13,明細書!AAZ13&lt;明細書!ABB13,明細書!ABA13&gt;明細書!ABB13),1,""))</f>
        <v/>
      </c>
      <c r="ABX13" s="9" t="str">
        <f>IF(AND(明細書!AAY13&lt;=TIME(17,40,0),明細書!AAZ13&gt;=TIME(18,20,0)),1,IF(AND(明細書!AAY13&lt;=TIME(21,40,0),明細書!AAZ13&gt;=TIME(22,20,0)),1,IF(AND(明細書!AAY13&lt;=TIME(5,40,0),明細書!AAZ13&gt;=TIME(6,20,0)),1,IF(AND(明細書!AAY13&lt;=TIME(7,40,0),明細書!AAZ13&gt;=TIME(8,20,0)),1,""))))</f>
        <v/>
      </c>
      <c r="ACF13" s="15" t="str">
        <f t="shared" si="79"/>
        <v/>
      </c>
    </row>
    <row r="14" spans="2:760" ht="18.75" customHeight="1" x14ac:dyDescent="0.2">
      <c r="B14" s="16"/>
      <c r="C14" s="7" t="str">
        <f t="shared" si="100"/>
        <v/>
      </c>
      <c r="D14" s="3">
        <f t="shared" si="101"/>
        <v>45382</v>
      </c>
      <c r="E14" s="4"/>
      <c r="F14" s="5" t="s">
        <v>22</v>
      </c>
      <c r="G14" s="4"/>
      <c r="H14" s="5" t="s">
        <v>23</v>
      </c>
      <c r="I14" s="4"/>
      <c r="J14" s="5" t="s">
        <v>22</v>
      </c>
      <c r="K14" s="4"/>
      <c r="L14" s="5" t="s">
        <v>23</v>
      </c>
      <c r="M14" s="4"/>
      <c r="N14" s="6" t="s">
        <v>22</v>
      </c>
      <c r="O14" s="4"/>
      <c r="P14" s="6" t="s">
        <v>23</v>
      </c>
      <c r="Q14" s="4"/>
      <c r="R14" s="6" t="s">
        <v>22</v>
      </c>
      <c r="S14" s="4"/>
      <c r="T14" s="6" t="s">
        <v>23</v>
      </c>
      <c r="U14" s="70"/>
      <c r="V14" s="17"/>
      <c r="W14" s="18"/>
      <c r="X14" s="82"/>
      <c r="Z14" s="9" t="str">
        <f t="shared" si="2"/>
        <v/>
      </c>
      <c r="AA14" s="9" t="str">
        <f t="shared" si="80"/>
        <v/>
      </c>
      <c r="AB14" s="9" t="str">
        <f>IF(K14="","",IF(OR(AND(B14=B15,E15&gt;0,明細書!E15&lt;明細書!E14),AND(B14=B15,E15&gt;0,明細書!F14&gt;明細書!E15),AND(明細書!E14&gt;明細書!F14)),1,""))</f>
        <v/>
      </c>
      <c r="AC14" s="9" t="str">
        <f>IF(S14="","",IF(OR(明細書!G14&lt;明細書!E14,明細書!F14&lt;明細書!H14,明細書!G14&gt;明細書!H14),1,""))</f>
        <v/>
      </c>
      <c r="AD14" s="9" t="str">
        <f>IF(AND(明細書!E14&lt;=TIME(17,40,0),明細書!F14&gt;=TIME(18,20,0)),1,IF(AND(明細書!E14&lt;=TIME(21,40,0),明細書!F14&gt;=TIME(22,20,0)),1,IF(AND(明細書!E14&lt;=TIME(5,40,0),明細書!F14&gt;=TIME(6,20,0)),1,IF(AND(明細書!E14&lt;=TIME(7,40,0),明細書!F14&gt;=TIME(8,20,0)),1,""))))</f>
        <v/>
      </c>
      <c r="AL14" s="15" t="str">
        <f t="shared" si="60"/>
        <v/>
      </c>
      <c r="AN14" s="16"/>
      <c r="AO14" s="7" t="str">
        <f t="shared" si="3"/>
        <v/>
      </c>
      <c r="AP14" s="3">
        <f t="shared" si="4"/>
        <v>45382</v>
      </c>
      <c r="AQ14" s="4"/>
      <c r="AR14" s="5" t="s">
        <v>22</v>
      </c>
      <c r="AS14" s="4"/>
      <c r="AT14" s="5" t="s">
        <v>23</v>
      </c>
      <c r="AU14" s="4"/>
      <c r="AV14" s="5" t="s">
        <v>22</v>
      </c>
      <c r="AW14" s="4"/>
      <c r="AX14" s="5" t="s">
        <v>23</v>
      </c>
      <c r="AY14" s="4"/>
      <c r="AZ14" s="6" t="s">
        <v>22</v>
      </c>
      <c r="BA14" s="4"/>
      <c r="BB14" s="6" t="s">
        <v>23</v>
      </c>
      <c r="BC14" s="4"/>
      <c r="BD14" s="6" t="s">
        <v>22</v>
      </c>
      <c r="BE14" s="4"/>
      <c r="BF14" s="6" t="s">
        <v>23</v>
      </c>
      <c r="BG14" s="70"/>
      <c r="BH14" s="17"/>
      <c r="BI14" s="18"/>
      <c r="BJ14" s="82"/>
      <c r="BL14" s="9" t="str">
        <f t="shared" si="5"/>
        <v/>
      </c>
      <c r="BM14" s="9" t="str">
        <f t="shared" si="81"/>
        <v/>
      </c>
      <c r="BN14" s="9" t="str">
        <f>IF(AW14="","",IF(OR(AND(AN14=AN15,AQ15&gt;0,明細書!AQ15&lt;明細書!AQ14),AND(AN14=AN15,AQ15&gt;0,明細書!AR14&gt;明細書!AQ15),AND(明細書!AQ14&gt;明細書!AR14)),1,""))</f>
        <v/>
      </c>
      <c r="BO14" s="9" t="str">
        <f>IF(BE14="","",IF(OR(明細書!AS14&lt;明細書!AQ14,明細書!AR14&lt;明細書!AT14,明細書!AS14&gt;明細書!AT14),1,""))</f>
        <v/>
      </c>
      <c r="BP14" s="9" t="str">
        <f>IF(AND(明細書!AQ14&lt;=TIME(17,40,0),明細書!AR14&gt;=TIME(18,20,0)),1,IF(AND(明細書!AQ14&lt;=TIME(21,40,0),明細書!AR14&gt;=TIME(22,20,0)),1,IF(AND(明細書!AQ14&lt;=TIME(5,40,0),明細書!AR14&gt;=TIME(6,20,0)),1,IF(AND(明細書!AQ14&lt;=TIME(7,40,0),明細書!AR14&gt;=TIME(8,20,0)),1,""))))</f>
        <v/>
      </c>
      <c r="BX14" s="15" t="str">
        <f t="shared" si="61"/>
        <v/>
      </c>
      <c r="BZ14" s="16"/>
      <c r="CA14" s="7" t="str">
        <f t="shared" si="6"/>
        <v/>
      </c>
      <c r="CB14" s="3">
        <f t="shared" si="7"/>
        <v>45382</v>
      </c>
      <c r="CC14" s="4"/>
      <c r="CD14" s="5" t="s">
        <v>22</v>
      </c>
      <c r="CE14" s="4"/>
      <c r="CF14" s="5" t="s">
        <v>23</v>
      </c>
      <c r="CG14" s="4"/>
      <c r="CH14" s="5" t="s">
        <v>22</v>
      </c>
      <c r="CI14" s="4"/>
      <c r="CJ14" s="5" t="s">
        <v>23</v>
      </c>
      <c r="CK14" s="4"/>
      <c r="CL14" s="6" t="s">
        <v>22</v>
      </c>
      <c r="CM14" s="4"/>
      <c r="CN14" s="6" t="s">
        <v>23</v>
      </c>
      <c r="CO14" s="4"/>
      <c r="CP14" s="6" t="s">
        <v>22</v>
      </c>
      <c r="CQ14" s="4"/>
      <c r="CR14" s="6" t="s">
        <v>23</v>
      </c>
      <c r="CS14" s="70"/>
      <c r="CT14" s="17"/>
      <c r="CU14" s="18"/>
      <c r="CV14" s="82"/>
      <c r="CX14" s="9" t="str">
        <f t="shared" si="8"/>
        <v/>
      </c>
      <c r="CY14" s="9" t="str">
        <f t="shared" si="82"/>
        <v/>
      </c>
      <c r="CZ14" s="9" t="str">
        <f>IF(CI14="","",IF(OR(AND(BZ14=BZ15,CC15&gt;0,明細書!CC15&lt;明細書!CC14),AND(BZ14=BZ15,CC15&gt;0,明細書!CD14&gt;明細書!CC15),AND(明細書!CC14&gt;明細書!CD14)),1,""))</f>
        <v/>
      </c>
      <c r="DA14" s="9" t="str">
        <f>IF(CQ14="","",IF(OR(明細書!CE14&lt;明細書!CC14,明細書!CD14&lt;明細書!CF14,明細書!CE14&gt;明細書!CF14),1,""))</f>
        <v/>
      </c>
      <c r="DB14" s="9" t="str">
        <f>IF(AND(明細書!CC14&lt;=TIME(17,40,0),明細書!CD14&gt;=TIME(18,20,0)),1,IF(AND(明細書!CC14&lt;=TIME(21,40,0),明細書!CD14&gt;=TIME(22,20,0)),1,IF(AND(明細書!CC14&lt;=TIME(5,40,0),明細書!CD14&gt;=TIME(6,20,0)),1,IF(AND(明細書!CC14&lt;=TIME(7,40,0),明細書!CD14&gt;=TIME(8,20,0)),1,""))))</f>
        <v/>
      </c>
      <c r="DJ14" s="15" t="str">
        <f t="shared" si="62"/>
        <v/>
      </c>
      <c r="DL14" s="16"/>
      <c r="DM14" s="7" t="str">
        <f t="shared" si="9"/>
        <v/>
      </c>
      <c r="DN14" s="3">
        <f t="shared" si="10"/>
        <v>45382</v>
      </c>
      <c r="DO14" s="4"/>
      <c r="DP14" s="5" t="s">
        <v>22</v>
      </c>
      <c r="DQ14" s="4"/>
      <c r="DR14" s="5" t="s">
        <v>23</v>
      </c>
      <c r="DS14" s="4"/>
      <c r="DT14" s="5" t="s">
        <v>22</v>
      </c>
      <c r="DU14" s="4"/>
      <c r="DV14" s="5" t="s">
        <v>23</v>
      </c>
      <c r="DW14" s="4"/>
      <c r="DX14" s="6" t="s">
        <v>22</v>
      </c>
      <c r="DY14" s="4"/>
      <c r="DZ14" s="6" t="s">
        <v>23</v>
      </c>
      <c r="EA14" s="4"/>
      <c r="EB14" s="6" t="s">
        <v>22</v>
      </c>
      <c r="EC14" s="4"/>
      <c r="ED14" s="6" t="s">
        <v>23</v>
      </c>
      <c r="EE14" s="70"/>
      <c r="EF14" s="17"/>
      <c r="EG14" s="18"/>
      <c r="EH14" s="82"/>
      <c r="EJ14" s="9" t="str">
        <f t="shared" si="11"/>
        <v/>
      </c>
      <c r="EK14" s="9" t="str">
        <f t="shared" si="83"/>
        <v/>
      </c>
      <c r="EL14" s="9" t="str">
        <f>IF(DU14="","",IF(OR(AND(DL14=DL15,DO15&gt;0,明細書!DO15&lt;明細書!DO14),AND(DL14=DL15,DO15&gt;0,明細書!DP14&gt;明細書!DO15),AND(明細書!DO14&gt;明細書!DP14)),1,""))</f>
        <v/>
      </c>
      <c r="EM14" s="9" t="str">
        <f>IF(EC14="","",IF(OR(明細書!DQ14&lt;明細書!DO14,明細書!DP14&lt;明細書!DR14,明細書!DQ14&gt;明細書!DR14),1,""))</f>
        <v/>
      </c>
      <c r="EN14" s="9" t="str">
        <f>IF(AND(明細書!DO14&lt;=TIME(17,40,0),明細書!DP14&gt;=TIME(18,20,0)),1,IF(AND(明細書!DO14&lt;=TIME(21,40,0),明細書!DP14&gt;=TIME(22,20,0)),1,IF(AND(明細書!DO14&lt;=TIME(5,40,0),明細書!DP14&gt;=TIME(6,20,0)),1,IF(AND(明細書!DO14&lt;=TIME(7,40,0),明細書!DP14&gt;=TIME(8,20,0)),1,""))))</f>
        <v/>
      </c>
      <c r="EV14" s="15" t="str">
        <f t="shared" si="63"/>
        <v/>
      </c>
      <c r="EX14" s="16"/>
      <c r="EY14" s="7" t="str">
        <f t="shared" si="12"/>
        <v/>
      </c>
      <c r="EZ14" s="3">
        <f t="shared" si="13"/>
        <v>45382</v>
      </c>
      <c r="FA14" s="4"/>
      <c r="FB14" s="5" t="s">
        <v>22</v>
      </c>
      <c r="FC14" s="4"/>
      <c r="FD14" s="5" t="s">
        <v>23</v>
      </c>
      <c r="FE14" s="4"/>
      <c r="FF14" s="5" t="s">
        <v>22</v>
      </c>
      <c r="FG14" s="4"/>
      <c r="FH14" s="5" t="s">
        <v>23</v>
      </c>
      <c r="FI14" s="4"/>
      <c r="FJ14" s="6" t="s">
        <v>22</v>
      </c>
      <c r="FK14" s="4"/>
      <c r="FL14" s="6" t="s">
        <v>23</v>
      </c>
      <c r="FM14" s="4"/>
      <c r="FN14" s="6" t="s">
        <v>22</v>
      </c>
      <c r="FO14" s="4"/>
      <c r="FP14" s="6" t="s">
        <v>23</v>
      </c>
      <c r="FQ14" s="70"/>
      <c r="FR14" s="17"/>
      <c r="FS14" s="18"/>
      <c r="FT14" s="82"/>
      <c r="FV14" s="9" t="str">
        <f t="shared" si="14"/>
        <v/>
      </c>
      <c r="FW14" s="9" t="str">
        <f t="shared" si="84"/>
        <v/>
      </c>
      <c r="FX14" s="9" t="str">
        <f>IF(FG14="","",IF(OR(AND(EX14=EX15,FA15&gt;0,明細書!FA15&lt;明細書!FA14),AND(EX14=EX15,FA15&gt;0,明細書!FB14&gt;明細書!FA15),AND(明細書!FA14&gt;明細書!FB14)),1,""))</f>
        <v/>
      </c>
      <c r="FY14" s="9" t="str">
        <f>IF(FO14="","",IF(OR(明細書!FC14&lt;明細書!FA14,明細書!FB14&lt;明細書!FD14,明細書!FC14&gt;明細書!FD14),1,""))</f>
        <v/>
      </c>
      <c r="FZ14" s="9" t="str">
        <f>IF(AND(明細書!FA14&lt;=TIME(17,40,0),明細書!FB14&gt;=TIME(18,20,0)),1,IF(AND(明細書!FA14&lt;=TIME(21,40,0),明細書!FB14&gt;=TIME(22,20,0)),1,IF(AND(明細書!FA14&lt;=TIME(5,40,0),明細書!FB14&gt;=TIME(6,20,0)),1,IF(AND(明細書!FA14&lt;=TIME(7,40,0),明細書!FB14&gt;=TIME(8,20,0)),1,""))))</f>
        <v/>
      </c>
      <c r="GH14" s="15" t="str">
        <f t="shared" si="64"/>
        <v/>
      </c>
      <c r="GJ14" s="16"/>
      <c r="GK14" s="7" t="str">
        <f t="shared" si="15"/>
        <v/>
      </c>
      <c r="GL14" s="3">
        <f t="shared" si="16"/>
        <v>45382</v>
      </c>
      <c r="GM14" s="4"/>
      <c r="GN14" s="5" t="s">
        <v>22</v>
      </c>
      <c r="GO14" s="4"/>
      <c r="GP14" s="5" t="s">
        <v>23</v>
      </c>
      <c r="GQ14" s="4"/>
      <c r="GR14" s="5" t="s">
        <v>22</v>
      </c>
      <c r="GS14" s="4"/>
      <c r="GT14" s="5" t="s">
        <v>23</v>
      </c>
      <c r="GU14" s="4"/>
      <c r="GV14" s="6" t="s">
        <v>22</v>
      </c>
      <c r="GW14" s="4"/>
      <c r="GX14" s="6" t="s">
        <v>23</v>
      </c>
      <c r="GY14" s="4"/>
      <c r="GZ14" s="6" t="s">
        <v>22</v>
      </c>
      <c r="HA14" s="4"/>
      <c r="HB14" s="6" t="s">
        <v>23</v>
      </c>
      <c r="HC14" s="70"/>
      <c r="HD14" s="17"/>
      <c r="HE14" s="18"/>
      <c r="HF14" s="82"/>
      <c r="HH14" s="9" t="str">
        <f t="shared" si="17"/>
        <v/>
      </c>
      <c r="HI14" s="9" t="str">
        <f t="shared" si="85"/>
        <v/>
      </c>
      <c r="HJ14" s="9" t="str">
        <f>IF(GS14="","",IF(OR(AND(GJ14=GJ15,GM15&gt;0,明細書!GM15&lt;明細書!GM14),AND(GJ14=GJ15,GM15&gt;0,明細書!GN14&gt;明細書!GM15),AND(明細書!GM14&gt;明細書!GN14)),1,""))</f>
        <v/>
      </c>
      <c r="HK14" s="9" t="str">
        <f>IF(HA14="","",IF(OR(明細書!GO14&lt;明細書!GM14,明細書!GN14&lt;明細書!GP14,明細書!GO14&gt;明細書!GP14),1,""))</f>
        <v/>
      </c>
      <c r="HL14" s="9" t="str">
        <f>IF(AND(明細書!GM14&lt;=TIME(17,40,0),明細書!GN14&gt;=TIME(18,20,0)),1,IF(AND(明細書!GM14&lt;=TIME(21,40,0),明細書!GN14&gt;=TIME(22,20,0)),1,IF(AND(明細書!GM14&lt;=TIME(5,40,0),明細書!GN14&gt;=TIME(6,20,0)),1,IF(AND(明細書!GM14&lt;=TIME(7,40,0),明細書!GN14&gt;=TIME(8,20,0)),1,""))))</f>
        <v/>
      </c>
      <c r="HT14" s="15" t="str">
        <f t="shared" si="65"/>
        <v/>
      </c>
      <c r="HV14" s="16"/>
      <c r="HW14" s="7" t="str">
        <f t="shared" si="18"/>
        <v/>
      </c>
      <c r="HX14" s="3">
        <f t="shared" si="19"/>
        <v>45382</v>
      </c>
      <c r="HY14" s="4"/>
      <c r="HZ14" s="5" t="s">
        <v>22</v>
      </c>
      <c r="IA14" s="4"/>
      <c r="IB14" s="5" t="s">
        <v>23</v>
      </c>
      <c r="IC14" s="4"/>
      <c r="ID14" s="5" t="s">
        <v>22</v>
      </c>
      <c r="IE14" s="4"/>
      <c r="IF14" s="5" t="s">
        <v>23</v>
      </c>
      <c r="IG14" s="4"/>
      <c r="IH14" s="6" t="s">
        <v>22</v>
      </c>
      <c r="II14" s="4"/>
      <c r="IJ14" s="6" t="s">
        <v>23</v>
      </c>
      <c r="IK14" s="4"/>
      <c r="IL14" s="6" t="s">
        <v>22</v>
      </c>
      <c r="IM14" s="4"/>
      <c r="IN14" s="6" t="s">
        <v>23</v>
      </c>
      <c r="IO14" s="70"/>
      <c r="IP14" s="17"/>
      <c r="IQ14" s="18"/>
      <c r="IR14" s="82"/>
      <c r="IT14" s="9" t="str">
        <f t="shared" si="20"/>
        <v/>
      </c>
      <c r="IU14" s="9" t="str">
        <f t="shared" si="86"/>
        <v/>
      </c>
      <c r="IV14" s="9" t="str">
        <f>IF(IE14="","",IF(OR(AND(HV14=HV15,HY15&gt;0,明細書!HY15&lt;明細書!HY14),AND(HV14=HV15,HY15&gt;0,明細書!HZ14&gt;明細書!HY15),AND(明細書!HY14&gt;明細書!HZ14)),1,""))</f>
        <v/>
      </c>
      <c r="IW14" s="9" t="str">
        <f>IF(IM14="","",IF(OR(明細書!IA14&lt;明細書!HY14,明細書!HZ14&lt;明細書!IB14,明細書!IA14&gt;明細書!IB14),1,""))</f>
        <v/>
      </c>
      <c r="IX14" s="9" t="str">
        <f>IF(AND(明細書!HY14&lt;=TIME(17,40,0),明細書!HZ14&gt;=TIME(18,20,0)),1,IF(AND(明細書!HY14&lt;=TIME(21,40,0),明細書!HZ14&gt;=TIME(22,20,0)),1,IF(AND(明細書!HY14&lt;=TIME(5,40,0),明細書!HZ14&gt;=TIME(6,20,0)),1,IF(AND(明細書!HY14&lt;=TIME(7,40,0),明細書!HZ14&gt;=TIME(8,20,0)),1,""))))</f>
        <v/>
      </c>
      <c r="JF14" s="15" t="str">
        <f t="shared" si="66"/>
        <v/>
      </c>
      <c r="JH14" s="16"/>
      <c r="JI14" s="7" t="str">
        <f t="shared" si="21"/>
        <v/>
      </c>
      <c r="JJ14" s="3">
        <f t="shared" si="22"/>
        <v>45382</v>
      </c>
      <c r="JK14" s="4"/>
      <c r="JL14" s="5" t="s">
        <v>22</v>
      </c>
      <c r="JM14" s="4"/>
      <c r="JN14" s="5" t="s">
        <v>23</v>
      </c>
      <c r="JO14" s="4"/>
      <c r="JP14" s="5" t="s">
        <v>22</v>
      </c>
      <c r="JQ14" s="4"/>
      <c r="JR14" s="5" t="s">
        <v>23</v>
      </c>
      <c r="JS14" s="4"/>
      <c r="JT14" s="6" t="s">
        <v>22</v>
      </c>
      <c r="JU14" s="4"/>
      <c r="JV14" s="6" t="s">
        <v>23</v>
      </c>
      <c r="JW14" s="4"/>
      <c r="JX14" s="6" t="s">
        <v>22</v>
      </c>
      <c r="JY14" s="4"/>
      <c r="JZ14" s="6" t="s">
        <v>23</v>
      </c>
      <c r="KA14" s="70"/>
      <c r="KB14" s="17"/>
      <c r="KC14" s="18"/>
      <c r="KD14" s="82"/>
      <c r="KF14" s="9" t="str">
        <f t="shared" si="23"/>
        <v/>
      </c>
      <c r="KG14" s="9" t="str">
        <f t="shared" si="87"/>
        <v/>
      </c>
      <c r="KH14" s="9" t="str">
        <f>IF(JQ14="","",IF(OR(AND(JH14=JH15,JK15&gt;0,明細書!JK15&lt;明細書!JK14),AND(JH14=JH15,JK15&gt;0,明細書!JL14&gt;明細書!JK15),AND(明細書!JK14&gt;明細書!JL14)),1,""))</f>
        <v/>
      </c>
      <c r="KI14" s="9" t="str">
        <f>IF(JY14="","",IF(OR(明細書!JM14&lt;明細書!JK14,明細書!JL14&lt;明細書!JN14,明細書!JM14&gt;明細書!JN14),1,""))</f>
        <v/>
      </c>
      <c r="KJ14" s="9" t="str">
        <f>IF(AND(明細書!JK14&lt;=TIME(17,40,0),明細書!JL14&gt;=TIME(18,20,0)),1,IF(AND(明細書!JK14&lt;=TIME(21,40,0),明細書!JL14&gt;=TIME(22,20,0)),1,IF(AND(明細書!JK14&lt;=TIME(5,40,0),明細書!JL14&gt;=TIME(6,20,0)),1,IF(AND(明細書!JK14&lt;=TIME(7,40,0),明細書!JL14&gt;=TIME(8,20,0)),1,""))))</f>
        <v/>
      </c>
      <c r="KR14" s="15" t="str">
        <f t="shared" si="67"/>
        <v/>
      </c>
      <c r="KT14" s="16"/>
      <c r="KU14" s="7" t="str">
        <f t="shared" si="24"/>
        <v/>
      </c>
      <c r="KV14" s="3">
        <f t="shared" si="25"/>
        <v>45382</v>
      </c>
      <c r="KW14" s="4"/>
      <c r="KX14" s="5" t="s">
        <v>22</v>
      </c>
      <c r="KY14" s="4"/>
      <c r="KZ14" s="5" t="s">
        <v>23</v>
      </c>
      <c r="LA14" s="4"/>
      <c r="LB14" s="5" t="s">
        <v>22</v>
      </c>
      <c r="LC14" s="4"/>
      <c r="LD14" s="5" t="s">
        <v>23</v>
      </c>
      <c r="LE14" s="4"/>
      <c r="LF14" s="6" t="s">
        <v>22</v>
      </c>
      <c r="LG14" s="4"/>
      <c r="LH14" s="6" t="s">
        <v>23</v>
      </c>
      <c r="LI14" s="4"/>
      <c r="LJ14" s="6" t="s">
        <v>22</v>
      </c>
      <c r="LK14" s="4"/>
      <c r="LL14" s="6" t="s">
        <v>23</v>
      </c>
      <c r="LM14" s="70"/>
      <c r="LN14" s="17"/>
      <c r="LO14" s="18"/>
      <c r="LP14" s="82"/>
      <c r="LR14" s="9" t="str">
        <f t="shared" si="26"/>
        <v/>
      </c>
      <c r="LS14" s="9" t="str">
        <f t="shared" si="88"/>
        <v/>
      </c>
      <c r="LT14" s="9" t="str">
        <f>IF(LC14="","",IF(OR(AND(KT14=KT15,KW15&gt;0,明細書!KW15&lt;明細書!KW14),AND(KT14=KT15,KW15&gt;0,明細書!KX14&gt;明細書!KW15),AND(明細書!KW14&gt;明細書!KX14)),1,""))</f>
        <v/>
      </c>
      <c r="LU14" s="9" t="str">
        <f>IF(LK14="","",IF(OR(明細書!KY14&lt;明細書!KW14,明細書!KX14&lt;明細書!KZ14,明細書!KY14&gt;明細書!KZ14),1,""))</f>
        <v/>
      </c>
      <c r="LV14" s="9" t="str">
        <f>IF(AND(明細書!KW14&lt;=TIME(17,40,0),明細書!KX14&gt;=TIME(18,20,0)),1,IF(AND(明細書!KW14&lt;=TIME(21,40,0),明細書!KX14&gt;=TIME(22,20,0)),1,IF(AND(明細書!KW14&lt;=TIME(5,40,0),明細書!KX14&gt;=TIME(6,20,0)),1,IF(AND(明細書!KW14&lt;=TIME(7,40,0),明細書!KX14&gt;=TIME(8,20,0)),1,""))))</f>
        <v/>
      </c>
      <c r="MD14" s="15" t="str">
        <f t="shared" si="68"/>
        <v/>
      </c>
      <c r="MF14" s="16"/>
      <c r="MG14" s="7" t="str">
        <f t="shared" si="27"/>
        <v/>
      </c>
      <c r="MH14" s="3">
        <f t="shared" si="28"/>
        <v>45382</v>
      </c>
      <c r="MI14" s="4"/>
      <c r="MJ14" s="5" t="s">
        <v>22</v>
      </c>
      <c r="MK14" s="4"/>
      <c r="ML14" s="5" t="s">
        <v>23</v>
      </c>
      <c r="MM14" s="4"/>
      <c r="MN14" s="5" t="s">
        <v>22</v>
      </c>
      <c r="MO14" s="4"/>
      <c r="MP14" s="5" t="s">
        <v>23</v>
      </c>
      <c r="MQ14" s="4"/>
      <c r="MR14" s="6" t="s">
        <v>22</v>
      </c>
      <c r="MS14" s="4"/>
      <c r="MT14" s="6" t="s">
        <v>23</v>
      </c>
      <c r="MU14" s="4"/>
      <c r="MV14" s="6" t="s">
        <v>22</v>
      </c>
      <c r="MW14" s="4"/>
      <c r="MX14" s="6" t="s">
        <v>23</v>
      </c>
      <c r="MY14" s="70"/>
      <c r="MZ14" s="17"/>
      <c r="NA14" s="18"/>
      <c r="NB14" s="82"/>
      <c r="ND14" s="9" t="str">
        <f t="shared" si="29"/>
        <v/>
      </c>
      <c r="NE14" s="9" t="str">
        <f t="shared" si="89"/>
        <v/>
      </c>
      <c r="NF14" s="9" t="str">
        <f>IF(MO14="","",IF(OR(AND(MF14=MF15,MI15&gt;0,明細書!MI15&lt;明細書!MI14),AND(MF14=MF15,MI15&gt;0,明細書!MJ14&gt;明細書!MI15),AND(明細書!MI14&gt;明細書!MJ14)),1,""))</f>
        <v/>
      </c>
      <c r="NG14" s="9" t="str">
        <f>IF(MW14="","",IF(OR(明細書!MK14&lt;明細書!MI14,明細書!MJ14&lt;明細書!ML14,明細書!MK14&gt;明細書!ML14),1,""))</f>
        <v/>
      </c>
      <c r="NH14" s="9" t="str">
        <f>IF(AND(明細書!MI14&lt;=TIME(17,40,0),明細書!MJ14&gt;=TIME(18,20,0)),1,IF(AND(明細書!MI14&lt;=TIME(21,40,0),明細書!MJ14&gt;=TIME(22,20,0)),1,IF(AND(明細書!MI14&lt;=TIME(5,40,0),明細書!MJ14&gt;=TIME(6,20,0)),1,IF(AND(明細書!MI14&lt;=TIME(7,40,0),明細書!MJ14&gt;=TIME(8,20,0)),1,""))))</f>
        <v/>
      </c>
      <c r="NP14" s="15" t="str">
        <f t="shared" si="69"/>
        <v/>
      </c>
      <c r="NR14" s="16"/>
      <c r="NS14" s="7" t="str">
        <f t="shared" si="30"/>
        <v/>
      </c>
      <c r="NT14" s="3">
        <f t="shared" si="31"/>
        <v>45382</v>
      </c>
      <c r="NU14" s="4"/>
      <c r="NV14" s="5" t="s">
        <v>22</v>
      </c>
      <c r="NW14" s="4"/>
      <c r="NX14" s="5" t="s">
        <v>23</v>
      </c>
      <c r="NY14" s="4"/>
      <c r="NZ14" s="5" t="s">
        <v>22</v>
      </c>
      <c r="OA14" s="4"/>
      <c r="OB14" s="5" t="s">
        <v>23</v>
      </c>
      <c r="OC14" s="4"/>
      <c r="OD14" s="6" t="s">
        <v>22</v>
      </c>
      <c r="OE14" s="4"/>
      <c r="OF14" s="6" t="s">
        <v>23</v>
      </c>
      <c r="OG14" s="4"/>
      <c r="OH14" s="6" t="s">
        <v>22</v>
      </c>
      <c r="OI14" s="4"/>
      <c r="OJ14" s="6" t="s">
        <v>23</v>
      </c>
      <c r="OK14" s="70"/>
      <c r="OL14" s="17"/>
      <c r="OM14" s="18"/>
      <c r="ON14" s="82"/>
      <c r="OP14" s="9" t="str">
        <f t="shared" si="32"/>
        <v/>
      </c>
      <c r="OQ14" s="9" t="str">
        <f t="shared" si="90"/>
        <v/>
      </c>
      <c r="OR14" s="9" t="str">
        <f>IF(OA14="","",IF(OR(AND(NR14=NR15,NU15&gt;0,明細書!NU15&lt;明細書!NU14),AND(NR14=NR15,NU15&gt;0,明細書!NV14&gt;明細書!NU15),AND(明細書!NU14&gt;明細書!NV14)),1,""))</f>
        <v/>
      </c>
      <c r="OS14" s="9" t="str">
        <f>IF(OI14="","",IF(OR(明細書!NW14&lt;明細書!NU14,明細書!NV14&lt;明細書!NX14,明細書!NW14&gt;明細書!NX14),1,""))</f>
        <v/>
      </c>
      <c r="OT14" s="9" t="str">
        <f>IF(AND(明細書!NU14&lt;=TIME(17,40,0),明細書!NV14&gt;=TIME(18,20,0)),1,IF(AND(明細書!NU14&lt;=TIME(21,40,0),明細書!NV14&gt;=TIME(22,20,0)),1,IF(AND(明細書!NU14&lt;=TIME(5,40,0),明細書!NV14&gt;=TIME(6,20,0)),1,IF(AND(明細書!NU14&lt;=TIME(7,40,0),明細書!NV14&gt;=TIME(8,20,0)),1,""))))</f>
        <v/>
      </c>
      <c r="PB14" s="15" t="str">
        <f t="shared" si="70"/>
        <v/>
      </c>
      <c r="PD14" s="16"/>
      <c r="PE14" s="7" t="str">
        <f t="shared" si="33"/>
        <v/>
      </c>
      <c r="PF14" s="3">
        <f t="shared" si="34"/>
        <v>45382</v>
      </c>
      <c r="PG14" s="4"/>
      <c r="PH14" s="5" t="s">
        <v>22</v>
      </c>
      <c r="PI14" s="4"/>
      <c r="PJ14" s="5" t="s">
        <v>23</v>
      </c>
      <c r="PK14" s="4"/>
      <c r="PL14" s="5" t="s">
        <v>22</v>
      </c>
      <c r="PM14" s="4"/>
      <c r="PN14" s="5" t="s">
        <v>23</v>
      </c>
      <c r="PO14" s="4"/>
      <c r="PP14" s="6" t="s">
        <v>22</v>
      </c>
      <c r="PQ14" s="4"/>
      <c r="PR14" s="6" t="s">
        <v>23</v>
      </c>
      <c r="PS14" s="4"/>
      <c r="PT14" s="6" t="s">
        <v>22</v>
      </c>
      <c r="PU14" s="4"/>
      <c r="PV14" s="6" t="s">
        <v>23</v>
      </c>
      <c r="PW14" s="70"/>
      <c r="PX14" s="17"/>
      <c r="PY14" s="18"/>
      <c r="PZ14" s="82"/>
      <c r="QB14" s="9" t="str">
        <f t="shared" si="35"/>
        <v/>
      </c>
      <c r="QC14" s="9" t="str">
        <f t="shared" si="91"/>
        <v/>
      </c>
      <c r="QD14" s="9" t="str">
        <f>IF(PM14="","",IF(OR(AND(PD14=PD15,PG15&gt;0,明細書!PG15&lt;明細書!PG14),AND(PD14=PD15,PG15&gt;0,明細書!PH14&gt;明細書!PG15),AND(明細書!PG14&gt;明細書!PH14)),1,""))</f>
        <v/>
      </c>
      <c r="QE14" s="9" t="str">
        <f>IF(PU14="","",IF(OR(明細書!PI14&lt;明細書!PG14,明細書!PH14&lt;明細書!PJ14,明細書!PI14&gt;明細書!PJ14),1,""))</f>
        <v/>
      </c>
      <c r="QF14" s="9" t="str">
        <f>IF(AND(明細書!PG14&lt;=TIME(17,40,0),明細書!PH14&gt;=TIME(18,20,0)),1,IF(AND(明細書!PG14&lt;=TIME(21,40,0),明細書!PH14&gt;=TIME(22,20,0)),1,IF(AND(明細書!PG14&lt;=TIME(5,40,0),明細書!PH14&gt;=TIME(6,20,0)),1,IF(AND(明細書!PG14&lt;=TIME(7,40,0),明細書!PH14&gt;=TIME(8,20,0)),1,""))))</f>
        <v/>
      </c>
      <c r="QN14" s="15" t="str">
        <f t="shared" si="71"/>
        <v/>
      </c>
      <c r="QP14" s="16"/>
      <c r="QQ14" s="7" t="str">
        <f t="shared" si="36"/>
        <v/>
      </c>
      <c r="QR14" s="3">
        <f t="shared" si="37"/>
        <v>45382</v>
      </c>
      <c r="QS14" s="4"/>
      <c r="QT14" s="5" t="s">
        <v>22</v>
      </c>
      <c r="QU14" s="4"/>
      <c r="QV14" s="5" t="s">
        <v>23</v>
      </c>
      <c r="QW14" s="4"/>
      <c r="QX14" s="5" t="s">
        <v>22</v>
      </c>
      <c r="QY14" s="4"/>
      <c r="QZ14" s="5" t="s">
        <v>23</v>
      </c>
      <c r="RA14" s="4"/>
      <c r="RB14" s="6" t="s">
        <v>22</v>
      </c>
      <c r="RC14" s="4"/>
      <c r="RD14" s="6" t="s">
        <v>23</v>
      </c>
      <c r="RE14" s="4"/>
      <c r="RF14" s="6" t="s">
        <v>22</v>
      </c>
      <c r="RG14" s="4"/>
      <c r="RH14" s="6" t="s">
        <v>23</v>
      </c>
      <c r="RI14" s="70"/>
      <c r="RJ14" s="17"/>
      <c r="RK14" s="18"/>
      <c r="RL14" s="82"/>
      <c r="RN14" s="9" t="str">
        <f t="shared" si="38"/>
        <v/>
      </c>
      <c r="RO14" s="9" t="str">
        <f t="shared" si="92"/>
        <v/>
      </c>
      <c r="RP14" s="9" t="str">
        <f>IF(QY14="","",IF(OR(AND(QP14=QP15,QS15&gt;0,明細書!QS15&lt;明細書!QS14),AND(QP14=QP15,QS15&gt;0,明細書!QT14&gt;明細書!QS15),AND(明細書!QS14&gt;明細書!QT14)),1,""))</f>
        <v/>
      </c>
      <c r="RQ14" s="9" t="str">
        <f>IF(RG14="","",IF(OR(明細書!QU14&lt;明細書!QS14,明細書!QT14&lt;明細書!QV14,明細書!QU14&gt;明細書!QV14),1,""))</f>
        <v/>
      </c>
      <c r="RR14" s="9" t="str">
        <f>IF(AND(明細書!QS14&lt;=TIME(17,40,0),明細書!QT14&gt;=TIME(18,20,0)),1,IF(AND(明細書!QS14&lt;=TIME(21,40,0),明細書!QT14&gt;=TIME(22,20,0)),1,IF(AND(明細書!QS14&lt;=TIME(5,40,0),明細書!QT14&gt;=TIME(6,20,0)),1,IF(AND(明細書!QS14&lt;=TIME(7,40,0),明細書!QT14&gt;=TIME(8,20,0)),1,""))))</f>
        <v/>
      </c>
      <c r="RZ14" s="15" t="str">
        <f t="shared" si="72"/>
        <v/>
      </c>
      <c r="SB14" s="16"/>
      <c r="SC14" s="7" t="str">
        <f t="shared" si="39"/>
        <v/>
      </c>
      <c r="SD14" s="3">
        <f t="shared" si="40"/>
        <v>45382</v>
      </c>
      <c r="SE14" s="4"/>
      <c r="SF14" s="5" t="s">
        <v>22</v>
      </c>
      <c r="SG14" s="4"/>
      <c r="SH14" s="5" t="s">
        <v>23</v>
      </c>
      <c r="SI14" s="4"/>
      <c r="SJ14" s="5" t="s">
        <v>22</v>
      </c>
      <c r="SK14" s="4"/>
      <c r="SL14" s="5" t="s">
        <v>23</v>
      </c>
      <c r="SM14" s="4"/>
      <c r="SN14" s="6" t="s">
        <v>22</v>
      </c>
      <c r="SO14" s="4"/>
      <c r="SP14" s="6" t="s">
        <v>23</v>
      </c>
      <c r="SQ14" s="4"/>
      <c r="SR14" s="6" t="s">
        <v>22</v>
      </c>
      <c r="SS14" s="4"/>
      <c r="ST14" s="6" t="s">
        <v>23</v>
      </c>
      <c r="SU14" s="70"/>
      <c r="SV14" s="17"/>
      <c r="SW14" s="18"/>
      <c r="SX14" s="82"/>
      <c r="SZ14" s="9" t="str">
        <f t="shared" si="41"/>
        <v/>
      </c>
      <c r="TA14" s="9" t="str">
        <f t="shared" si="93"/>
        <v/>
      </c>
      <c r="TB14" s="9" t="str">
        <f>IF(SK14="","",IF(OR(AND(SB14=SB15,SE15&gt;0,明細書!SE15&lt;明細書!SE14),AND(SB14=SB15,SE15&gt;0,明細書!SF14&gt;明細書!SE15),AND(明細書!SE14&gt;明細書!SF14)),1,""))</f>
        <v/>
      </c>
      <c r="TC14" s="9" t="str">
        <f>IF(SS14="","",IF(OR(明細書!SG14&lt;明細書!SE14,明細書!SF14&lt;明細書!SH14,明細書!SG14&gt;明細書!SH14),1,""))</f>
        <v/>
      </c>
      <c r="TD14" s="9" t="str">
        <f>IF(AND(明細書!SE14&lt;=TIME(17,40,0),明細書!SF14&gt;=TIME(18,20,0)),1,IF(AND(明細書!SE14&lt;=TIME(21,40,0),明細書!SF14&gt;=TIME(22,20,0)),1,IF(AND(明細書!SE14&lt;=TIME(5,40,0),明細書!SF14&gt;=TIME(6,20,0)),1,IF(AND(明細書!SE14&lt;=TIME(7,40,0),明細書!SF14&gt;=TIME(8,20,0)),1,""))))</f>
        <v/>
      </c>
      <c r="TL14" s="15" t="str">
        <f t="shared" si="73"/>
        <v/>
      </c>
      <c r="TN14" s="16"/>
      <c r="TO14" s="7" t="str">
        <f t="shared" si="42"/>
        <v/>
      </c>
      <c r="TP14" s="3">
        <f t="shared" si="43"/>
        <v>45382</v>
      </c>
      <c r="TQ14" s="4"/>
      <c r="TR14" s="5" t="s">
        <v>22</v>
      </c>
      <c r="TS14" s="4"/>
      <c r="TT14" s="5" t="s">
        <v>23</v>
      </c>
      <c r="TU14" s="4"/>
      <c r="TV14" s="5" t="s">
        <v>22</v>
      </c>
      <c r="TW14" s="4"/>
      <c r="TX14" s="5" t="s">
        <v>23</v>
      </c>
      <c r="TY14" s="4"/>
      <c r="TZ14" s="6" t="s">
        <v>22</v>
      </c>
      <c r="UA14" s="4"/>
      <c r="UB14" s="6" t="s">
        <v>23</v>
      </c>
      <c r="UC14" s="4"/>
      <c r="UD14" s="6" t="s">
        <v>22</v>
      </c>
      <c r="UE14" s="4"/>
      <c r="UF14" s="6" t="s">
        <v>23</v>
      </c>
      <c r="UG14" s="70"/>
      <c r="UH14" s="17"/>
      <c r="UI14" s="18"/>
      <c r="UJ14" s="82"/>
      <c r="UL14" s="9" t="str">
        <f t="shared" si="44"/>
        <v/>
      </c>
      <c r="UM14" s="9" t="str">
        <f t="shared" si="94"/>
        <v/>
      </c>
      <c r="UN14" s="9" t="str">
        <f>IF(TW14="","",IF(OR(AND(TN14=TN15,TQ15&gt;0,明細書!TQ15&lt;明細書!TQ14),AND(TN14=TN15,TQ15&gt;0,明細書!TR14&gt;明細書!TQ15),AND(明細書!TQ14&gt;明細書!TR14)),1,""))</f>
        <v/>
      </c>
      <c r="UO14" s="9" t="str">
        <f>IF(UE14="","",IF(OR(明細書!TS14&lt;明細書!TQ14,明細書!TR14&lt;明細書!TT14,明細書!TS14&gt;明細書!TT14),1,""))</f>
        <v/>
      </c>
      <c r="UP14" s="9" t="str">
        <f>IF(AND(明細書!TQ14&lt;=TIME(17,40,0),明細書!TR14&gt;=TIME(18,20,0)),1,IF(AND(明細書!TQ14&lt;=TIME(21,40,0),明細書!TR14&gt;=TIME(22,20,0)),1,IF(AND(明細書!TQ14&lt;=TIME(5,40,0),明細書!TR14&gt;=TIME(6,20,0)),1,IF(AND(明細書!TQ14&lt;=TIME(7,40,0),明細書!TR14&gt;=TIME(8,20,0)),1,""))))</f>
        <v/>
      </c>
      <c r="UX14" s="15" t="str">
        <f t="shared" si="74"/>
        <v/>
      </c>
      <c r="UZ14" s="16"/>
      <c r="VA14" s="7" t="str">
        <f t="shared" si="45"/>
        <v/>
      </c>
      <c r="VB14" s="3">
        <f t="shared" si="46"/>
        <v>45382</v>
      </c>
      <c r="VC14" s="4"/>
      <c r="VD14" s="5" t="s">
        <v>22</v>
      </c>
      <c r="VE14" s="4"/>
      <c r="VF14" s="5" t="s">
        <v>23</v>
      </c>
      <c r="VG14" s="4"/>
      <c r="VH14" s="5" t="s">
        <v>22</v>
      </c>
      <c r="VI14" s="4"/>
      <c r="VJ14" s="5" t="s">
        <v>23</v>
      </c>
      <c r="VK14" s="4"/>
      <c r="VL14" s="6" t="s">
        <v>22</v>
      </c>
      <c r="VM14" s="4"/>
      <c r="VN14" s="6" t="s">
        <v>23</v>
      </c>
      <c r="VO14" s="4"/>
      <c r="VP14" s="6" t="s">
        <v>22</v>
      </c>
      <c r="VQ14" s="4"/>
      <c r="VR14" s="6" t="s">
        <v>23</v>
      </c>
      <c r="VS14" s="70"/>
      <c r="VT14" s="17"/>
      <c r="VU14" s="18"/>
      <c r="VV14" s="82"/>
      <c r="VX14" s="9" t="str">
        <f t="shared" si="47"/>
        <v/>
      </c>
      <c r="VY14" s="9" t="str">
        <f t="shared" si="95"/>
        <v/>
      </c>
      <c r="VZ14" s="9" t="str">
        <f>IF(VI14="","",IF(OR(AND(UZ14=UZ15,VC15&gt;0,明細書!VC15&lt;明細書!VC14),AND(UZ14=UZ15,VC15&gt;0,明細書!VD14&gt;明細書!VC15),AND(明細書!VC14&gt;明細書!VD14)),1,""))</f>
        <v/>
      </c>
      <c r="WA14" s="9" t="str">
        <f>IF(VQ14="","",IF(OR(明細書!VE14&lt;明細書!VC14,明細書!VD14&lt;明細書!VF14,明細書!VE14&gt;明細書!VF14),1,""))</f>
        <v/>
      </c>
      <c r="WB14" s="9" t="str">
        <f>IF(AND(明細書!VC14&lt;=TIME(17,40,0),明細書!VD14&gt;=TIME(18,20,0)),1,IF(AND(明細書!VC14&lt;=TIME(21,40,0),明細書!VD14&gt;=TIME(22,20,0)),1,IF(AND(明細書!VC14&lt;=TIME(5,40,0),明細書!VD14&gt;=TIME(6,20,0)),1,IF(AND(明細書!VC14&lt;=TIME(7,40,0),明細書!VD14&gt;=TIME(8,20,0)),1,""))))</f>
        <v/>
      </c>
      <c r="WJ14" s="15" t="str">
        <f t="shared" si="75"/>
        <v/>
      </c>
      <c r="WL14" s="16"/>
      <c r="WM14" s="7" t="str">
        <f t="shared" si="48"/>
        <v/>
      </c>
      <c r="WN14" s="3">
        <f t="shared" si="49"/>
        <v>45382</v>
      </c>
      <c r="WO14" s="4"/>
      <c r="WP14" s="5" t="s">
        <v>22</v>
      </c>
      <c r="WQ14" s="4"/>
      <c r="WR14" s="5" t="s">
        <v>23</v>
      </c>
      <c r="WS14" s="4"/>
      <c r="WT14" s="5" t="s">
        <v>22</v>
      </c>
      <c r="WU14" s="4"/>
      <c r="WV14" s="5" t="s">
        <v>23</v>
      </c>
      <c r="WW14" s="4"/>
      <c r="WX14" s="6" t="s">
        <v>22</v>
      </c>
      <c r="WY14" s="4"/>
      <c r="WZ14" s="6" t="s">
        <v>23</v>
      </c>
      <c r="XA14" s="4"/>
      <c r="XB14" s="6" t="s">
        <v>22</v>
      </c>
      <c r="XC14" s="4"/>
      <c r="XD14" s="6" t="s">
        <v>23</v>
      </c>
      <c r="XE14" s="70"/>
      <c r="XF14" s="17"/>
      <c r="XG14" s="18"/>
      <c r="XH14" s="82"/>
      <c r="XJ14" s="9" t="str">
        <f t="shared" si="50"/>
        <v/>
      </c>
      <c r="XK14" s="9" t="str">
        <f t="shared" si="96"/>
        <v/>
      </c>
      <c r="XL14" s="9" t="str">
        <f>IF(WU14="","",IF(OR(AND(WL14=WL15,WO15&gt;0,明細書!WO15&lt;明細書!WO14),AND(WL14=WL15,WO15&gt;0,明細書!WP14&gt;明細書!WO15),AND(明細書!WO14&gt;明細書!WP14)),1,""))</f>
        <v/>
      </c>
      <c r="XM14" s="9" t="str">
        <f>IF(XC14="","",IF(OR(明細書!WQ14&lt;明細書!WO14,明細書!WP14&lt;明細書!WR14,明細書!WQ14&gt;明細書!WR14),1,""))</f>
        <v/>
      </c>
      <c r="XN14" s="9" t="str">
        <f>IF(AND(明細書!WO14&lt;=TIME(17,40,0),明細書!WP14&gt;=TIME(18,20,0)),1,IF(AND(明細書!WO14&lt;=TIME(21,40,0),明細書!WP14&gt;=TIME(22,20,0)),1,IF(AND(明細書!WO14&lt;=TIME(5,40,0),明細書!WP14&gt;=TIME(6,20,0)),1,IF(AND(明細書!WO14&lt;=TIME(7,40,0),明細書!WP14&gt;=TIME(8,20,0)),1,""))))</f>
        <v/>
      </c>
      <c r="XV14" s="15" t="str">
        <f t="shared" si="76"/>
        <v/>
      </c>
      <c r="XX14" s="16"/>
      <c r="XY14" s="7" t="str">
        <f t="shared" si="51"/>
        <v/>
      </c>
      <c r="XZ14" s="3">
        <f t="shared" si="52"/>
        <v>45382</v>
      </c>
      <c r="YA14" s="4"/>
      <c r="YB14" s="5" t="s">
        <v>22</v>
      </c>
      <c r="YC14" s="4"/>
      <c r="YD14" s="5" t="s">
        <v>23</v>
      </c>
      <c r="YE14" s="4"/>
      <c r="YF14" s="5" t="s">
        <v>22</v>
      </c>
      <c r="YG14" s="4"/>
      <c r="YH14" s="5" t="s">
        <v>23</v>
      </c>
      <c r="YI14" s="4"/>
      <c r="YJ14" s="6" t="s">
        <v>22</v>
      </c>
      <c r="YK14" s="4"/>
      <c r="YL14" s="6" t="s">
        <v>23</v>
      </c>
      <c r="YM14" s="4"/>
      <c r="YN14" s="6" t="s">
        <v>22</v>
      </c>
      <c r="YO14" s="4"/>
      <c r="YP14" s="6" t="s">
        <v>23</v>
      </c>
      <c r="YQ14" s="70"/>
      <c r="YR14" s="17"/>
      <c r="YS14" s="18"/>
      <c r="YT14" s="82"/>
      <c r="YV14" s="9" t="str">
        <f t="shared" si="53"/>
        <v/>
      </c>
      <c r="YW14" s="9" t="str">
        <f t="shared" si="97"/>
        <v/>
      </c>
      <c r="YX14" s="9" t="str">
        <f>IF(YG14="","",IF(OR(AND(XX14=XX15,YA15&gt;0,明細書!YA15&lt;明細書!YA14),AND(XX14=XX15,YA15&gt;0,明細書!YB14&gt;明細書!YA15),AND(明細書!YA14&gt;明細書!YB14)),1,""))</f>
        <v/>
      </c>
      <c r="YY14" s="9" t="str">
        <f>IF(YO14="","",IF(OR(明細書!YC14&lt;明細書!YA14,明細書!YB14&lt;明細書!YD14,明細書!YC14&gt;明細書!YD14),1,""))</f>
        <v/>
      </c>
      <c r="YZ14" s="9" t="str">
        <f>IF(AND(明細書!YA14&lt;=TIME(17,40,0),明細書!YB14&gt;=TIME(18,20,0)),1,IF(AND(明細書!YA14&lt;=TIME(21,40,0),明細書!YB14&gt;=TIME(22,20,0)),1,IF(AND(明細書!YA14&lt;=TIME(5,40,0),明細書!YB14&gt;=TIME(6,20,0)),1,IF(AND(明細書!YA14&lt;=TIME(7,40,0),明細書!YB14&gt;=TIME(8,20,0)),1,""))))</f>
        <v/>
      </c>
      <c r="ZH14" s="15" t="str">
        <f t="shared" si="77"/>
        <v/>
      </c>
      <c r="ZJ14" s="16"/>
      <c r="ZK14" s="7" t="str">
        <f t="shared" si="54"/>
        <v/>
      </c>
      <c r="ZL14" s="3">
        <f t="shared" si="55"/>
        <v>45382</v>
      </c>
      <c r="ZM14" s="4"/>
      <c r="ZN14" s="5" t="s">
        <v>22</v>
      </c>
      <c r="ZO14" s="4"/>
      <c r="ZP14" s="5" t="s">
        <v>23</v>
      </c>
      <c r="ZQ14" s="4"/>
      <c r="ZR14" s="5" t="s">
        <v>22</v>
      </c>
      <c r="ZS14" s="4"/>
      <c r="ZT14" s="5" t="s">
        <v>23</v>
      </c>
      <c r="ZU14" s="4"/>
      <c r="ZV14" s="6" t="s">
        <v>22</v>
      </c>
      <c r="ZW14" s="4"/>
      <c r="ZX14" s="6" t="s">
        <v>23</v>
      </c>
      <c r="ZY14" s="4"/>
      <c r="ZZ14" s="6" t="s">
        <v>22</v>
      </c>
      <c r="AAA14" s="4"/>
      <c r="AAB14" s="6" t="s">
        <v>23</v>
      </c>
      <c r="AAC14" s="70"/>
      <c r="AAD14" s="17"/>
      <c r="AAE14" s="18"/>
      <c r="AAF14" s="82"/>
      <c r="AAH14" s="9" t="str">
        <f t="shared" si="56"/>
        <v/>
      </c>
      <c r="AAI14" s="9" t="str">
        <f t="shared" si="98"/>
        <v/>
      </c>
      <c r="AAJ14" s="9" t="str">
        <f>IF(ZS14="","",IF(OR(AND(ZJ14=ZJ15,ZM15&gt;0,明細書!ZM15&lt;明細書!ZM14),AND(ZJ14=ZJ15,ZM15&gt;0,明細書!ZN14&gt;明細書!ZM15),AND(明細書!ZM14&gt;明細書!ZN14)),1,""))</f>
        <v/>
      </c>
      <c r="AAK14" s="9" t="str">
        <f>IF(AAA14="","",IF(OR(明細書!ZO14&lt;明細書!ZM14,明細書!ZN14&lt;明細書!ZP14,明細書!ZO14&gt;明細書!ZP14),1,""))</f>
        <v/>
      </c>
      <c r="AAL14" s="9" t="str">
        <f>IF(AND(明細書!ZM14&lt;=TIME(17,40,0),明細書!ZN14&gt;=TIME(18,20,0)),1,IF(AND(明細書!ZM14&lt;=TIME(21,40,0),明細書!ZN14&gt;=TIME(22,20,0)),1,IF(AND(明細書!ZM14&lt;=TIME(5,40,0),明細書!ZN14&gt;=TIME(6,20,0)),1,IF(AND(明細書!ZM14&lt;=TIME(7,40,0),明細書!ZN14&gt;=TIME(8,20,0)),1,""))))</f>
        <v/>
      </c>
      <c r="AAT14" s="15" t="str">
        <f t="shared" si="78"/>
        <v/>
      </c>
      <c r="AAV14" s="16"/>
      <c r="AAW14" s="7" t="str">
        <f t="shared" si="57"/>
        <v/>
      </c>
      <c r="AAX14" s="3">
        <f t="shared" si="58"/>
        <v>45382</v>
      </c>
      <c r="AAY14" s="4"/>
      <c r="AAZ14" s="5" t="s">
        <v>22</v>
      </c>
      <c r="ABA14" s="4"/>
      <c r="ABB14" s="5" t="s">
        <v>23</v>
      </c>
      <c r="ABC14" s="4"/>
      <c r="ABD14" s="5" t="s">
        <v>22</v>
      </c>
      <c r="ABE14" s="4"/>
      <c r="ABF14" s="5" t="s">
        <v>23</v>
      </c>
      <c r="ABG14" s="4"/>
      <c r="ABH14" s="6" t="s">
        <v>22</v>
      </c>
      <c r="ABI14" s="4"/>
      <c r="ABJ14" s="6" t="s">
        <v>23</v>
      </c>
      <c r="ABK14" s="4"/>
      <c r="ABL14" s="6" t="s">
        <v>22</v>
      </c>
      <c r="ABM14" s="4"/>
      <c r="ABN14" s="6" t="s">
        <v>23</v>
      </c>
      <c r="ABO14" s="70"/>
      <c r="ABP14" s="17"/>
      <c r="ABQ14" s="18"/>
      <c r="ABR14" s="82"/>
      <c r="ABT14" s="9" t="str">
        <f t="shared" si="59"/>
        <v/>
      </c>
      <c r="ABU14" s="9" t="str">
        <f t="shared" si="99"/>
        <v/>
      </c>
      <c r="ABV14" s="9" t="str">
        <f>IF(ABE14="","",IF(OR(AND(AAV14=AAV15,AAY15&gt;0,明細書!AAY15&lt;明細書!AAY14),AND(AAV14=AAV15,AAY15&gt;0,明細書!AAZ14&gt;明細書!AAY15),AND(明細書!AAY14&gt;明細書!AAZ14)),1,""))</f>
        <v/>
      </c>
      <c r="ABW14" s="9" t="str">
        <f>IF(ABM14="","",IF(OR(明細書!ABA14&lt;明細書!AAY14,明細書!AAZ14&lt;明細書!ABB14,明細書!ABA14&gt;明細書!ABB14),1,""))</f>
        <v/>
      </c>
      <c r="ABX14" s="9" t="str">
        <f>IF(AND(明細書!AAY14&lt;=TIME(17,40,0),明細書!AAZ14&gt;=TIME(18,20,0)),1,IF(AND(明細書!AAY14&lt;=TIME(21,40,0),明細書!AAZ14&gt;=TIME(22,20,0)),1,IF(AND(明細書!AAY14&lt;=TIME(5,40,0),明細書!AAZ14&gt;=TIME(6,20,0)),1,IF(AND(明細書!AAY14&lt;=TIME(7,40,0),明細書!AAZ14&gt;=TIME(8,20,0)),1,""))))</f>
        <v/>
      </c>
      <c r="ACF14" s="15" t="str">
        <f t="shared" si="79"/>
        <v/>
      </c>
    </row>
    <row r="15" spans="2:760" ht="18.75" customHeight="1" x14ac:dyDescent="0.2">
      <c r="B15" s="16"/>
      <c r="C15" s="7" t="str">
        <f t="shared" si="100"/>
        <v/>
      </c>
      <c r="D15" s="3">
        <f t="shared" si="101"/>
        <v>45382</v>
      </c>
      <c r="E15" s="4"/>
      <c r="F15" s="5" t="s">
        <v>22</v>
      </c>
      <c r="G15" s="4"/>
      <c r="H15" s="5" t="s">
        <v>23</v>
      </c>
      <c r="I15" s="4"/>
      <c r="J15" s="5" t="s">
        <v>22</v>
      </c>
      <c r="K15" s="4"/>
      <c r="L15" s="5" t="s">
        <v>23</v>
      </c>
      <c r="M15" s="4"/>
      <c r="N15" s="6" t="s">
        <v>22</v>
      </c>
      <c r="O15" s="4"/>
      <c r="P15" s="6" t="s">
        <v>23</v>
      </c>
      <c r="Q15" s="4"/>
      <c r="R15" s="6" t="s">
        <v>22</v>
      </c>
      <c r="S15" s="4"/>
      <c r="T15" s="6" t="s">
        <v>23</v>
      </c>
      <c r="U15" s="70"/>
      <c r="V15" s="17"/>
      <c r="W15" s="18"/>
      <c r="X15" s="82"/>
      <c r="Z15" s="9" t="str">
        <f t="shared" si="2"/>
        <v/>
      </c>
      <c r="AA15" s="9" t="str">
        <f t="shared" si="80"/>
        <v/>
      </c>
      <c r="AB15" s="9" t="str">
        <f>IF(K15="","",IF(OR(AND(B15=B16,E16&gt;0,明細書!E16&lt;明細書!E15),AND(B15=B16,E16&gt;0,明細書!F15&gt;明細書!E16),AND(明細書!E15&gt;明細書!F15)),1,""))</f>
        <v/>
      </c>
      <c r="AC15" s="9" t="str">
        <f>IF(S15="","",IF(OR(明細書!G15&lt;明細書!E15,明細書!F15&lt;明細書!H15,明細書!G15&gt;明細書!H15),1,""))</f>
        <v/>
      </c>
      <c r="AD15" s="9" t="str">
        <f>IF(AND(明細書!E15&lt;=TIME(17,40,0),明細書!F15&gt;=TIME(18,20,0)),1,IF(AND(明細書!E15&lt;=TIME(21,40,0),明細書!F15&gt;=TIME(22,20,0)),1,IF(AND(明細書!E15&lt;=TIME(5,40,0),明細書!F15&gt;=TIME(6,20,0)),1,IF(AND(明細書!E15&lt;=TIME(7,40,0),明細書!F15&gt;=TIME(8,20,0)),1,""))))</f>
        <v/>
      </c>
      <c r="AL15" s="15" t="str">
        <f t="shared" si="60"/>
        <v/>
      </c>
      <c r="AN15" s="16"/>
      <c r="AO15" s="7" t="str">
        <f t="shared" si="3"/>
        <v/>
      </c>
      <c r="AP15" s="3">
        <f t="shared" si="4"/>
        <v>45382</v>
      </c>
      <c r="AQ15" s="4"/>
      <c r="AR15" s="5" t="s">
        <v>22</v>
      </c>
      <c r="AS15" s="4"/>
      <c r="AT15" s="5" t="s">
        <v>23</v>
      </c>
      <c r="AU15" s="4"/>
      <c r="AV15" s="5" t="s">
        <v>22</v>
      </c>
      <c r="AW15" s="4"/>
      <c r="AX15" s="5" t="s">
        <v>23</v>
      </c>
      <c r="AY15" s="4"/>
      <c r="AZ15" s="6" t="s">
        <v>22</v>
      </c>
      <c r="BA15" s="4"/>
      <c r="BB15" s="6" t="s">
        <v>23</v>
      </c>
      <c r="BC15" s="4"/>
      <c r="BD15" s="6" t="s">
        <v>22</v>
      </c>
      <c r="BE15" s="4"/>
      <c r="BF15" s="6" t="s">
        <v>23</v>
      </c>
      <c r="BG15" s="70"/>
      <c r="BH15" s="17"/>
      <c r="BI15" s="18"/>
      <c r="BJ15" s="82"/>
      <c r="BL15" s="9" t="str">
        <f t="shared" si="5"/>
        <v/>
      </c>
      <c r="BM15" s="9" t="str">
        <f t="shared" si="81"/>
        <v/>
      </c>
      <c r="BN15" s="9" t="str">
        <f>IF(AW15="","",IF(OR(AND(AN15=AN16,AQ16&gt;0,明細書!AQ16&lt;明細書!AQ15),AND(AN15=AN16,AQ16&gt;0,明細書!AR15&gt;明細書!AQ16),AND(明細書!AQ15&gt;明細書!AR15)),1,""))</f>
        <v/>
      </c>
      <c r="BO15" s="9" t="str">
        <f>IF(BE15="","",IF(OR(明細書!AS15&lt;明細書!AQ15,明細書!AR15&lt;明細書!AT15,明細書!AS15&gt;明細書!AT15),1,""))</f>
        <v/>
      </c>
      <c r="BP15" s="9" t="str">
        <f>IF(AND(明細書!AQ15&lt;=TIME(17,40,0),明細書!AR15&gt;=TIME(18,20,0)),1,IF(AND(明細書!AQ15&lt;=TIME(21,40,0),明細書!AR15&gt;=TIME(22,20,0)),1,IF(AND(明細書!AQ15&lt;=TIME(5,40,0),明細書!AR15&gt;=TIME(6,20,0)),1,IF(AND(明細書!AQ15&lt;=TIME(7,40,0),明細書!AR15&gt;=TIME(8,20,0)),1,""))))</f>
        <v/>
      </c>
      <c r="BX15" s="15" t="str">
        <f t="shared" si="61"/>
        <v/>
      </c>
      <c r="BZ15" s="16"/>
      <c r="CA15" s="7" t="str">
        <f t="shared" si="6"/>
        <v/>
      </c>
      <c r="CB15" s="3">
        <f t="shared" si="7"/>
        <v>45382</v>
      </c>
      <c r="CC15" s="4"/>
      <c r="CD15" s="5" t="s">
        <v>22</v>
      </c>
      <c r="CE15" s="4"/>
      <c r="CF15" s="5" t="s">
        <v>23</v>
      </c>
      <c r="CG15" s="4"/>
      <c r="CH15" s="5" t="s">
        <v>22</v>
      </c>
      <c r="CI15" s="4"/>
      <c r="CJ15" s="5" t="s">
        <v>23</v>
      </c>
      <c r="CK15" s="4"/>
      <c r="CL15" s="6" t="s">
        <v>22</v>
      </c>
      <c r="CM15" s="4"/>
      <c r="CN15" s="6" t="s">
        <v>23</v>
      </c>
      <c r="CO15" s="4"/>
      <c r="CP15" s="6" t="s">
        <v>22</v>
      </c>
      <c r="CQ15" s="4"/>
      <c r="CR15" s="6" t="s">
        <v>23</v>
      </c>
      <c r="CS15" s="70"/>
      <c r="CT15" s="17"/>
      <c r="CU15" s="18"/>
      <c r="CV15" s="82"/>
      <c r="CX15" s="9" t="str">
        <f t="shared" si="8"/>
        <v/>
      </c>
      <c r="CY15" s="9" t="str">
        <f t="shared" si="82"/>
        <v/>
      </c>
      <c r="CZ15" s="9" t="str">
        <f>IF(CI15="","",IF(OR(AND(BZ15=BZ16,CC16&gt;0,明細書!CC16&lt;明細書!CC15),AND(BZ15=BZ16,CC16&gt;0,明細書!CD15&gt;明細書!CC16),AND(明細書!CC15&gt;明細書!CD15)),1,""))</f>
        <v/>
      </c>
      <c r="DA15" s="9" t="str">
        <f>IF(CQ15="","",IF(OR(明細書!CE15&lt;明細書!CC15,明細書!CD15&lt;明細書!CF15,明細書!CE15&gt;明細書!CF15),1,""))</f>
        <v/>
      </c>
      <c r="DB15" s="9" t="str">
        <f>IF(AND(明細書!CC15&lt;=TIME(17,40,0),明細書!CD15&gt;=TIME(18,20,0)),1,IF(AND(明細書!CC15&lt;=TIME(21,40,0),明細書!CD15&gt;=TIME(22,20,0)),1,IF(AND(明細書!CC15&lt;=TIME(5,40,0),明細書!CD15&gt;=TIME(6,20,0)),1,IF(AND(明細書!CC15&lt;=TIME(7,40,0),明細書!CD15&gt;=TIME(8,20,0)),1,""))))</f>
        <v/>
      </c>
      <c r="DJ15" s="15" t="str">
        <f t="shared" si="62"/>
        <v/>
      </c>
      <c r="DL15" s="16"/>
      <c r="DM15" s="7" t="str">
        <f t="shared" si="9"/>
        <v/>
      </c>
      <c r="DN15" s="3">
        <f t="shared" si="10"/>
        <v>45382</v>
      </c>
      <c r="DO15" s="4"/>
      <c r="DP15" s="5" t="s">
        <v>22</v>
      </c>
      <c r="DQ15" s="4"/>
      <c r="DR15" s="5" t="s">
        <v>23</v>
      </c>
      <c r="DS15" s="4"/>
      <c r="DT15" s="5" t="s">
        <v>22</v>
      </c>
      <c r="DU15" s="4"/>
      <c r="DV15" s="5" t="s">
        <v>23</v>
      </c>
      <c r="DW15" s="4"/>
      <c r="DX15" s="6" t="s">
        <v>22</v>
      </c>
      <c r="DY15" s="4"/>
      <c r="DZ15" s="6" t="s">
        <v>23</v>
      </c>
      <c r="EA15" s="4"/>
      <c r="EB15" s="6" t="s">
        <v>22</v>
      </c>
      <c r="EC15" s="4"/>
      <c r="ED15" s="6" t="s">
        <v>23</v>
      </c>
      <c r="EE15" s="70"/>
      <c r="EF15" s="17"/>
      <c r="EG15" s="18"/>
      <c r="EH15" s="82"/>
      <c r="EJ15" s="9" t="str">
        <f t="shared" si="11"/>
        <v/>
      </c>
      <c r="EK15" s="9" t="str">
        <f t="shared" si="83"/>
        <v/>
      </c>
      <c r="EL15" s="9" t="str">
        <f>IF(DU15="","",IF(OR(AND(DL15=DL16,DO16&gt;0,明細書!DO16&lt;明細書!DO15),AND(DL15=DL16,DO16&gt;0,明細書!DP15&gt;明細書!DO16),AND(明細書!DO15&gt;明細書!DP15)),1,""))</f>
        <v/>
      </c>
      <c r="EM15" s="9" t="str">
        <f>IF(EC15="","",IF(OR(明細書!DQ15&lt;明細書!DO15,明細書!DP15&lt;明細書!DR15,明細書!DQ15&gt;明細書!DR15),1,""))</f>
        <v/>
      </c>
      <c r="EN15" s="9" t="str">
        <f>IF(AND(明細書!DO15&lt;=TIME(17,40,0),明細書!DP15&gt;=TIME(18,20,0)),1,IF(AND(明細書!DO15&lt;=TIME(21,40,0),明細書!DP15&gt;=TIME(22,20,0)),1,IF(AND(明細書!DO15&lt;=TIME(5,40,0),明細書!DP15&gt;=TIME(6,20,0)),1,IF(AND(明細書!DO15&lt;=TIME(7,40,0),明細書!DP15&gt;=TIME(8,20,0)),1,""))))</f>
        <v/>
      </c>
      <c r="EV15" s="15" t="str">
        <f t="shared" si="63"/>
        <v/>
      </c>
      <c r="EX15" s="16"/>
      <c r="EY15" s="7" t="str">
        <f t="shared" si="12"/>
        <v/>
      </c>
      <c r="EZ15" s="3">
        <f t="shared" si="13"/>
        <v>45382</v>
      </c>
      <c r="FA15" s="4"/>
      <c r="FB15" s="5" t="s">
        <v>22</v>
      </c>
      <c r="FC15" s="4"/>
      <c r="FD15" s="5" t="s">
        <v>23</v>
      </c>
      <c r="FE15" s="4"/>
      <c r="FF15" s="5" t="s">
        <v>22</v>
      </c>
      <c r="FG15" s="4"/>
      <c r="FH15" s="5" t="s">
        <v>23</v>
      </c>
      <c r="FI15" s="4"/>
      <c r="FJ15" s="6" t="s">
        <v>22</v>
      </c>
      <c r="FK15" s="4"/>
      <c r="FL15" s="6" t="s">
        <v>23</v>
      </c>
      <c r="FM15" s="4"/>
      <c r="FN15" s="6" t="s">
        <v>22</v>
      </c>
      <c r="FO15" s="4"/>
      <c r="FP15" s="6" t="s">
        <v>23</v>
      </c>
      <c r="FQ15" s="70"/>
      <c r="FR15" s="17"/>
      <c r="FS15" s="18"/>
      <c r="FT15" s="82"/>
      <c r="FV15" s="9" t="str">
        <f t="shared" si="14"/>
        <v/>
      </c>
      <c r="FW15" s="9" t="str">
        <f t="shared" si="84"/>
        <v/>
      </c>
      <c r="FX15" s="9" t="str">
        <f>IF(FG15="","",IF(OR(AND(EX15=EX16,FA16&gt;0,明細書!FA16&lt;明細書!FA15),AND(EX15=EX16,FA16&gt;0,明細書!FB15&gt;明細書!FA16),AND(明細書!FA15&gt;明細書!FB15)),1,""))</f>
        <v/>
      </c>
      <c r="FY15" s="9" t="str">
        <f>IF(FO15="","",IF(OR(明細書!FC15&lt;明細書!FA15,明細書!FB15&lt;明細書!FD15,明細書!FC15&gt;明細書!FD15),1,""))</f>
        <v/>
      </c>
      <c r="FZ15" s="9" t="str">
        <f>IF(AND(明細書!FA15&lt;=TIME(17,40,0),明細書!FB15&gt;=TIME(18,20,0)),1,IF(AND(明細書!FA15&lt;=TIME(21,40,0),明細書!FB15&gt;=TIME(22,20,0)),1,IF(AND(明細書!FA15&lt;=TIME(5,40,0),明細書!FB15&gt;=TIME(6,20,0)),1,IF(AND(明細書!FA15&lt;=TIME(7,40,0),明細書!FB15&gt;=TIME(8,20,0)),1,""))))</f>
        <v/>
      </c>
      <c r="GH15" s="15" t="str">
        <f t="shared" si="64"/>
        <v/>
      </c>
      <c r="GJ15" s="16"/>
      <c r="GK15" s="7" t="str">
        <f t="shared" si="15"/>
        <v/>
      </c>
      <c r="GL15" s="3">
        <f t="shared" si="16"/>
        <v>45382</v>
      </c>
      <c r="GM15" s="4"/>
      <c r="GN15" s="5" t="s">
        <v>22</v>
      </c>
      <c r="GO15" s="4"/>
      <c r="GP15" s="5" t="s">
        <v>23</v>
      </c>
      <c r="GQ15" s="4"/>
      <c r="GR15" s="5" t="s">
        <v>22</v>
      </c>
      <c r="GS15" s="4"/>
      <c r="GT15" s="5" t="s">
        <v>23</v>
      </c>
      <c r="GU15" s="4"/>
      <c r="GV15" s="6" t="s">
        <v>22</v>
      </c>
      <c r="GW15" s="4"/>
      <c r="GX15" s="6" t="s">
        <v>23</v>
      </c>
      <c r="GY15" s="4"/>
      <c r="GZ15" s="6" t="s">
        <v>22</v>
      </c>
      <c r="HA15" s="4"/>
      <c r="HB15" s="6" t="s">
        <v>23</v>
      </c>
      <c r="HC15" s="70"/>
      <c r="HD15" s="17"/>
      <c r="HE15" s="18"/>
      <c r="HF15" s="82"/>
      <c r="HH15" s="9" t="str">
        <f t="shared" si="17"/>
        <v/>
      </c>
      <c r="HI15" s="9" t="str">
        <f t="shared" si="85"/>
        <v/>
      </c>
      <c r="HJ15" s="9" t="str">
        <f>IF(GS15="","",IF(OR(AND(GJ15=GJ16,GM16&gt;0,明細書!GM16&lt;明細書!GM15),AND(GJ15=GJ16,GM16&gt;0,明細書!GN15&gt;明細書!GM16),AND(明細書!GM15&gt;明細書!GN15)),1,""))</f>
        <v/>
      </c>
      <c r="HK15" s="9" t="str">
        <f>IF(HA15="","",IF(OR(明細書!GO15&lt;明細書!GM15,明細書!GN15&lt;明細書!GP15,明細書!GO15&gt;明細書!GP15),1,""))</f>
        <v/>
      </c>
      <c r="HL15" s="9" t="str">
        <f>IF(AND(明細書!GM15&lt;=TIME(17,40,0),明細書!GN15&gt;=TIME(18,20,0)),1,IF(AND(明細書!GM15&lt;=TIME(21,40,0),明細書!GN15&gt;=TIME(22,20,0)),1,IF(AND(明細書!GM15&lt;=TIME(5,40,0),明細書!GN15&gt;=TIME(6,20,0)),1,IF(AND(明細書!GM15&lt;=TIME(7,40,0),明細書!GN15&gt;=TIME(8,20,0)),1,""))))</f>
        <v/>
      </c>
      <c r="HT15" s="15" t="str">
        <f t="shared" si="65"/>
        <v/>
      </c>
      <c r="HV15" s="16"/>
      <c r="HW15" s="7" t="str">
        <f t="shared" si="18"/>
        <v/>
      </c>
      <c r="HX15" s="3">
        <f t="shared" si="19"/>
        <v>45382</v>
      </c>
      <c r="HY15" s="4"/>
      <c r="HZ15" s="5" t="s">
        <v>22</v>
      </c>
      <c r="IA15" s="4"/>
      <c r="IB15" s="5" t="s">
        <v>23</v>
      </c>
      <c r="IC15" s="4"/>
      <c r="ID15" s="5" t="s">
        <v>22</v>
      </c>
      <c r="IE15" s="4"/>
      <c r="IF15" s="5" t="s">
        <v>23</v>
      </c>
      <c r="IG15" s="4"/>
      <c r="IH15" s="6" t="s">
        <v>22</v>
      </c>
      <c r="II15" s="4"/>
      <c r="IJ15" s="6" t="s">
        <v>23</v>
      </c>
      <c r="IK15" s="4"/>
      <c r="IL15" s="6" t="s">
        <v>22</v>
      </c>
      <c r="IM15" s="4"/>
      <c r="IN15" s="6" t="s">
        <v>23</v>
      </c>
      <c r="IO15" s="70"/>
      <c r="IP15" s="17"/>
      <c r="IQ15" s="18"/>
      <c r="IR15" s="82"/>
      <c r="IT15" s="9" t="str">
        <f t="shared" si="20"/>
        <v/>
      </c>
      <c r="IU15" s="9" t="str">
        <f t="shared" si="86"/>
        <v/>
      </c>
      <c r="IV15" s="9" t="str">
        <f>IF(IE15="","",IF(OR(AND(HV15=HV16,HY16&gt;0,明細書!HY16&lt;明細書!HY15),AND(HV15=HV16,HY16&gt;0,明細書!HZ15&gt;明細書!HY16),AND(明細書!HY15&gt;明細書!HZ15)),1,""))</f>
        <v/>
      </c>
      <c r="IW15" s="9" t="str">
        <f>IF(IM15="","",IF(OR(明細書!IA15&lt;明細書!HY15,明細書!HZ15&lt;明細書!IB15,明細書!IA15&gt;明細書!IB15),1,""))</f>
        <v/>
      </c>
      <c r="IX15" s="9" t="str">
        <f>IF(AND(明細書!HY15&lt;=TIME(17,40,0),明細書!HZ15&gt;=TIME(18,20,0)),1,IF(AND(明細書!HY15&lt;=TIME(21,40,0),明細書!HZ15&gt;=TIME(22,20,0)),1,IF(AND(明細書!HY15&lt;=TIME(5,40,0),明細書!HZ15&gt;=TIME(6,20,0)),1,IF(AND(明細書!HY15&lt;=TIME(7,40,0),明細書!HZ15&gt;=TIME(8,20,0)),1,""))))</f>
        <v/>
      </c>
      <c r="JF15" s="15" t="str">
        <f t="shared" si="66"/>
        <v/>
      </c>
      <c r="JH15" s="16"/>
      <c r="JI15" s="7" t="str">
        <f t="shared" si="21"/>
        <v/>
      </c>
      <c r="JJ15" s="3">
        <f t="shared" si="22"/>
        <v>45382</v>
      </c>
      <c r="JK15" s="4"/>
      <c r="JL15" s="5" t="s">
        <v>22</v>
      </c>
      <c r="JM15" s="4"/>
      <c r="JN15" s="5" t="s">
        <v>23</v>
      </c>
      <c r="JO15" s="4"/>
      <c r="JP15" s="5" t="s">
        <v>22</v>
      </c>
      <c r="JQ15" s="4"/>
      <c r="JR15" s="5" t="s">
        <v>23</v>
      </c>
      <c r="JS15" s="4"/>
      <c r="JT15" s="6" t="s">
        <v>22</v>
      </c>
      <c r="JU15" s="4"/>
      <c r="JV15" s="6" t="s">
        <v>23</v>
      </c>
      <c r="JW15" s="4"/>
      <c r="JX15" s="6" t="s">
        <v>22</v>
      </c>
      <c r="JY15" s="4"/>
      <c r="JZ15" s="6" t="s">
        <v>23</v>
      </c>
      <c r="KA15" s="70"/>
      <c r="KB15" s="17"/>
      <c r="KC15" s="18"/>
      <c r="KD15" s="82"/>
      <c r="KF15" s="9" t="str">
        <f t="shared" si="23"/>
        <v/>
      </c>
      <c r="KG15" s="9" t="str">
        <f t="shared" si="87"/>
        <v/>
      </c>
      <c r="KH15" s="9" t="str">
        <f>IF(JQ15="","",IF(OR(AND(JH15=JH16,JK16&gt;0,明細書!JK16&lt;明細書!JK15),AND(JH15=JH16,JK16&gt;0,明細書!JL15&gt;明細書!JK16),AND(明細書!JK15&gt;明細書!JL15)),1,""))</f>
        <v/>
      </c>
      <c r="KI15" s="9" t="str">
        <f>IF(JY15="","",IF(OR(明細書!JM15&lt;明細書!JK15,明細書!JL15&lt;明細書!JN15,明細書!JM15&gt;明細書!JN15),1,""))</f>
        <v/>
      </c>
      <c r="KJ15" s="9" t="str">
        <f>IF(AND(明細書!JK15&lt;=TIME(17,40,0),明細書!JL15&gt;=TIME(18,20,0)),1,IF(AND(明細書!JK15&lt;=TIME(21,40,0),明細書!JL15&gt;=TIME(22,20,0)),1,IF(AND(明細書!JK15&lt;=TIME(5,40,0),明細書!JL15&gt;=TIME(6,20,0)),1,IF(AND(明細書!JK15&lt;=TIME(7,40,0),明細書!JL15&gt;=TIME(8,20,0)),1,""))))</f>
        <v/>
      </c>
      <c r="KR15" s="15" t="str">
        <f t="shared" si="67"/>
        <v/>
      </c>
      <c r="KT15" s="16"/>
      <c r="KU15" s="7" t="str">
        <f t="shared" si="24"/>
        <v/>
      </c>
      <c r="KV15" s="3">
        <f t="shared" si="25"/>
        <v>45382</v>
      </c>
      <c r="KW15" s="4"/>
      <c r="KX15" s="5" t="s">
        <v>22</v>
      </c>
      <c r="KY15" s="4"/>
      <c r="KZ15" s="5" t="s">
        <v>23</v>
      </c>
      <c r="LA15" s="4"/>
      <c r="LB15" s="5" t="s">
        <v>22</v>
      </c>
      <c r="LC15" s="4"/>
      <c r="LD15" s="5" t="s">
        <v>23</v>
      </c>
      <c r="LE15" s="4"/>
      <c r="LF15" s="6" t="s">
        <v>22</v>
      </c>
      <c r="LG15" s="4"/>
      <c r="LH15" s="6" t="s">
        <v>23</v>
      </c>
      <c r="LI15" s="4"/>
      <c r="LJ15" s="6" t="s">
        <v>22</v>
      </c>
      <c r="LK15" s="4"/>
      <c r="LL15" s="6" t="s">
        <v>23</v>
      </c>
      <c r="LM15" s="70"/>
      <c r="LN15" s="17"/>
      <c r="LO15" s="18"/>
      <c r="LP15" s="82"/>
      <c r="LR15" s="9" t="str">
        <f t="shared" si="26"/>
        <v/>
      </c>
      <c r="LS15" s="9" t="str">
        <f t="shared" si="88"/>
        <v/>
      </c>
      <c r="LT15" s="9" t="str">
        <f>IF(LC15="","",IF(OR(AND(KT15=KT16,KW16&gt;0,明細書!KW16&lt;明細書!KW15),AND(KT15=KT16,KW16&gt;0,明細書!KX15&gt;明細書!KW16),AND(明細書!KW15&gt;明細書!KX15)),1,""))</f>
        <v/>
      </c>
      <c r="LU15" s="9" t="str">
        <f>IF(LK15="","",IF(OR(明細書!KY15&lt;明細書!KW15,明細書!KX15&lt;明細書!KZ15,明細書!KY15&gt;明細書!KZ15),1,""))</f>
        <v/>
      </c>
      <c r="LV15" s="9" t="str">
        <f>IF(AND(明細書!KW15&lt;=TIME(17,40,0),明細書!KX15&gt;=TIME(18,20,0)),1,IF(AND(明細書!KW15&lt;=TIME(21,40,0),明細書!KX15&gt;=TIME(22,20,0)),1,IF(AND(明細書!KW15&lt;=TIME(5,40,0),明細書!KX15&gt;=TIME(6,20,0)),1,IF(AND(明細書!KW15&lt;=TIME(7,40,0),明細書!KX15&gt;=TIME(8,20,0)),1,""))))</f>
        <v/>
      </c>
      <c r="MD15" s="15" t="str">
        <f t="shared" si="68"/>
        <v/>
      </c>
      <c r="MF15" s="16"/>
      <c r="MG15" s="7" t="str">
        <f t="shared" si="27"/>
        <v/>
      </c>
      <c r="MH15" s="3">
        <f t="shared" si="28"/>
        <v>45382</v>
      </c>
      <c r="MI15" s="4"/>
      <c r="MJ15" s="5" t="s">
        <v>22</v>
      </c>
      <c r="MK15" s="4"/>
      <c r="ML15" s="5" t="s">
        <v>23</v>
      </c>
      <c r="MM15" s="4"/>
      <c r="MN15" s="5" t="s">
        <v>22</v>
      </c>
      <c r="MO15" s="4"/>
      <c r="MP15" s="5" t="s">
        <v>23</v>
      </c>
      <c r="MQ15" s="4"/>
      <c r="MR15" s="6" t="s">
        <v>22</v>
      </c>
      <c r="MS15" s="4"/>
      <c r="MT15" s="6" t="s">
        <v>23</v>
      </c>
      <c r="MU15" s="4"/>
      <c r="MV15" s="6" t="s">
        <v>22</v>
      </c>
      <c r="MW15" s="4"/>
      <c r="MX15" s="6" t="s">
        <v>23</v>
      </c>
      <c r="MY15" s="70"/>
      <c r="MZ15" s="17"/>
      <c r="NA15" s="18"/>
      <c r="NB15" s="82"/>
      <c r="ND15" s="9" t="str">
        <f t="shared" si="29"/>
        <v/>
      </c>
      <c r="NE15" s="9" t="str">
        <f t="shared" si="89"/>
        <v/>
      </c>
      <c r="NF15" s="9" t="str">
        <f>IF(MO15="","",IF(OR(AND(MF15=MF16,MI16&gt;0,明細書!MI16&lt;明細書!MI15),AND(MF15=MF16,MI16&gt;0,明細書!MJ15&gt;明細書!MI16),AND(明細書!MI15&gt;明細書!MJ15)),1,""))</f>
        <v/>
      </c>
      <c r="NG15" s="9" t="str">
        <f>IF(MW15="","",IF(OR(明細書!MK15&lt;明細書!MI15,明細書!MJ15&lt;明細書!ML15,明細書!MK15&gt;明細書!ML15),1,""))</f>
        <v/>
      </c>
      <c r="NH15" s="9" t="str">
        <f>IF(AND(明細書!MI15&lt;=TIME(17,40,0),明細書!MJ15&gt;=TIME(18,20,0)),1,IF(AND(明細書!MI15&lt;=TIME(21,40,0),明細書!MJ15&gt;=TIME(22,20,0)),1,IF(AND(明細書!MI15&lt;=TIME(5,40,0),明細書!MJ15&gt;=TIME(6,20,0)),1,IF(AND(明細書!MI15&lt;=TIME(7,40,0),明細書!MJ15&gt;=TIME(8,20,0)),1,""))))</f>
        <v/>
      </c>
      <c r="NP15" s="15" t="str">
        <f t="shared" si="69"/>
        <v/>
      </c>
      <c r="NR15" s="16"/>
      <c r="NS15" s="7" t="str">
        <f t="shared" si="30"/>
        <v/>
      </c>
      <c r="NT15" s="3">
        <f t="shared" si="31"/>
        <v>45382</v>
      </c>
      <c r="NU15" s="4"/>
      <c r="NV15" s="5" t="s">
        <v>22</v>
      </c>
      <c r="NW15" s="4"/>
      <c r="NX15" s="5" t="s">
        <v>23</v>
      </c>
      <c r="NY15" s="4"/>
      <c r="NZ15" s="5" t="s">
        <v>22</v>
      </c>
      <c r="OA15" s="4"/>
      <c r="OB15" s="5" t="s">
        <v>23</v>
      </c>
      <c r="OC15" s="4"/>
      <c r="OD15" s="6" t="s">
        <v>22</v>
      </c>
      <c r="OE15" s="4"/>
      <c r="OF15" s="6" t="s">
        <v>23</v>
      </c>
      <c r="OG15" s="4"/>
      <c r="OH15" s="6" t="s">
        <v>22</v>
      </c>
      <c r="OI15" s="4"/>
      <c r="OJ15" s="6" t="s">
        <v>23</v>
      </c>
      <c r="OK15" s="70"/>
      <c r="OL15" s="17"/>
      <c r="OM15" s="18"/>
      <c r="ON15" s="82"/>
      <c r="OP15" s="9" t="str">
        <f t="shared" si="32"/>
        <v/>
      </c>
      <c r="OQ15" s="9" t="str">
        <f t="shared" si="90"/>
        <v/>
      </c>
      <c r="OR15" s="9" t="str">
        <f>IF(OA15="","",IF(OR(AND(NR15=NR16,NU16&gt;0,明細書!NU16&lt;明細書!NU15),AND(NR15=NR16,NU16&gt;0,明細書!NV15&gt;明細書!NU16),AND(明細書!NU15&gt;明細書!NV15)),1,""))</f>
        <v/>
      </c>
      <c r="OS15" s="9" t="str">
        <f>IF(OI15="","",IF(OR(明細書!NW15&lt;明細書!NU15,明細書!NV15&lt;明細書!NX15,明細書!NW15&gt;明細書!NX15),1,""))</f>
        <v/>
      </c>
      <c r="OT15" s="9" t="str">
        <f>IF(AND(明細書!NU15&lt;=TIME(17,40,0),明細書!NV15&gt;=TIME(18,20,0)),1,IF(AND(明細書!NU15&lt;=TIME(21,40,0),明細書!NV15&gt;=TIME(22,20,0)),1,IF(AND(明細書!NU15&lt;=TIME(5,40,0),明細書!NV15&gt;=TIME(6,20,0)),1,IF(AND(明細書!NU15&lt;=TIME(7,40,0),明細書!NV15&gt;=TIME(8,20,0)),1,""))))</f>
        <v/>
      </c>
      <c r="PB15" s="15" t="str">
        <f t="shared" si="70"/>
        <v/>
      </c>
      <c r="PD15" s="16"/>
      <c r="PE15" s="7" t="str">
        <f t="shared" si="33"/>
        <v/>
      </c>
      <c r="PF15" s="3">
        <f t="shared" si="34"/>
        <v>45382</v>
      </c>
      <c r="PG15" s="4"/>
      <c r="PH15" s="5" t="s">
        <v>22</v>
      </c>
      <c r="PI15" s="4"/>
      <c r="PJ15" s="5" t="s">
        <v>23</v>
      </c>
      <c r="PK15" s="4"/>
      <c r="PL15" s="5" t="s">
        <v>22</v>
      </c>
      <c r="PM15" s="4"/>
      <c r="PN15" s="5" t="s">
        <v>23</v>
      </c>
      <c r="PO15" s="4"/>
      <c r="PP15" s="6" t="s">
        <v>22</v>
      </c>
      <c r="PQ15" s="4"/>
      <c r="PR15" s="6" t="s">
        <v>23</v>
      </c>
      <c r="PS15" s="4"/>
      <c r="PT15" s="6" t="s">
        <v>22</v>
      </c>
      <c r="PU15" s="4"/>
      <c r="PV15" s="6" t="s">
        <v>23</v>
      </c>
      <c r="PW15" s="70"/>
      <c r="PX15" s="17"/>
      <c r="PY15" s="18"/>
      <c r="PZ15" s="82"/>
      <c r="QB15" s="9" t="str">
        <f t="shared" si="35"/>
        <v/>
      </c>
      <c r="QC15" s="9" t="str">
        <f t="shared" si="91"/>
        <v/>
      </c>
      <c r="QD15" s="9" t="str">
        <f>IF(PM15="","",IF(OR(AND(PD15=PD16,PG16&gt;0,明細書!PG16&lt;明細書!PG15),AND(PD15=PD16,PG16&gt;0,明細書!PH15&gt;明細書!PG16),AND(明細書!PG15&gt;明細書!PH15)),1,""))</f>
        <v/>
      </c>
      <c r="QE15" s="9" t="str">
        <f>IF(PU15="","",IF(OR(明細書!PI15&lt;明細書!PG15,明細書!PH15&lt;明細書!PJ15,明細書!PI15&gt;明細書!PJ15),1,""))</f>
        <v/>
      </c>
      <c r="QF15" s="9" t="str">
        <f>IF(AND(明細書!PG15&lt;=TIME(17,40,0),明細書!PH15&gt;=TIME(18,20,0)),1,IF(AND(明細書!PG15&lt;=TIME(21,40,0),明細書!PH15&gt;=TIME(22,20,0)),1,IF(AND(明細書!PG15&lt;=TIME(5,40,0),明細書!PH15&gt;=TIME(6,20,0)),1,IF(AND(明細書!PG15&lt;=TIME(7,40,0),明細書!PH15&gt;=TIME(8,20,0)),1,""))))</f>
        <v/>
      </c>
      <c r="QN15" s="15" t="str">
        <f t="shared" si="71"/>
        <v/>
      </c>
      <c r="QP15" s="16"/>
      <c r="QQ15" s="7" t="str">
        <f t="shared" si="36"/>
        <v/>
      </c>
      <c r="QR15" s="3">
        <f t="shared" si="37"/>
        <v>45382</v>
      </c>
      <c r="QS15" s="4"/>
      <c r="QT15" s="5" t="s">
        <v>22</v>
      </c>
      <c r="QU15" s="4"/>
      <c r="QV15" s="5" t="s">
        <v>23</v>
      </c>
      <c r="QW15" s="4"/>
      <c r="QX15" s="5" t="s">
        <v>22</v>
      </c>
      <c r="QY15" s="4"/>
      <c r="QZ15" s="5" t="s">
        <v>23</v>
      </c>
      <c r="RA15" s="4"/>
      <c r="RB15" s="6" t="s">
        <v>22</v>
      </c>
      <c r="RC15" s="4"/>
      <c r="RD15" s="6" t="s">
        <v>23</v>
      </c>
      <c r="RE15" s="4"/>
      <c r="RF15" s="6" t="s">
        <v>22</v>
      </c>
      <c r="RG15" s="4"/>
      <c r="RH15" s="6" t="s">
        <v>23</v>
      </c>
      <c r="RI15" s="70"/>
      <c r="RJ15" s="17"/>
      <c r="RK15" s="18"/>
      <c r="RL15" s="82"/>
      <c r="RN15" s="9" t="str">
        <f t="shared" si="38"/>
        <v/>
      </c>
      <c r="RO15" s="9" t="str">
        <f t="shared" si="92"/>
        <v/>
      </c>
      <c r="RP15" s="9" t="str">
        <f>IF(QY15="","",IF(OR(AND(QP15=QP16,QS16&gt;0,明細書!QS16&lt;明細書!QS15),AND(QP15=QP16,QS16&gt;0,明細書!QT15&gt;明細書!QS16),AND(明細書!QS15&gt;明細書!QT15)),1,""))</f>
        <v/>
      </c>
      <c r="RQ15" s="9" t="str">
        <f>IF(RG15="","",IF(OR(明細書!QU15&lt;明細書!QS15,明細書!QT15&lt;明細書!QV15,明細書!QU15&gt;明細書!QV15),1,""))</f>
        <v/>
      </c>
      <c r="RR15" s="9" t="str">
        <f>IF(AND(明細書!QS15&lt;=TIME(17,40,0),明細書!QT15&gt;=TIME(18,20,0)),1,IF(AND(明細書!QS15&lt;=TIME(21,40,0),明細書!QT15&gt;=TIME(22,20,0)),1,IF(AND(明細書!QS15&lt;=TIME(5,40,0),明細書!QT15&gt;=TIME(6,20,0)),1,IF(AND(明細書!QS15&lt;=TIME(7,40,0),明細書!QT15&gt;=TIME(8,20,0)),1,""))))</f>
        <v/>
      </c>
      <c r="RZ15" s="15" t="str">
        <f t="shared" si="72"/>
        <v/>
      </c>
      <c r="SB15" s="16"/>
      <c r="SC15" s="7" t="str">
        <f t="shared" si="39"/>
        <v/>
      </c>
      <c r="SD15" s="3">
        <f t="shared" si="40"/>
        <v>45382</v>
      </c>
      <c r="SE15" s="4"/>
      <c r="SF15" s="5" t="s">
        <v>22</v>
      </c>
      <c r="SG15" s="4"/>
      <c r="SH15" s="5" t="s">
        <v>23</v>
      </c>
      <c r="SI15" s="4"/>
      <c r="SJ15" s="5" t="s">
        <v>22</v>
      </c>
      <c r="SK15" s="4"/>
      <c r="SL15" s="5" t="s">
        <v>23</v>
      </c>
      <c r="SM15" s="4"/>
      <c r="SN15" s="6" t="s">
        <v>22</v>
      </c>
      <c r="SO15" s="4"/>
      <c r="SP15" s="6" t="s">
        <v>23</v>
      </c>
      <c r="SQ15" s="4"/>
      <c r="SR15" s="6" t="s">
        <v>22</v>
      </c>
      <c r="SS15" s="4"/>
      <c r="ST15" s="6" t="s">
        <v>23</v>
      </c>
      <c r="SU15" s="70"/>
      <c r="SV15" s="17"/>
      <c r="SW15" s="18"/>
      <c r="SX15" s="82"/>
      <c r="SZ15" s="9" t="str">
        <f t="shared" si="41"/>
        <v/>
      </c>
      <c r="TA15" s="9" t="str">
        <f t="shared" si="93"/>
        <v/>
      </c>
      <c r="TB15" s="9" t="str">
        <f>IF(SK15="","",IF(OR(AND(SB15=SB16,SE16&gt;0,明細書!SE16&lt;明細書!SE15),AND(SB15=SB16,SE16&gt;0,明細書!SF15&gt;明細書!SE16),AND(明細書!SE15&gt;明細書!SF15)),1,""))</f>
        <v/>
      </c>
      <c r="TC15" s="9" t="str">
        <f>IF(SS15="","",IF(OR(明細書!SG15&lt;明細書!SE15,明細書!SF15&lt;明細書!SH15,明細書!SG15&gt;明細書!SH15),1,""))</f>
        <v/>
      </c>
      <c r="TD15" s="9" t="str">
        <f>IF(AND(明細書!SE15&lt;=TIME(17,40,0),明細書!SF15&gt;=TIME(18,20,0)),1,IF(AND(明細書!SE15&lt;=TIME(21,40,0),明細書!SF15&gt;=TIME(22,20,0)),1,IF(AND(明細書!SE15&lt;=TIME(5,40,0),明細書!SF15&gt;=TIME(6,20,0)),1,IF(AND(明細書!SE15&lt;=TIME(7,40,0),明細書!SF15&gt;=TIME(8,20,0)),1,""))))</f>
        <v/>
      </c>
      <c r="TL15" s="15" t="str">
        <f t="shared" si="73"/>
        <v/>
      </c>
      <c r="TN15" s="16"/>
      <c r="TO15" s="7" t="str">
        <f t="shared" si="42"/>
        <v/>
      </c>
      <c r="TP15" s="3">
        <f t="shared" si="43"/>
        <v>45382</v>
      </c>
      <c r="TQ15" s="4"/>
      <c r="TR15" s="5" t="s">
        <v>22</v>
      </c>
      <c r="TS15" s="4"/>
      <c r="TT15" s="5" t="s">
        <v>23</v>
      </c>
      <c r="TU15" s="4"/>
      <c r="TV15" s="5" t="s">
        <v>22</v>
      </c>
      <c r="TW15" s="4"/>
      <c r="TX15" s="5" t="s">
        <v>23</v>
      </c>
      <c r="TY15" s="4"/>
      <c r="TZ15" s="6" t="s">
        <v>22</v>
      </c>
      <c r="UA15" s="4"/>
      <c r="UB15" s="6" t="s">
        <v>23</v>
      </c>
      <c r="UC15" s="4"/>
      <c r="UD15" s="6" t="s">
        <v>22</v>
      </c>
      <c r="UE15" s="4"/>
      <c r="UF15" s="6" t="s">
        <v>23</v>
      </c>
      <c r="UG15" s="70"/>
      <c r="UH15" s="17"/>
      <c r="UI15" s="18"/>
      <c r="UJ15" s="82"/>
      <c r="UL15" s="9" t="str">
        <f t="shared" si="44"/>
        <v/>
      </c>
      <c r="UM15" s="9" t="str">
        <f t="shared" si="94"/>
        <v/>
      </c>
      <c r="UN15" s="9" t="str">
        <f>IF(TW15="","",IF(OR(AND(TN15=TN16,TQ16&gt;0,明細書!TQ16&lt;明細書!TQ15),AND(TN15=TN16,TQ16&gt;0,明細書!TR15&gt;明細書!TQ16),AND(明細書!TQ15&gt;明細書!TR15)),1,""))</f>
        <v/>
      </c>
      <c r="UO15" s="9" t="str">
        <f>IF(UE15="","",IF(OR(明細書!TS15&lt;明細書!TQ15,明細書!TR15&lt;明細書!TT15,明細書!TS15&gt;明細書!TT15),1,""))</f>
        <v/>
      </c>
      <c r="UP15" s="9" t="str">
        <f>IF(AND(明細書!TQ15&lt;=TIME(17,40,0),明細書!TR15&gt;=TIME(18,20,0)),1,IF(AND(明細書!TQ15&lt;=TIME(21,40,0),明細書!TR15&gt;=TIME(22,20,0)),1,IF(AND(明細書!TQ15&lt;=TIME(5,40,0),明細書!TR15&gt;=TIME(6,20,0)),1,IF(AND(明細書!TQ15&lt;=TIME(7,40,0),明細書!TR15&gt;=TIME(8,20,0)),1,""))))</f>
        <v/>
      </c>
      <c r="UX15" s="15" t="str">
        <f t="shared" si="74"/>
        <v/>
      </c>
      <c r="UZ15" s="16"/>
      <c r="VA15" s="7" t="str">
        <f t="shared" si="45"/>
        <v/>
      </c>
      <c r="VB15" s="3">
        <f t="shared" si="46"/>
        <v>45382</v>
      </c>
      <c r="VC15" s="4"/>
      <c r="VD15" s="5" t="s">
        <v>22</v>
      </c>
      <c r="VE15" s="4"/>
      <c r="VF15" s="5" t="s">
        <v>23</v>
      </c>
      <c r="VG15" s="4"/>
      <c r="VH15" s="5" t="s">
        <v>22</v>
      </c>
      <c r="VI15" s="4"/>
      <c r="VJ15" s="5" t="s">
        <v>23</v>
      </c>
      <c r="VK15" s="4"/>
      <c r="VL15" s="6" t="s">
        <v>22</v>
      </c>
      <c r="VM15" s="4"/>
      <c r="VN15" s="6" t="s">
        <v>23</v>
      </c>
      <c r="VO15" s="4"/>
      <c r="VP15" s="6" t="s">
        <v>22</v>
      </c>
      <c r="VQ15" s="4"/>
      <c r="VR15" s="6" t="s">
        <v>23</v>
      </c>
      <c r="VS15" s="70"/>
      <c r="VT15" s="17"/>
      <c r="VU15" s="18"/>
      <c r="VV15" s="82"/>
      <c r="VX15" s="9" t="str">
        <f t="shared" si="47"/>
        <v/>
      </c>
      <c r="VY15" s="9" t="str">
        <f t="shared" si="95"/>
        <v/>
      </c>
      <c r="VZ15" s="9" t="str">
        <f>IF(VI15="","",IF(OR(AND(UZ15=UZ16,VC16&gt;0,明細書!VC16&lt;明細書!VC15),AND(UZ15=UZ16,VC16&gt;0,明細書!VD15&gt;明細書!VC16),AND(明細書!VC15&gt;明細書!VD15)),1,""))</f>
        <v/>
      </c>
      <c r="WA15" s="9" t="str">
        <f>IF(VQ15="","",IF(OR(明細書!VE15&lt;明細書!VC15,明細書!VD15&lt;明細書!VF15,明細書!VE15&gt;明細書!VF15),1,""))</f>
        <v/>
      </c>
      <c r="WB15" s="9" t="str">
        <f>IF(AND(明細書!VC15&lt;=TIME(17,40,0),明細書!VD15&gt;=TIME(18,20,0)),1,IF(AND(明細書!VC15&lt;=TIME(21,40,0),明細書!VD15&gt;=TIME(22,20,0)),1,IF(AND(明細書!VC15&lt;=TIME(5,40,0),明細書!VD15&gt;=TIME(6,20,0)),1,IF(AND(明細書!VC15&lt;=TIME(7,40,0),明細書!VD15&gt;=TIME(8,20,0)),1,""))))</f>
        <v/>
      </c>
      <c r="WJ15" s="15" t="str">
        <f t="shared" si="75"/>
        <v/>
      </c>
      <c r="WL15" s="16"/>
      <c r="WM15" s="7" t="str">
        <f t="shared" si="48"/>
        <v/>
      </c>
      <c r="WN15" s="3">
        <f t="shared" si="49"/>
        <v>45382</v>
      </c>
      <c r="WO15" s="4"/>
      <c r="WP15" s="5" t="s">
        <v>22</v>
      </c>
      <c r="WQ15" s="4"/>
      <c r="WR15" s="5" t="s">
        <v>23</v>
      </c>
      <c r="WS15" s="4"/>
      <c r="WT15" s="5" t="s">
        <v>22</v>
      </c>
      <c r="WU15" s="4"/>
      <c r="WV15" s="5" t="s">
        <v>23</v>
      </c>
      <c r="WW15" s="4"/>
      <c r="WX15" s="6" t="s">
        <v>22</v>
      </c>
      <c r="WY15" s="4"/>
      <c r="WZ15" s="6" t="s">
        <v>23</v>
      </c>
      <c r="XA15" s="4"/>
      <c r="XB15" s="6" t="s">
        <v>22</v>
      </c>
      <c r="XC15" s="4"/>
      <c r="XD15" s="6" t="s">
        <v>23</v>
      </c>
      <c r="XE15" s="70"/>
      <c r="XF15" s="17"/>
      <c r="XG15" s="18"/>
      <c r="XH15" s="82"/>
      <c r="XJ15" s="9" t="str">
        <f t="shared" si="50"/>
        <v/>
      </c>
      <c r="XK15" s="9" t="str">
        <f t="shared" si="96"/>
        <v/>
      </c>
      <c r="XL15" s="9" t="str">
        <f>IF(WU15="","",IF(OR(AND(WL15=WL16,WO16&gt;0,明細書!WO16&lt;明細書!WO15),AND(WL15=WL16,WO16&gt;0,明細書!WP15&gt;明細書!WO16),AND(明細書!WO15&gt;明細書!WP15)),1,""))</f>
        <v/>
      </c>
      <c r="XM15" s="9" t="str">
        <f>IF(XC15="","",IF(OR(明細書!WQ15&lt;明細書!WO15,明細書!WP15&lt;明細書!WR15,明細書!WQ15&gt;明細書!WR15),1,""))</f>
        <v/>
      </c>
      <c r="XN15" s="9" t="str">
        <f>IF(AND(明細書!WO15&lt;=TIME(17,40,0),明細書!WP15&gt;=TIME(18,20,0)),1,IF(AND(明細書!WO15&lt;=TIME(21,40,0),明細書!WP15&gt;=TIME(22,20,0)),1,IF(AND(明細書!WO15&lt;=TIME(5,40,0),明細書!WP15&gt;=TIME(6,20,0)),1,IF(AND(明細書!WO15&lt;=TIME(7,40,0),明細書!WP15&gt;=TIME(8,20,0)),1,""))))</f>
        <v/>
      </c>
      <c r="XV15" s="15" t="str">
        <f t="shared" si="76"/>
        <v/>
      </c>
      <c r="XX15" s="16"/>
      <c r="XY15" s="7" t="str">
        <f t="shared" si="51"/>
        <v/>
      </c>
      <c r="XZ15" s="3">
        <f t="shared" si="52"/>
        <v>45382</v>
      </c>
      <c r="YA15" s="4"/>
      <c r="YB15" s="5" t="s">
        <v>22</v>
      </c>
      <c r="YC15" s="4"/>
      <c r="YD15" s="5" t="s">
        <v>23</v>
      </c>
      <c r="YE15" s="4"/>
      <c r="YF15" s="5" t="s">
        <v>22</v>
      </c>
      <c r="YG15" s="4"/>
      <c r="YH15" s="5" t="s">
        <v>23</v>
      </c>
      <c r="YI15" s="4"/>
      <c r="YJ15" s="6" t="s">
        <v>22</v>
      </c>
      <c r="YK15" s="4"/>
      <c r="YL15" s="6" t="s">
        <v>23</v>
      </c>
      <c r="YM15" s="4"/>
      <c r="YN15" s="6" t="s">
        <v>22</v>
      </c>
      <c r="YO15" s="4"/>
      <c r="YP15" s="6" t="s">
        <v>23</v>
      </c>
      <c r="YQ15" s="70"/>
      <c r="YR15" s="17"/>
      <c r="YS15" s="18"/>
      <c r="YT15" s="82"/>
      <c r="YV15" s="9" t="str">
        <f t="shared" si="53"/>
        <v/>
      </c>
      <c r="YW15" s="9" t="str">
        <f t="shared" si="97"/>
        <v/>
      </c>
      <c r="YX15" s="9" t="str">
        <f>IF(YG15="","",IF(OR(AND(XX15=XX16,YA16&gt;0,明細書!YA16&lt;明細書!YA15),AND(XX15=XX16,YA16&gt;0,明細書!YB15&gt;明細書!YA16),AND(明細書!YA15&gt;明細書!YB15)),1,""))</f>
        <v/>
      </c>
      <c r="YY15" s="9" t="str">
        <f>IF(YO15="","",IF(OR(明細書!YC15&lt;明細書!YA15,明細書!YB15&lt;明細書!YD15,明細書!YC15&gt;明細書!YD15),1,""))</f>
        <v/>
      </c>
      <c r="YZ15" s="9" t="str">
        <f>IF(AND(明細書!YA15&lt;=TIME(17,40,0),明細書!YB15&gt;=TIME(18,20,0)),1,IF(AND(明細書!YA15&lt;=TIME(21,40,0),明細書!YB15&gt;=TIME(22,20,0)),1,IF(AND(明細書!YA15&lt;=TIME(5,40,0),明細書!YB15&gt;=TIME(6,20,0)),1,IF(AND(明細書!YA15&lt;=TIME(7,40,0),明細書!YB15&gt;=TIME(8,20,0)),1,""))))</f>
        <v/>
      </c>
      <c r="ZH15" s="15" t="str">
        <f t="shared" si="77"/>
        <v/>
      </c>
      <c r="ZJ15" s="16"/>
      <c r="ZK15" s="7" t="str">
        <f t="shared" si="54"/>
        <v/>
      </c>
      <c r="ZL15" s="3">
        <f t="shared" si="55"/>
        <v>45382</v>
      </c>
      <c r="ZM15" s="4"/>
      <c r="ZN15" s="5" t="s">
        <v>22</v>
      </c>
      <c r="ZO15" s="4"/>
      <c r="ZP15" s="5" t="s">
        <v>23</v>
      </c>
      <c r="ZQ15" s="4"/>
      <c r="ZR15" s="5" t="s">
        <v>22</v>
      </c>
      <c r="ZS15" s="4"/>
      <c r="ZT15" s="5" t="s">
        <v>23</v>
      </c>
      <c r="ZU15" s="4"/>
      <c r="ZV15" s="6" t="s">
        <v>22</v>
      </c>
      <c r="ZW15" s="4"/>
      <c r="ZX15" s="6" t="s">
        <v>23</v>
      </c>
      <c r="ZY15" s="4"/>
      <c r="ZZ15" s="6" t="s">
        <v>22</v>
      </c>
      <c r="AAA15" s="4"/>
      <c r="AAB15" s="6" t="s">
        <v>23</v>
      </c>
      <c r="AAC15" s="70"/>
      <c r="AAD15" s="17"/>
      <c r="AAE15" s="18"/>
      <c r="AAF15" s="82"/>
      <c r="AAH15" s="9" t="str">
        <f t="shared" si="56"/>
        <v/>
      </c>
      <c r="AAI15" s="9" t="str">
        <f t="shared" si="98"/>
        <v/>
      </c>
      <c r="AAJ15" s="9" t="str">
        <f>IF(ZS15="","",IF(OR(AND(ZJ15=ZJ16,ZM16&gt;0,明細書!ZM16&lt;明細書!ZM15),AND(ZJ15=ZJ16,ZM16&gt;0,明細書!ZN15&gt;明細書!ZM16),AND(明細書!ZM15&gt;明細書!ZN15)),1,""))</f>
        <v/>
      </c>
      <c r="AAK15" s="9" t="str">
        <f>IF(AAA15="","",IF(OR(明細書!ZO15&lt;明細書!ZM15,明細書!ZN15&lt;明細書!ZP15,明細書!ZO15&gt;明細書!ZP15),1,""))</f>
        <v/>
      </c>
      <c r="AAL15" s="9" t="str">
        <f>IF(AND(明細書!ZM15&lt;=TIME(17,40,0),明細書!ZN15&gt;=TIME(18,20,0)),1,IF(AND(明細書!ZM15&lt;=TIME(21,40,0),明細書!ZN15&gt;=TIME(22,20,0)),1,IF(AND(明細書!ZM15&lt;=TIME(5,40,0),明細書!ZN15&gt;=TIME(6,20,0)),1,IF(AND(明細書!ZM15&lt;=TIME(7,40,0),明細書!ZN15&gt;=TIME(8,20,0)),1,""))))</f>
        <v/>
      </c>
      <c r="AAT15" s="15" t="str">
        <f t="shared" si="78"/>
        <v/>
      </c>
      <c r="AAV15" s="16"/>
      <c r="AAW15" s="7" t="str">
        <f t="shared" si="57"/>
        <v/>
      </c>
      <c r="AAX15" s="3">
        <f t="shared" si="58"/>
        <v>45382</v>
      </c>
      <c r="AAY15" s="4"/>
      <c r="AAZ15" s="5" t="s">
        <v>22</v>
      </c>
      <c r="ABA15" s="4"/>
      <c r="ABB15" s="5" t="s">
        <v>23</v>
      </c>
      <c r="ABC15" s="4"/>
      <c r="ABD15" s="5" t="s">
        <v>22</v>
      </c>
      <c r="ABE15" s="4"/>
      <c r="ABF15" s="5" t="s">
        <v>23</v>
      </c>
      <c r="ABG15" s="4"/>
      <c r="ABH15" s="6" t="s">
        <v>22</v>
      </c>
      <c r="ABI15" s="4"/>
      <c r="ABJ15" s="6" t="s">
        <v>23</v>
      </c>
      <c r="ABK15" s="4"/>
      <c r="ABL15" s="6" t="s">
        <v>22</v>
      </c>
      <c r="ABM15" s="4"/>
      <c r="ABN15" s="6" t="s">
        <v>23</v>
      </c>
      <c r="ABO15" s="70"/>
      <c r="ABP15" s="17"/>
      <c r="ABQ15" s="18"/>
      <c r="ABR15" s="82"/>
      <c r="ABT15" s="9" t="str">
        <f t="shared" si="59"/>
        <v/>
      </c>
      <c r="ABU15" s="9" t="str">
        <f t="shared" si="99"/>
        <v/>
      </c>
      <c r="ABV15" s="9" t="str">
        <f>IF(ABE15="","",IF(OR(AND(AAV15=AAV16,AAY16&gt;0,明細書!AAY16&lt;明細書!AAY15),AND(AAV15=AAV16,AAY16&gt;0,明細書!AAZ15&gt;明細書!AAY16),AND(明細書!AAY15&gt;明細書!AAZ15)),1,""))</f>
        <v/>
      </c>
      <c r="ABW15" s="9" t="str">
        <f>IF(ABM15="","",IF(OR(明細書!ABA15&lt;明細書!AAY15,明細書!AAZ15&lt;明細書!ABB15,明細書!ABA15&gt;明細書!ABB15),1,""))</f>
        <v/>
      </c>
      <c r="ABX15" s="9" t="str">
        <f>IF(AND(明細書!AAY15&lt;=TIME(17,40,0),明細書!AAZ15&gt;=TIME(18,20,0)),1,IF(AND(明細書!AAY15&lt;=TIME(21,40,0),明細書!AAZ15&gt;=TIME(22,20,0)),1,IF(AND(明細書!AAY15&lt;=TIME(5,40,0),明細書!AAZ15&gt;=TIME(6,20,0)),1,IF(AND(明細書!AAY15&lt;=TIME(7,40,0),明細書!AAZ15&gt;=TIME(8,20,0)),1,""))))</f>
        <v/>
      </c>
      <c r="ACF15" s="15" t="str">
        <f t="shared" si="79"/>
        <v/>
      </c>
    </row>
    <row r="16" spans="2:760" ht="18.75" customHeight="1" x14ac:dyDescent="0.2">
      <c r="B16" s="16"/>
      <c r="C16" s="7" t="str">
        <f t="shared" si="100"/>
        <v/>
      </c>
      <c r="D16" s="3">
        <f t="shared" si="101"/>
        <v>45382</v>
      </c>
      <c r="E16" s="4"/>
      <c r="F16" s="5" t="s">
        <v>22</v>
      </c>
      <c r="G16" s="4"/>
      <c r="H16" s="5" t="s">
        <v>23</v>
      </c>
      <c r="I16" s="4"/>
      <c r="J16" s="5" t="s">
        <v>22</v>
      </c>
      <c r="K16" s="4"/>
      <c r="L16" s="5" t="s">
        <v>23</v>
      </c>
      <c r="M16" s="4"/>
      <c r="N16" s="6" t="s">
        <v>22</v>
      </c>
      <c r="O16" s="4"/>
      <c r="P16" s="6" t="s">
        <v>23</v>
      </c>
      <c r="Q16" s="4"/>
      <c r="R16" s="6" t="s">
        <v>22</v>
      </c>
      <c r="S16" s="4"/>
      <c r="T16" s="6" t="s">
        <v>23</v>
      </c>
      <c r="U16" s="70"/>
      <c r="V16" s="17"/>
      <c r="W16" s="18"/>
      <c r="X16" s="82"/>
      <c r="Z16" s="9" t="str">
        <f t="shared" si="2"/>
        <v/>
      </c>
      <c r="AA16" s="9" t="str">
        <f t="shared" si="80"/>
        <v/>
      </c>
      <c r="AB16" s="9" t="str">
        <f>IF(K16="","",IF(OR(AND(B16=B17,E17&gt;0,明細書!E17&lt;明細書!E16),AND(B16=B17,E17&gt;0,明細書!F16&gt;明細書!E17),AND(明細書!E16&gt;明細書!F16)),1,""))</f>
        <v/>
      </c>
      <c r="AC16" s="9" t="str">
        <f>IF(S16="","",IF(OR(明細書!G16&lt;明細書!E16,明細書!F16&lt;明細書!H16,明細書!G16&gt;明細書!H16),1,""))</f>
        <v/>
      </c>
      <c r="AD16" s="9" t="str">
        <f>IF(AND(明細書!E16&lt;=TIME(17,40,0),明細書!F16&gt;=TIME(18,20,0)),1,IF(AND(明細書!E16&lt;=TIME(21,40,0),明細書!F16&gt;=TIME(22,20,0)),1,IF(AND(明細書!E16&lt;=TIME(5,40,0),明細書!F16&gt;=TIME(6,20,0)),1,IF(AND(明細書!E16&lt;=TIME(7,40,0),明細書!F16&gt;=TIME(8,20,0)),1,""))))</f>
        <v/>
      </c>
      <c r="AL16" s="15" t="str">
        <f t="shared" si="60"/>
        <v/>
      </c>
      <c r="AN16" s="16"/>
      <c r="AO16" s="7" t="str">
        <f t="shared" si="3"/>
        <v/>
      </c>
      <c r="AP16" s="3">
        <f t="shared" si="4"/>
        <v>45382</v>
      </c>
      <c r="AQ16" s="4"/>
      <c r="AR16" s="5" t="s">
        <v>22</v>
      </c>
      <c r="AS16" s="4"/>
      <c r="AT16" s="5" t="s">
        <v>23</v>
      </c>
      <c r="AU16" s="4"/>
      <c r="AV16" s="5" t="s">
        <v>22</v>
      </c>
      <c r="AW16" s="4"/>
      <c r="AX16" s="5" t="s">
        <v>23</v>
      </c>
      <c r="AY16" s="4"/>
      <c r="AZ16" s="6" t="s">
        <v>22</v>
      </c>
      <c r="BA16" s="4"/>
      <c r="BB16" s="6" t="s">
        <v>23</v>
      </c>
      <c r="BC16" s="4"/>
      <c r="BD16" s="6" t="s">
        <v>22</v>
      </c>
      <c r="BE16" s="4"/>
      <c r="BF16" s="6" t="s">
        <v>23</v>
      </c>
      <c r="BG16" s="70"/>
      <c r="BH16" s="17"/>
      <c r="BI16" s="18"/>
      <c r="BJ16" s="82"/>
      <c r="BL16" s="9" t="str">
        <f t="shared" si="5"/>
        <v/>
      </c>
      <c r="BM16" s="9" t="str">
        <f t="shared" si="81"/>
        <v/>
      </c>
      <c r="BN16" s="9" t="str">
        <f>IF(AW16="","",IF(OR(AND(AN16=AN17,AQ17&gt;0,明細書!AQ17&lt;明細書!AQ16),AND(AN16=AN17,AQ17&gt;0,明細書!AR16&gt;明細書!AQ17),AND(明細書!AQ16&gt;明細書!AR16)),1,""))</f>
        <v/>
      </c>
      <c r="BO16" s="9" t="str">
        <f>IF(BE16="","",IF(OR(明細書!AS16&lt;明細書!AQ16,明細書!AR16&lt;明細書!AT16,明細書!AS16&gt;明細書!AT16),1,""))</f>
        <v/>
      </c>
      <c r="BP16" s="9" t="str">
        <f>IF(AND(明細書!AQ16&lt;=TIME(17,40,0),明細書!AR16&gt;=TIME(18,20,0)),1,IF(AND(明細書!AQ16&lt;=TIME(21,40,0),明細書!AR16&gt;=TIME(22,20,0)),1,IF(AND(明細書!AQ16&lt;=TIME(5,40,0),明細書!AR16&gt;=TIME(6,20,0)),1,IF(AND(明細書!AQ16&lt;=TIME(7,40,0),明細書!AR16&gt;=TIME(8,20,0)),1,""))))</f>
        <v/>
      </c>
      <c r="BX16" s="15" t="str">
        <f t="shared" si="61"/>
        <v/>
      </c>
      <c r="BZ16" s="16"/>
      <c r="CA16" s="7" t="str">
        <f t="shared" si="6"/>
        <v/>
      </c>
      <c r="CB16" s="3">
        <f t="shared" si="7"/>
        <v>45382</v>
      </c>
      <c r="CC16" s="4"/>
      <c r="CD16" s="5" t="s">
        <v>22</v>
      </c>
      <c r="CE16" s="4"/>
      <c r="CF16" s="5" t="s">
        <v>23</v>
      </c>
      <c r="CG16" s="4"/>
      <c r="CH16" s="5" t="s">
        <v>22</v>
      </c>
      <c r="CI16" s="4"/>
      <c r="CJ16" s="5" t="s">
        <v>23</v>
      </c>
      <c r="CK16" s="4"/>
      <c r="CL16" s="6" t="s">
        <v>22</v>
      </c>
      <c r="CM16" s="4"/>
      <c r="CN16" s="6" t="s">
        <v>23</v>
      </c>
      <c r="CO16" s="4"/>
      <c r="CP16" s="6" t="s">
        <v>22</v>
      </c>
      <c r="CQ16" s="4"/>
      <c r="CR16" s="6" t="s">
        <v>23</v>
      </c>
      <c r="CS16" s="70"/>
      <c r="CT16" s="17"/>
      <c r="CU16" s="18"/>
      <c r="CV16" s="82"/>
      <c r="CX16" s="9" t="str">
        <f t="shared" si="8"/>
        <v/>
      </c>
      <c r="CY16" s="9" t="str">
        <f t="shared" si="82"/>
        <v/>
      </c>
      <c r="CZ16" s="9" t="str">
        <f>IF(CI16="","",IF(OR(AND(BZ16=BZ17,CC17&gt;0,明細書!CC17&lt;明細書!CC16),AND(BZ16=BZ17,CC17&gt;0,明細書!CD16&gt;明細書!CC17),AND(明細書!CC16&gt;明細書!CD16)),1,""))</f>
        <v/>
      </c>
      <c r="DA16" s="9" t="str">
        <f>IF(CQ16="","",IF(OR(明細書!CE16&lt;明細書!CC16,明細書!CD16&lt;明細書!CF16,明細書!CE16&gt;明細書!CF16),1,""))</f>
        <v/>
      </c>
      <c r="DB16" s="9" t="str">
        <f>IF(AND(明細書!CC16&lt;=TIME(17,40,0),明細書!CD16&gt;=TIME(18,20,0)),1,IF(AND(明細書!CC16&lt;=TIME(21,40,0),明細書!CD16&gt;=TIME(22,20,0)),1,IF(AND(明細書!CC16&lt;=TIME(5,40,0),明細書!CD16&gt;=TIME(6,20,0)),1,IF(AND(明細書!CC16&lt;=TIME(7,40,0),明細書!CD16&gt;=TIME(8,20,0)),1,""))))</f>
        <v/>
      </c>
      <c r="DJ16" s="15" t="str">
        <f t="shared" si="62"/>
        <v/>
      </c>
      <c r="DL16" s="16"/>
      <c r="DM16" s="7" t="str">
        <f t="shared" si="9"/>
        <v/>
      </c>
      <c r="DN16" s="3">
        <f t="shared" si="10"/>
        <v>45382</v>
      </c>
      <c r="DO16" s="4"/>
      <c r="DP16" s="5" t="s">
        <v>22</v>
      </c>
      <c r="DQ16" s="4"/>
      <c r="DR16" s="5" t="s">
        <v>23</v>
      </c>
      <c r="DS16" s="4"/>
      <c r="DT16" s="5" t="s">
        <v>22</v>
      </c>
      <c r="DU16" s="4"/>
      <c r="DV16" s="5" t="s">
        <v>23</v>
      </c>
      <c r="DW16" s="4"/>
      <c r="DX16" s="6" t="s">
        <v>22</v>
      </c>
      <c r="DY16" s="4"/>
      <c r="DZ16" s="6" t="s">
        <v>23</v>
      </c>
      <c r="EA16" s="4"/>
      <c r="EB16" s="6" t="s">
        <v>22</v>
      </c>
      <c r="EC16" s="4"/>
      <c r="ED16" s="6" t="s">
        <v>23</v>
      </c>
      <c r="EE16" s="70"/>
      <c r="EF16" s="17"/>
      <c r="EG16" s="18"/>
      <c r="EH16" s="82"/>
      <c r="EJ16" s="9" t="str">
        <f t="shared" si="11"/>
        <v/>
      </c>
      <c r="EK16" s="9" t="str">
        <f t="shared" si="83"/>
        <v/>
      </c>
      <c r="EL16" s="9" t="str">
        <f>IF(DU16="","",IF(OR(AND(DL16=DL17,DO17&gt;0,明細書!DO17&lt;明細書!DO16),AND(DL16=DL17,DO17&gt;0,明細書!DP16&gt;明細書!DO17),AND(明細書!DO16&gt;明細書!DP16)),1,""))</f>
        <v/>
      </c>
      <c r="EM16" s="9" t="str">
        <f>IF(EC16="","",IF(OR(明細書!DQ16&lt;明細書!DO16,明細書!DP16&lt;明細書!DR16,明細書!DQ16&gt;明細書!DR16),1,""))</f>
        <v/>
      </c>
      <c r="EN16" s="9" t="str">
        <f>IF(AND(明細書!DO16&lt;=TIME(17,40,0),明細書!DP16&gt;=TIME(18,20,0)),1,IF(AND(明細書!DO16&lt;=TIME(21,40,0),明細書!DP16&gt;=TIME(22,20,0)),1,IF(AND(明細書!DO16&lt;=TIME(5,40,0),明細書!DP16&gt;=TIME(6,20,0)),1,IF(AND(明細書!DO16&lt;=TIME(7,40,0),明細書!DP16&gt;=TIME(8,20,0)),1,""))))</f>
        <v/>
      </c>
      <c r="EV16" s="15" t="str">
        <f t="shared" si="63"/>
        <v/>
      </c>
      <c r="EX16" s="16"/>
      <c r="EY16" s="7" t="str">
        <f t="shared" si="12"/>
        <v/>
      </c>
      <c r="EZ16" s="3">
        <f t="shared" si="13"/>
        <v>45382</v>
      </c>
      <c r="FA16" s="4"/>
      <c r="FB16" s="5" t="s">
        <v>22</v>
      </c>
      <c r="FC16" s="4"/>
      <c r="FD16" s="5" t="s">
        <v>23</v>
      </c>
      <c r="FE16" s="4"/>
      <c r="FF16" s="5" t="s">
        <v>22</v>
      </c>
      <c r="FG16" s="4"/>
      <c r="FH16" s="5" t="s">
        <v>23</v>
      </c>
      <c r="FI16" s="4"/>
      <c r="FJ16" s="6" t="s">
        <v>22</v>
      </c>
      <c r="FK16" s="4"/>
      <c r="FL16" s="6" t="s">
        <v>23</v>
      </c>
      <c r="FM16" s="4"/>
      <c r="FN16" s="6" t="s">
        <v>22</v>
      </c>
      <c r="FO16" s="4"/>
      <c r="FP16" s="6" t="s">
        <v>23</v>
      </c>
      <c r="FQ16" s="70"/>
      <c r="FR16" s="17"/>
      <c r="FS16" s="18"/>
      <c r="FT16" s="82"/>
      <c r="FV16" s="9" t="str">
        <f t="shared" si="14"/>
        <v/>
      </c>
      <c r="FW16" s="9" t="str">
        <f t="shared" si="84"/>
        <v/>
      </c>
      <c r="FX16" s="9" t="str">
        <f>IF(FG16="","",IF(OR(AND(EX16=EX17,FA17&gt;0,明細書!FA17&lt;明細書!FA16),AND(EX16=EX17,FA17&gt;0,明細書!FB16&gt;明細書!FA17),AND(明細書!FA16&gt;明細書!FB16)),1,""))</f>
        <v/>
      </c>
      <c r="FY16" s="9" t="str">
        <f>IF(FO16="","",IF(OR(明細書!FC16&lt;明細書!FA16,明細書!FB16&lt;明細書!FD16,明細書!FC16&gt;明細書!FD16),1,""))</f>
        <v/>
      </c>
      <c r="FZ16" s="9" t="str">
        <f>IF(AND(明細書!FA16&lt;=TIME(17,40,0),明細書!FB16&gt;=TIME(18,20,0)),1,IF(AND(明細書!FA16&lt;=TIME(21,40,0),明細書!FB16&gt;=TIME(22,20,0)),1,IF(AND(明細書!FA16&lt;=TIME(5,40,0),明細書!FB16&gt;=TIME(6,20,0)),1,IF(AND(明細書!FA16&lt;=TIME(7,40,0),明細書!FB16&gt;=TIME(8,20,0)),1,""))))</f>
        <v/>
      </c>
      <c r="GH16" s="15" t="str">
        <f t="shared" si="64"/>
        <v/>
      </c>
      <c r="GJ16" s="16"/>
      <c r="GK16" s="7" t="str">
        <f t="shared" si="15"/>
        <v/>
      </c>
      <c r="GL16" s="3">
        <f t="shared" si="16"/>
        <v>45382</v>
      </c>
      <c r="GM16" s="4"/>
      <c r="GN16" s="5" t="s">
        <v>22</v>
      </c>
      <c r="GO16" s="4"/>
      <c r="GP16" s="5" t="s">
        <v>23</v>
      </c>
      <c r="GQ16" s="4"/>
      <c r="GR16" s="5" t="s">
        <v>22</v>
      </c>
      <c r="GS16" s="4"/>
      <c r="GT16" s="5" t="s">
        <v>23</v>
      </c>
      <c r="GU16" s="4"/>
      <c r="GV16" s="6" t="s">
        <v>22</v>
      </c>
      <c r="GW16" s="4"/>
      <c r="GX16" s="6" t="s">
        <v>23</v>
      </c>
      <c r="GY16" s="4"/>
      <c r="GZ16" s="6" t="s">
        <v>22</v>
      </c>
      <c r="HA16" s="4"/>
      <c r="HB16" s="6" t="s">
        <v>23</v>
      </c>
      <c r="HC16" s="70"/>
      <c r="HD16" s="17"/>
      <c r="HE16" s="18"/>
      <c r="HF16" s="82"/>
      <c r="HH16" s="9" t="str">
        <f t="shared" si="17"/>
        <v/>
      </c>
      <c r="HI16" s="9" t="str">
        <f t="shared" si="85"/>
        <v/>
      </c>
      <c r="HJ16" s="9" t="str">
        <f>IF(GS16="","",IF(OR(AND(GJ16=GJ17,GM17&gt;0,明細書!GM17&lt;明細書!GM16),AND(GJ16=GJ17,GM17&gt;0,明細書!GN16&gt;明細書!GM17),AND(明細書!GM16&gt;明細書!GN16)),1,""))</f>
        <v/>
      </c>
      <c r="HK16" s="9" t="str">
        <f>IF(HA16="","",IF(OR(明細書!GO16&lt;明細書!GM16,明細書!GN16&lt;明細書!GP16,明細書!GO16&gt;明細書!GP16),1,""))</f>
        <v/>
      </c>
      <c r="HL16" s="9" t="str">
        <f>IF(AND(明細書!GM16&lt;=TIME(17,40,0),明細書!GN16&gt;=TIME(18,20,0)),1,IF(AND(明細書!GM16&lt;=TIME(21,40,0),明細書!GN16&gt;=TIME(22,20,0)),1,IF(AND(明細書!GM16&lt;=TIME(5,40,0),明細書!GN16&gt;=TIME(6,20,0)),1,IF(AND(明細書!GM16&lt;=TIME(7,40,0),明細書!GN16&gt;=TIME(8,20,0)),1,""))))</f>
        <v/>
      </c>
      <c r="HT16" s="15" t="str">
        <f t="shared" si="65"/>
        <v/>
      </c>
      <c r="HV16" s="16"/>
      <c r="HW16" s="7" t="str">
        <f t="shared" si="18"/>
        <v/>
      </c>
      <c r="HX16" s="3">
        <f t="shared" si="19"/>
        <v>45382</v>
      </c>
      <c r="HY16" s="4"/>
      <c r="HZ16" s="5" t="s">
        <v>22</v>
      </c>
      <c r="IA16" s="4"/>
      <c r="IB16" s="5" t="s">
        <v>23</v>
      </c>
      <c r="IC16" s="4"/>
      <c r="ID16" s="5" t="s">
        <v>22</v>
      </c>
      <c r="IE16" s="4"/>
      <c r="IF16" s="5" t="s">
        <v>23</v>
      </c>
      <c r="IG16" s="4"/>
      <c r="IH16" s="6" t="s">
        <v>22</v>
      </c>
      <c r="II16" s="4"/>
      <c r="IJ16" s="6" t="s">
        <v>23</v>
      </c>
      <c r="IK16" s="4"/>
      <c r="IL16" s="6" t="s">
        <v>22</v>
      </c>
      <c r="IM16" s="4"/>
      <c r="IN16" s="6" t="s">
        <v>23</v>
      </c>
      <c r="IO16" s="70"/>
      <c r="IP16" s="17"/>
      <c r="IQ16" s="18"/>
      <c r="IR16" s="82"/>
      <c r="IT16" s="9" t="str">
        <f t="shared" si="20"/>
        <v/>
      </c>
      <c r="IU16" s="9" t="str">
        <f t="shared" si="86"/>
        <v/>
      </c>
      <c r="IV16" s="9" t="str">
        <f>IF(IE16="","",IF(OR(AND(HV16=HV17,HY17&gt;0,明細書!HY17&lt;明細書!HY16),AND(HV16=HV17,HY17&gt;0,明細書!HZ16&gt;明細書!HY17),AND(明細書!HY16&gt;明細書!HZ16)),1,""))</f>
        <v/>
      </c>
      <c r="IW16" s="9" t="str">
        <f>IF(IM16="","",IF(OR(明細書!IA16&lt;明細書!HY16,明細書!HZ16&lt;明細書!IB16,明細書!IA16&gt;明細書!IB16),1,""))</f>
        <v/>
      </c>
      <c r="IX16" s="9" t="str">
        <f>IF(AND(明細書!HY16&lt;=TIME(17,40,0),明細書!HZ16&gt;=TIME(18,20,0)),1,IF(AND(明細書!HY16&lt;=TIME(21,40,0),明細書!HZ16&gt;=TIME(22,20,0)),1,IF(AND(明細書!HY16&lt;=TIME(5,40,0),明細書!HZ16&gt;=TIME(6,20,0)),1,IF(AND(明細書!HY16&lt;=TIME(7,40,0),明細書!HZ16&gt;=TIME(8,20,0)),1,""))))</f>
        <v/>
      </c>
      <c r="JF16" s="15" t="str">
        <f t="shared" si="66"/>
        <v/>
      </c>
      <c r="JH16" s="16"/>
      <c r="JI16" s="7" t="str">
        <f t="shared" si="21"/>
        <v/>
      </c>
      <c r="JJ16" s="3">
        <f t="shared" si="22"/>
        <v>45382</v>
      </c>
      <c r="JK16" s="4"/>
      <c r="JL16" s="5" t="s">
        <v>22</v>
      </c>
      <c r="JM16" s="4"/>
      <c r="JN16" s="5" t="s">
        <v>23</v>
      </c>
      <c r="JO16" s="4"/>
      <c r="JP16" s="5" t="s">
        <v>22</v>
      </c>
      <c r="JQ16" s="4"/>
      <c r="JR16" s="5" t="s">
        <v>23</v>
      </c>
      <c r="JS16" s="4"/>
      <c r="JT16" s="6" t="s">
        <v>22</v>
      </c>
      <c r="JU16" s="4"/>
      <c r="JV16" s="6" t="s">
        <v>23</v>
      </c>
      <c r="JW16" s="4"/>
      <c r="JX16" s="6" t="s">
        <v>22</v>
      </c>
      <c r="JY16" s="4"/>
      <c r="JZ16" s="6" t="s">
        <v>23</v>
      </c>
      <c r="KA16" s="70"/>
      <c r="KB16" s="17"/>
      <c r="KC16" s="18"/>
      <c r="KD16" s="82"/>
      <c r="KF16" s="9" t="str">
        <f t="shared" si="23"/>
        <v/>
      </c>
      <c r="KG16" s="9" t="str">
        <f t="shared" si="87"/>
        <v/>
      </c>
      <c r="KH16" s="9" t="str">
        <f>IF(JQ16="","",IF(OR(AND(JH16=JH17,JK17&gt;0,明細書!JK17&lt;明細書!JK16),AND(JH16=JH17,JK17&gt;0,明細書!JL16&gt;明細書!JK17),AND(明細書!JK16&gt;明細書!JL16)),1,""))</f>
        <v/>
      </c>
      <c r="KI16" s="9" t="str">
        <f>IF(JY16="","",IF(OR(明細書!JM16&lt;明細書!JK16,明細書!JL16&lt;明細書!JN16,明細書!JM16&gt;明細書!JN16),1,""))</f>
        <v/>
      </c>
      <c r="KJ16" s="9" t="str">
        <f>IF(AND(明細書!JK16&lt;=TIME(17,40,0),明細書!JL16&gt;=TIME(18,20,0)),1,IF(AND(明細書!JK16&lt;=TIME(21,40,0),明細書!JL16&gt;=TIME(22,20,0)),1,IF(AND(明細書!JK16&lt;=TIME(5,40,0),明細書!JL16&gt;=TIME(6,20,0)),1,IF(AND(明細書!JK16&lt;=TIME(7,40,0),明細書!JL16&gt;=TIME(8,20,0)),1,""))))</f>
        <v/>
      </c>
      <c r="KR16" s="15" t="str">
        <f t="shared" si="67"/>
        <v/>
      </c>
      <c r="KT16" s="16"/>
      <c r="KU16" s="7" t="str">
        <f t="shared" si="24"/>
        <v/>
      </c>
      <c r="KV16" s="3">
        <f t="shared" si="25"/>
        <v>45382</v>
      </c>
      <c r="KW16" s="4"/>
      <c r="KX16" s="5" t="s">
        <v>22</v>
      </c>
      <c r="KY16" s="4"/>
      <c r="KZ16" s="5" t="s">
        <v>23</v>
      </c>
      <c r="LA16" s="4"/>
      <c r="LB16" s="5" t="s">
        <v>22</v>
      </c>
      <c r="LC16" s="4"/>
      <c r="LD16" s="5" t="s">
        <v>23</v>
      </c>
      <c r="LE16" s="4"/>
      <c r="LF16" s="6" t="s">
        <v>22</v>
      </c>
      <c r="LG16" s="4"/>
      <c r="LH16" s="6" t="s">
        <v>23</v>
      </c>
      <c r="LI16" s="4"/>
      <c r="LJ16" s="6" t="s">
        <v>22</v>
      </c>
      <c r="LK16" s="4"/>
      <c r="LL16" s="6" t="s">
        <v>23</v>
      </c>
      <c r="LM16" s="70"/>
      <c r="LN16" s="17"/>
      <c r="LO16" s="18"/>
      <c r="LP16" s="82"/>
      <c r="LR16" s="9" t="str">
        <f t="shared" si="26"/>
        <v/>
      </c>
      <c r="LS16" s="9" t="str">
        <f t="shared" si="88"/>
        <v/>
      </c>
      <c r="LT16" s="9" t="str">
        <f>IF(LC16="","",IF(OR(AND(KT16=KT17,KW17&gt;0,明細書!KW17&lt;明細書!KW16),AND(KT16=KT17,KW17&gt;0,明細書!KX16&gt;明細書!KW17),AND(明細書!KW16&gt;明細書!KX16)),1,""))</f>
        <v/>
      </c>
      <c r="LU16" s="9" t="str">
        <f>IF(LK16="","",IF(OR(明細書!KY16&lt;明細書!KW16,明細書!KX16&lt;明細書!KZ16,明細書!KY16&gt;明細書!KZ16),1,""))</f>
        <v/>
      </c>
      <c r="LV16" s="9" t="str">
        <f>IF(AND(明細書!KW16&lt;=TIME(17,40,0),明細書!KX16&gt;=TIME(18,20,0)),1,IF(AND(明細書!KW16&lt;=TIME(21,40,0),明細書!KX16&gt;=TIME(22,20,0)),1,IF(AND(明細書!KW16&lt;=TIME(5,40,0),明細書!KX16&gt;=TIME(6,20,0)),1,IF(AND(明細書!KW16&lt;=TIME(7,40,0),明細書!KX16&gt;=TIME(8,20,0)),1,""))))</f>
        <v/>
      </c>
      <c r="MD16" s="15" t="str">
        <f t="shared" si="68"/>
        <v/>
      </c>
      <c r="MF16" s="16"/>
      <c r="MG16" s="7" t="str">
        <f t="shared" si="27"/>
        <v/>
      </c>
      <c r="MH16" s="3">
        <f t="shared" si="28"/>
        <v>45382</v>
      </c>
      <c r="MI16" s="4"/>
      <c r="MJ16" s="5" t="s">
        <v>22</v>
      </c>
      <c r="MK16" s="4"/>
      <c r="ML16" s="5" t="s">
        <v>23</v>
      </c>
      <c r="MM16" s="4"/>
      <c r="MN16" s="5" t="s">
        <v>22</v>
      </c>
      <c r="MO16" s="4"/>
      <c r="MP16" s="5" t="s">
        <v>23</v>
      </c>
      <c r="MQ16" s="4"/>
      <c r="MR16" s="6" t="s">
        <v>22</v>
      </c>
      <c r="MS16" s="4"/>
      <c r="MT16" s="6" t="s">
        <v>23</v>
      </c>
      <c r="MU16" s="4"/>
      <c r="MV16" s="6" t="s">
        <v>22</v>
      </c>
      <c r="MW16" s="4"/>
      <c r="MX16" s="6" t="s">
        <v>23</v>
      </c>
      <c r="MY16" s="70"/>
      <c r="MZ16" s="17"/>
      <c r="NA16" s="18"/>
      <c r="NB16" s="82"/>
      <c r="ND16" s="9" t="str">
        <f t="shared" si="29"/>
        <v/>
      </c>
      <c r="NE16" s="9" t="str">
        <f t="shared" si="89"/>
        <v/>
      </c>
      <c r="NF16" s="9" t="str">
        <f>IF(MO16="","",IF(OR(AND(MF16=MF17,MI17&gt;0,明細書!MI17&lt;明細書!MI16),AND(MF16=MF17,MI17&gt;0,明細書!MJ16&gt;明細書!MI17),AND(明細書!MI16&gt;明細書!MJ16)),1,""))</f>
        <v/>
      </c>
      <c r="NG16" s="9" t="str">
        <f>IF(MW16="","",IF(OR(明細書!MK16&lt;明細書!MI16,明細書!MJ16&lt;明細書!ML16,明細書!MK16&gt;明細書!ML16),1,""))</f>
        <v/>
      </c>
      <c r="NH16" s="9" t="str">
        <f>IF(AND(明細書!MI16&lt;=TIME(17,40,0),明細書!MJ16&gt;=TIME(18,20,0)),1,IF(AND(明細書!MI16&lt;=TIME(21,40,0),明細書!MJ16&gt;=TIME(22,20,0)),1,IF(AND(明細書!MI16&lt;=TIME(5,40,0),明細書!MJ16&gt;=TIME(6,20,0)),1,IF(AND(明細書!MI16&lt;=TIME(7,40,0),明細書!MJ16&gt;=TIME(8,20,0)),1,""))))</f>
        <v/>
      </c>
      <c r="NP16" s="15" t="str">
        <f t="shared" si="69"/>
        <v/>
      </c>
      <c r="NR16" s="16"/>
      <c r="NS16" s="7" t="str">
        <f t="shared" si="30"/>
        <v/>
      </c>
      <c r="NT16" s="3">
        <f t="shared" si="31"/>
        <v>45382</v>
      </c>
      <c r="NU16" s="4"/>
      <c r="NV16" s="5" t="s">
        <v>22</v>
      </c>
      <c r="NW16" s="4"/>
      <c r="NX16" s="5" t="s">
        <v>23</v>
      </c>
      <c r="NY16" s="4"/>
      <c r="NZ16" s="5" t="s">
        <v>22</v>
      </c>
      <c r="OA16" s="4"/>
      <c r="OB16" s="5" t="s">
        <v>23</v>
      </c>
      <c r="OC16" s="4"/>
      <c r="OD16" s="6" t="s">
        <v>22</v>
      </c>
      <c r="OE16" s="4"/>
      <c r="OF16" s="6" t="s">
        <v>23</v>
      </c>
      <c r="OG16" s="4"/>
      <c r="OH16" s="6" t="s">
        <v>22</v>
      </c>
      <c r="OI16" s="4"/>
      <c r="OJ16" s="6" t="s">
        <v>23</v>
      </c>
      <c r="OK16" s="70"/>
      <c r="OL16" s="17"/>
      <c r="OM16" s="18"/>
      <c r="ON16" s="82"/>
      <c r="OP16" s="9" t="str">
        <f t="shared" si="32"/>
        <v/>
      </c>
      <c r="OQ16" s="9" t="str">
        <f t="shared" si="90"/>
        <v/>
      </c>
      <c r="OR16" s="9" t="str">
        <f>IF(OA16="","",IF(OR(AND(NR16=NR17,NU17&gt;0,明細書!NU17&lt;明細書!NU16),AND(NR16=NR17,NU17&gt;0,明細書!NV16&gt;明細書!NU17),AND(明細書!NU16&gt;明細書!NV16)),1,""))</f>
        <v/>
      </c>
      <c r="OS16" s="9" t="str">
        <f>IF(OI16="","",IF(OR(明細書!NW16&lt;明細書!NU16,明細書!NV16&lt;明細書!NX16,明細書!NW16&gt;明細書!NX16),1,""))</f>
        <v/>
      </c>
      <c r="OT16" s="9" t="str">
        <f>IF(AND(明細書!NU16&lt;=TIME(17,40,0),明細書!NV16&gt;=TIME(18,20,0)),1,IF(AND(明細書!NU16&lt;=TIME(21,40,0),明細書!NV16&gt;=TIME(22,20,0)),1,IF(AND(明細書!NU16&lt;=TIME(5,40,0),明細書!NV16&gt;=TIME(6,20,0)),1,IF(AND(明細書!NU16&lt;=TIME(7,40,0),明細書!NV16&gt;=TIME(8,20,0)),1,""))))</f>
        <v/>
      </c>
      <c r="PB16" s="15" t="str">
        <f t="shared" si="70"/>
        <v/>
      </c>
      <c r="PD16" s="16"/>
      <c r="PE16" s="7" t="str">
        <f t="shared" si="33"/>
        <v/>
      </c>
      <c r="PF16" s="3">
        <f t="shared" si="34"/>
        <v>45382</v>
      </c>
      <c r="PG16" s="4"/>
      <c r="PH16" s="5" t="s">
        <v>22</v>
      </c>
      <c r="PI16" s="4"/>
      <c r="PJ16" s="5" t="s">
        <v>23</v>
      </c>
      <c r="PK16" s="4"/>
      <c r="PL16" s="5" t="s">
        <v>22</v>
      </c>
      <c r="PM16" s="4"/>
      <c r="PN16" s="5" t="s">
        <v>23</v>
      </c>
      <c r="PO16" s="4"/>
      <c r="PP16" s="6" t="s">
        <v>22</v>
      </c>
      <c r="PQ16" s="4"/>
      <c r="PR16" s="6" t="s">
        <v>23</v>
      </c>
      <c r="PS16" s="4"/>
      <c r="PT16" s="6" t="s">
        <v>22</v>
      </c>
      <c r="PU16" s="4"/>
      <c r="PV16" s="6" t="s">
        <v>23</v>
      </c>
      <c r="PW16" s="70"/>
      <c r="PX16" s="17"/>
      <c r="PY16" s="18"/>
      <c r="PZ16" s="82"/>
      <c r="QB16" s="9" t="str">
        <f t="shared" si="35"/>
        <v/>
      </c>
      <c r="QC16" s="9" t="str">
        <f t="shared" si="91"/>
        <v/>
      </c>
      <c r="QD16" s="9" t="str">
        <f>IF(PM16="","",IF(OR(AND(PD16=PD17,PG17&gt;0,明細書!PG17&lt;明細書!PG16),AND(PD16=PD17,PG17&gt;0,明細書!PH16&gt;明細書!PG17),AND(明細書!PG16&gt;明細書!PH16)),1,""))</f>
        <v/>
      </c>
      <c r="QE16" s="9" t="str">
        <f>IF(PU16="","",IF(OR(明細書!PI16&lt;明細書!PG16,明細書!PH16&lt;明細書!PJ16,明細書!PI16&gt;明細書!PJ16),1,""))</f>
        <v/>
      </c>
      <c r="QF16" s="9" t="str">
        <f>IF(AND(明細書!PG16&lt;=TIME(17,40,0),明細書!PH16&gt;=TIME(18,20,0)),1,IF(AND(明細書!PG16&lt;=TIME(21,40,0),明細書!PH16&gt;=TIME(22,20,0)),1,IF(AND(明細書!PG16&lt;=TIME(5,40,0),明細書!PH16&gt;=TIME(6,20,0)),1,IF(AND(明細書!PG16&lt;=TIME(7,40,0),明細書!PH16&gt;=TIME(8,20,0)),1,""))))</f>
        <v/>
      </c>
      <c r="QN16" s="15" t="str">
        <f t="shared" si="71"/>
        <v/>
      </c>
      <c r="QP16" s="16"/>
      <c r="QQ16" s="7" t="str">
        <f t="shared" si="36"/>
        <v/>
      </c>
      <c r="QR16" s="3">
        <f t="shared" si="37"/>
        <v>45382</v>
      </c>
      <c r="QS16" s="4"/>
      <c r="QT16" s="5" t="s">
        <v>22</v>
      </c>
      <c r="QU16" s="4"/>
      <c r="QV16" s="5" t="s">
        <v>23</v>
      </c>
      <c r="QW16" s="4"/>
      <c r="QX16" s="5" t="s">
        <v>22</v>
      </c>
      <c r="QY16" s="4"/>
      <c r="QZ16" s="5" t="s">
        <v>23</v>
      </c>
      <c r="RA16" s="4"/>
      <c r="RB16" s="6" t="s">
        <v>22</v>
      </c>
      <c r="RC16" s="4"/>
      <c r="RD16" s="6" t="s">
        <v>23</v>
      </c>
      <c r="RE16" s="4"/>
      <c r="RF16" s="6" t="s">
        <v>22</v>
      </c>
      <c r="RG16" s="4"/>
      <c r="RH16" s="6" t="s">
        <v>23</v>
      </c>
      <c r="RI16" s="70"/>
      <c r="RJ16" s="17"/>
      <c r="RK16" s="18"/>
      <c r="RL16" s="82"/>
      <c r="RN16" s="9" t="str">
        <f t="shared" si="38"/>
        <v/>
      </c>
      <c r="RO16" s="9" t="str">
        <f t="shared" si="92"/>
        <v/>
      </c>
      <c r="RP16" s="9" t="str">
        <f>IF(QY16="","",IF(OR(AND(QP16=QP17,QS17&gt;0,明細書!QS17&lt;明細書!QS16),AND(QP16=QP17,QS17&gt;0,明細書!QT16&gt;明細書!QS17),AND(明細書!QS16&gt;明細書!QT16)),1,""))</f>
        <v/>
      </c>
      <c r="RQ16" s="9" t="str">
        <f>IF(RG16="","",IF(OR(明細書!QU16&lt;明細書!QS16,明細書!QT16&lt;明細書!QV16,明細書!QU16&gt;明細書!QV16),1,""))</f>
        <v/>
      </c>
      <c r="RR16" s="9" t="str">
        <f>IF(AND(明細書!QS16&lt;=TIME(17,40,0),明細書!QT16&gt;=TIME(18,20,0)),1,IF(AND(明細書!QS16&lt;=TIME(21,40,0),明細書!QT16&gt;=TIME(22,20,0)),1,IF(AND(明細書!QS16&lt;=TIME(5,40,0),明細書!QT16&gt;=TIME(6,20,0)),1,IF(AND(明細書!QS16&lt;=TIME(7,40,0),明細書!QT16&gt;=TIME(8,20,0)),1,""))))</f>
        <v/>
      </c>
      <c r="RZ16" s="15" t="str">
        <f t="shared" si="72"/>
        <v/>
      </c>
      <c r="SB16" s="16"/>
      <c r="SC16" s="7" t="str">
        <f t="shared" si="39"/>
        <v/>
      </c>
      <c r="SD16" s="3">
        <f t="shared" si="40"/>
        <v>45382</v>
      </c>
      <c r="SE16" s="4"/>
      <c r="SF16" s="5" t="s">
        <v>22</v>
      </c>
      <c r="SG16" s="4"/>
      <c r="SH16" s="5" t="s">
        <v>23</v>
      </c>
      <c r="SI16" s="4"/>
      <c r="SJ16" s="5" t="s">
        <v>22</v>
      </c>
      <c r="SK16" s="4"/>
      <c r="SL16" s="5" t="s">
        <v>23</v>
      </c>
      <c r="SM16" s="4"/>
      <c r="SN16" s="6" t="s">
        <v>22</v>
      </c>
      <c r="SO16" s="4"/>
      <c r="SP16" s="6" t="s">
        <v>23</v>
      </c>
      <c r="SQ16" s="4"/>
      <c r="SR16" s="6" t="s">
        <v>22</v>
      </c>
      <c r="SS16" s="4"/>
      <c r="ST16" s="6" t="s">
        <v>23</v>
      </c>
      <c r="SU16" s="70"/>
      <c r="SV16" s="17"/>
      <c r="SW16" s="18"/>
      <c r="SX16" s="82"/>
      <c r="SZ16" s="9" t="str">
        <f t="shared" si="41"/>
        <v/>
      </c>
      <c r="TA16" s="9" t="str">
        <f t="shared" si="93"/>
        <v/>
      </c>
      <c r="TB16" s="9" t="str">
        <f>IF(SK16="","",IF(OR(AND(SB16=SB17,SE17&gt;0,明細書!SE17&lt;明細書!SE16),AND(SB16=SB17,SE17&gt;0,明細書!SF16&gt;明細書!SE17),AND(明細書!SE16&gt;明細書!SF16)),1,""))</f>
        <v/>
      </c>
      <c r="TC16" s="9" t="str">
        <f>IF(SS16="","",IF(OR(明細書!SG16&lt;明細書!SE16,明細書!SF16&lt;明細書!SH16,明細書!SG16&gt;明細書!SH16),1,""))</f>
        <v/>
      </c>
      <c r="TD16" s="9" t="str">
        <f>IF(AND(明細書!SE16&lt;=TIME(17,40,0),明細書!SF16&gt;=TIME(18,20,0)),1,IF(AND(明細書!SE16&lt;=TIME(21,40,0),明細書!SF16&gt;=TIME(22,20,0)),1,IF(AND(明細書!SE16&lt;=TIME(5,40,0),明細書!SF16&gt;=TIME(6,20,0)),1,IF(AND(明細書!SE16&lt;=TIME(7,40,0),明細書!SF16&gt;=TIME(8,20,0)),1,""))))</f>
        <v/>
      </c>
      <c r="TL16" s="15" t="str">
        <f t="shared" si="73"/>
        <v/>
      </c>
      <c r="TN16" s="16"/>
      <c r="TO16" s="7" t="str">
        <f t="shared" si="42"/>
        <v/>
      </c>
      <c r="TP16" s="3">
        <f t="shared" si="43"/>
        <v>45382</v>
      </c>
      <c r="TQ16" s="4"/>
      <c r="TR16" s="5" t="s">
        <v>22</v>
      </c>
      <c r="TS16" s="4"/>
      <c r="TT16" s="5" t="s">
        <v>23</v>
      </c>
      <c r="TU16" s="4"/>
      <c r="TV16" s="5" t="s">
        <v>22</v>
      </c>
      <c r="TW16" s="4"/>
      <c r="TX16" s="5" t="s">
        <v>23</v>
      </c>
      <c r="TY16" s="4"/>
      <c r="TZ16" s="6" t="s">
        <v>22</v>
      </c>
      <c r="UA16" s="4"/>
      <c r="UB16" s="6" t="s">
        <v>23</v>
      </c>
      <c r="UC16" s="4"/>
      <c r="UD16" s="6" t="s">
        <v>22</v>
      </c>
      <c r="UE16" s="4"/>
      <c r="UF16" s="6" t="s">
        <v>23</v>
      </c>
      <c r="UG16" s="70"/>
      <c r="UH16" s="17"/>
      <c r="UI16" s="18"/>
      <c r="UJ16" s="82"/>
      <c r="UL16" s="9" t="str">
        <f t="shared" si="44"/>
        <v/>
      </c>
      <c r="UM16" s="9" t="str">
        <f t="shared" si="94"/>
        <v/>
      </c>
      <c r="UN16" s="9" t="str">
        <f>IF(TW16="","",IF(OR(AND(TN16=TN17,TQ17&gt;0,明細書!TQ17&lt;明細書!TQ16),AND(TN16=TN17,TQ17&gt;0,明細書!TR16&gt;明細書!TQ17),AND(明細書!TQ16&gt;明細書!TR16)),1,""))</f>
        <v/>
      </c>
      <c r="UO16" s="9" t="str">
        <f>IF(UE16="","",IF(OR(明細書!TS16&lt;明細書!TQ16,明細書!TR16&lt;明細書!TT16,明細書!TS16&gt;明細書!TT16),1,""))</f>
        <v/>
      </c>
      <c r="UP16" s="9" t="str">
        <f>IF(AND(明細書!TQ16&lt;=TIME(17,40,0),明細書!TR16&gt;=TIME(18,20,0)),1,IF(AND(明細書!TQ16&lt;=TIME(21,40,0),明細書!TR16&gt;=TIME(22,20,0)),1,IF(AND(明細書!TQ16&lt;=TIME(5,40,0),明細書!TR16&gt;=TIME(6,20,0)),1,IF(AND(明細書!TQ16&lt;=TIME(7,40,0),明細書!TR16&gt;=TIME(8,20,0)),1,""))))</f>
        <v/>
      </c>
      <c r="UX16" s="15" t="str">
        <f t="shared" si="74"/>
        <v/>
      </c>
      <c r="UZ16" s="16"/>
      <c r="VA16" s="7" t="str">
        <f t="shared" si="45"/>
        <v/>
      </c>
      <c r="VB16" s="3">
        <f t="shared" si="46"/>
        <v>45382</v>
      </c>
      <c r="VC16" s="4"/>
      <c r="VD16" s="5" t="s">
        <v>22</v>
      </c>
      <c r="VE16" s="4"/>
      <c r="VF16" s="5" t="s">
        <v>23</v>
      </c>
      <c r="VG16" s="4"/>
      <c r="VH16" s="5" t="s">
        <v>22</v>
      </c>
      <c r="VI16" s="4"/>
      <c r="VJ16" s="5" t="s">
        <v>23</v>
      </c>
      <c r="VK16" s="4"/>
      <c r="VL16" s="6" t="s">
        <v>22</v>
      </c>
      <c r="VM16" s="4"/>
      <c r="VN16" s="6" t="s">
        <v>23</v>
      </c>
      <c r="VO16" s="4"/>
      <c r="VP16" s="6" t="s">
        <v>22</v>
      </c>
      <c r="VQ16" s="4"/>
      <c r="VR16" s="6" t="s">
        <v>23</v>
      </c>
      <c r="VS16" s="70"/>
      <c r="VT16" s="17"/>
      <c r="VU16" s="18"/>
      <c r="VV16" s="82"/>
      <c r="VX16" s="9" t="str">
        <f t="shared" si="47"/>
        <v/>
      </c>
      <c r="VY16" s="9" t="str">
        <f t="shared" si="95"/>
        <v/>
      </c>
      <c r="VZ16" s="9" t="str">
        <f>IF(VI16="","",IF(OR(AND(UZ16=UZ17,VC17&gt;0,明細書!VC17&lt;明細書!VC16),AND(UZ16=UZ17,VC17&gt;0,明細書!VD16&gt;明細書!VC17),AND(明細書!VC16&gt;明細書!VD16)),1,""))</f>
        <v/>
      </c>
      <c r="WA16" s="9" t="str">
        <f>IF(VQ16="","",IF(OR(明細書!VE16&lt;明細書!VC16,明細書!VD16&lt;明細書!VF16,明細書!VE16&gt;明細書!VF16),1,""))</f>
        <v/>
      </c>
      <c r="WB16" s="9" t="str">
        <f>IF(AND(明細書!VC16&lt;=TIME(17,40,0),明細書!VD16&gt;=TIME(18,20,0)),1,IF(AND(明細書!VC16&lt;=TIME(21,40,0),明細書!VD16&gt;=TIME(22,20,0)),1,IF(AND(明細書!VC16&lt;=TIME(5,40,0),明細書!VD16&gt;=TIME(6,20,0)),1,IF(AND(明細書!VC16&lt;=TIME(7,40,0),明細書!VD16&gt;=TIME(8,20,0)),1,""))))</f>
        <v/>
      </c>
      <c r="WJ16" s="15" t="str">
        <f t="shared" si="75"/>
        <v/>
      </c>
      <c r="WL16" s="16"/>
      <c r="WM16" s="7" t="str">
        <f t="shared" si="48"/>
        <v/>
      </c>
      <c r="WN16" s="3">
        <f t="shared" si="49"/>
        <v>45382</v>
      </c>
      <c r="WO16" s="4"/>
      <c r="WP16" s="5" t="s">
        <v>22</v>
      </c>
      <c r="WQ16" s="4"/>
      <c r="WR16" s="5" t="s">
        <v>23</v>
      </c>
      <c r="WS16" s="4"/>
      <c r="WT16" s="5" t="s">
        <v>22</v>
      </c>
      <c r="WU16" s="4"/>
      <c r="WV16" s="5" t="s">
        <v>23</v>
      </c>
      <c r="WW16" s="4"/>
      <c r="WX16" s="6" t="s">
        <v>22</v>
      </c>
      <c r="WY16" s="4"/>
      <c r="WZ16" s="6" t="s">
        <v>23</v>
      </c>
      <c r="XA16" s="4"/>
      <c r="XB16" s="6" t="s">
        <v>22</v>
      </c>
      <c r="XC16" s="4"/>
      <c r="XD16" s="6" t="s">
        <v>23</v>
      </c>
      <c r="XE16" s="70"/>
      <c r="XF16" s="17"/>
      <c r="XG16" s="18"/>
      <c r="XH16" s="82"/>
      <c r="XJ16" s="9" t="str">
        <f t="shared" si="50"/>
        <v/>
      </c>
      <c r="XK16" s="9" t="str">
        <f t="shared" si="96"/>
        <v/>
      </c>
      <c r="XL16" s="9" t="str">
        <f>IF(WU16="","",IF(OR(AND(WL16=WL17,WO17&gt;0,明細書!WO17&lt;明細書!WO16),AND(WL16=WL17,WO17&gt;0,明細書!WP16&gt;明細書!WO17),AND(明細書!WO16&gt;明細書!WP16)),1,""))</f>
        <v/>
      </c>
      <c r="XM16" s="9" t="str">
        <f>IF(XC16="","",IF(OR(明細書!WQ16&lt;明細書!WO16,明細書!WP16&lt;明細書!WR16,明細書!WQ16&gt;明細書!WR16),1,""))</f>
        <v/>
      </c>
      <c r="XN16" s="9" t="str">
        <f>IF(AND(明細書!WO16&lt;=TIME(17,40,0),明細書!WP16&gt;=TIME(18,20,0)),1,IF(AND(明細書!WO16&lt;=TIME(21,40,0),明細書!WP16&gt;=TIME(22,20,0)),1,IF(AND(明細書!WO16&lt;=TIME(5,40,0),明細書!WP16&gt;=TIME(6,20,0)),1,IF(AND(明細書!WO16&lt;=TIME(7,40,0),明細書!WP16&gt;=TIME(8,20,0)),1,""))))</f>
        <v/>
      </c>
      <c r="XV16" s="15" t="str">
        <f t="shared" si="76"/>
        <v/>
      </c>
      <c r="XX16" s="16"/>
      <c r="XY16" s="7" t="str">
        <f t="shared" si="51"/>
        <v/>
      </c>
      <c r="XZ16" s="3">
        <f t="shared" si="52"/>
        <v>45382</v>
      </c>
      <c r="YA16" s="4"/>
      <c r="YB16" s="5" t="s">
        <v>22</v>
      </c>
      <c r="YC16" s="4"/>
      <c r="YD16" s="5" t="s">
        <v>23</v>
      </c>
      <c r="YE16" s="4"/>
      <c r="YF16" s="5" t="s">
        <v>22</v>
      </c>
      <c r="YG16" s="4"/>
      <c r="YH16" s="5" t="s">
        <v>23</v>
      </c>
      <c r="YI16" s="4"/>
      <c r="YJ16" s="6" t="s">
        <v>22</v>
      </c>
      <c r="YK16" s="4"/>
      <c r="YL16" s="6" t="s">
        <v>23</v>
      </c>
      <c r="YM16" s="4"/>
      <c r="YN16" s="6" t="s">
        <v>22</v>
      </c>
      <c r="YO16" s="4"/>
      <c r="YP16" s="6" t="s">
        <v>23</v>
      </c>
      <c r="YQ16" s="70"/>
      <c r="YR16" s="17"/>
      <c r="YS16" s="18"/>
      <c r="YT16" s="82"/>
      <c r="YV16" s="9" t="str">
        <f t="shared" si="53"/>
        <v/>
      </c>
      <c r="YW16" s="9" t="str">
        <f t="shared" si="97"/>
        <v/>
      </c>
      <c r="YX16" s="9" t="str">
        <f>IF(YG16="","",IF(OR(AND(XX16=XX17,YA17&gt;0,明細書!YA17&lt;明細書!YA16),AND(XX16=XX17,YA17&gt;0,明細書!YB16&gt;明細書!YA17),AND(明細書!YA16&gt;明細書!YB16)),1,""))</f>
        <v/>
      </c>
      <c r="YY16" s="9" t="str">
        <f>IF(YO16="","",IF(OR(明細書!YC16&lt;明細書!YA16,明細書!YB16&lt;明細書!YD16,明細書!YC16&gt;明細書!YD16),1,""))</f>
        <v/>
      </c>
      <c r="YZ16" s="9" t="str">
        <f>IF(AND(明細書!YA16&lt;=TIME(17,40,0),明細書!YB16&gt;=TIME(18,20,0)),1,IF(AND(明細書!YA16&lt;=TIME(21,40,0),明細書!YB16&gt;=TIME(22,20,0)),1,IF(AND(明細書!YA16&lt;=TIME(5,40,0),明細書!YB16&gt;=TIME(6,20,0)),1,IF(AND(明細書!YA16&lt;=TIME(7,40,0),明細書!YB16&gt;=TIME(8,20,0)),1,""))))</f>
        <v/>
      </c>
      <c r="ZH16" s="15" t="str">
        <f t="shared" si="77"/>
        <v/>
      </c>
      <c r="ZJ16" s="16"/>
      <c r="ZK16" s="7" t="str">
        <f t="shared" si="54"/>
        <v/>
      </c>
      <c r="ZL16" s="3">
        <f t="shared" si="55"/>
        <v>45382</v>
      </c>
      <c r="ZM16" s="4"/>
      <c r="ZN16" s="5" t="s">
        <v>22</v>
      </c>
      <c r="ZO16" s="4"/>
      <c r="ZP16" s="5" t="s">
        <v>23</v>
      </c>
      <c r="ZQ16" s="4"/>
      <c r="ZR16" s="5" t="s">
        <v>22</v>
      </c>
      <c r="ZS16" s="4"/>
      <c r="ZT16" s="5" t="s">
        <v>23</v>
      </c>
      <c r="ZU16" s="4"/>
      <c r="ZV16" s="6" t="s">
        <v>22</v>
      </c>
      <c r="ZW16" s="4"/>
      <c r="ZX16" s="6" t="s">
        <v>23</v>
      </c>
      <c r="ZY16" s="4"/>
      <c r="ZZ16" s="6" t="s">
        <v>22</v>
      </c>
      <c r="AAA16" s="4"/>
      <c r="AAB16" s="6" t="s">
        <v>23</v>
      </c>
      <c r="AAC16" s="70"/>
      <c r="AAD16" s="17"/>
      <c r="AAE16" s="18"/>
      <c r="AAF16" s="82"/>
      <c r="AAH16" s="9" t="str">
        <f t="shared" si="56"/>
        <v/>
      </c>
      <c r="AAI16" s="9" t="str">
        <f t="shared" si="98"/>
        <v/>
      </c>
      <c r="AAJ16" s="9" t="str">
        <f>IF(ZS16="","",IF(OR(AND(ZJ16=ZJ17,ZM17&gt;0,明細書!ZM17&lt;明細書!ZM16),AND(ZJ16=ZJ17,ZM17&gt;0,明細書!ZN16&gt;明細書!ZM17),AND(明細書!ZM16&gt;明細書!ZN16)),1,""))</f>
        <v/>
      </c>
      <c r="AAK16" s="9" t="str">
        <f>IF(AAA16="","",IF(OR(明細書!ZO16&lt;明細書!ZM16,明細書!ZN16&lt;明細書!ZP16,明細書!ZO16&gt;明細書!ZP16),1,""))</f>
        <v/>
      </c>
      <c r="AAL16" s="9" t="str">
        <f>IF(AND(明細書!ZM16&lt;=TIME(17,40,0),明細書!ZN16&gt;=TIME(18,20,0)),1,IF(AND(明細書!ZM16&lt;=TIME(21,40,0),明細書!ZN16&gt;=TIME(22,20,0)),1,IF(AND(明細書!ZM16&lt;=TIME(5,40,0),明細書!ZN16&gt;=TIME(6,20,0)),1,IF(AND(明細書!ZM16&lt;=TIME(7,40,0),明細書!ZN16&gt;=TIME(8,20,0)),1,""))))</f>
        <v/>
      </c>
      <c r="AAT16" s="15" t="str">
        <f t="shared" si="78"/>
        <v/>
      </c>
      <c r="AAV16" s="16"/>
      <c r="AAW16" s="7" t="str">
        <f t="shared" si="57"/>
        <v/>
      </c>
      <c r="AAX16" s="3">
        <f t="shared" si="58"/>
        <v>45382</v>
      </c>
      <c r="AAY16" s="4"/>
      <c r="AAZ16" s="5" t="s">
        <v>22</v>
      </c>
      <c r="ABA16" s="4"/>
      <c r="ABB16" s="5" t="s">
        <v>23</v>
      </c>
      <c r="ABC16" s="4"/>
      <c r="ABD16" s="5" t="s">
        <v>22</v>
      </c>
      <c r="ABE16" s="4"/>
      <c r="ABF16" s="5" t="s">
        <v>23</v>
      </c>
      <c r="ABG16" s="4"/>
      <c r="ABH16" s="6" t="s">
        <v>22</v>
      </c>
      <c r="ABI16" s="4"/>
      <c r="ABJ16" s="6" t="s">
        <v>23</v>
      </c>
      <c r="ABK16" s="4"/>
      <c r="ABL16" s="6" t="s">
        <v>22</v>
      </c>
      <c r="ABM16" s="4"/>
      <c r="ABN16" s="6" t="s">
        <v>23</v>
      </c>
      <c r="ABO16" s="70"/>
      <c r="ABP16" s="17"/>
      <c r="ABQ16" s="18"/>
      <c r="ABR16" s="82"/>
      <c r="ABT16" s="9" t="str">
        <f t="shared" si="59"/>
        <v/>
      </c>
      <c r="ABU16" s="9" t="str">
        <f t="shared" si="99"/>
        <v/>
      </c>
      <c r="ABV16" s="9" t="str">
        <f>IF(ABE16="","",IF(OR(AND(AAV16=AAV17,AAY17&gt;0,明細書!AAY17&lt;明細書!AAY16),AND(AAV16=AAV17,AAY17&gt;0,明細書!AAZ16&gt;明細書!AAY17),AND(明細書!AAY16&gt;明細書!AAZ16)),1,""))</f>
        <v/>
      </c>
      <c r="ABW16" s="9" t="str">
        <f>IF(ABM16="","",IF(OR(明細書!ABA16&lt;明細書!AAY16,明細書!AAZ16&lt;明細書!ABB16,明細書!ABA16&gt;明細書!ABB16),1,""))</f>
        <v/>
      </c>
      <c r="ABX16" s="9" t="str">
        <f>IF(AND(明細書!AAY16&lt;=TIME(17,40,0),明細書!AAZ16&gt;=TIME(18,20,0)),1,IF(AND(明細書!AAY16&lt;=TIME(21,40,0),明細書!AAZ16&gt;=TIME(22,20,0)),1,IF(AND(明細書!AAY16&lt;=TIME(5,40,0),明細書!AAZ16&gt;=TIME(6,20,0)),1,IF(AND(明細書!AAY16&lt;=TIME(7,40,0),明細書!AAZ16&gt;=TIME(8,20,0)),1,""))))</f>
        <v/>
      </c>
      <c r="ACF16" s="15" t="str">
        <f t="shared" si="79"/>
        <v/>
      </c>
    </row>
    <row r="17" spans="2:760" ht="18.75" customHeight="1" x14ac:dyDescent="0.2">
      <c r="B17" s="16"/>
      <c r="C17" s="7" t="str">
        <f t="shared" si="100"/>
        <v/>
      </c>
      <c r="D17" s="3">
        <f t="shared" si="101"/>
        <v>45382</v>
      </c>
      <c r="E17" s="4"/>
      <c r="F17" s="5" t="s">
        <v>22</v>
      </c>
      <c r="G17" s="4"/>
      <c r="H17" s="5" t="s">
        <v>23</v>
      </c>
      <c r="I17" s="4"/>
      <c r="J17" s="5" t="s">
        <v>22</v>
      </c>
      <c r="K17" s="4"/>
      <c r="L17" s="5" t="s">
        <v>23</v>
      </c>
      <c r="M17" s="4"/>
      <c r="N17" s="6" t="s">
        <v>22</v>
      </c>
      <c r="O17" s="4"/>
      <c r="P17" s="6" t="s">
        <v>23</v>
      </c>
      <c r="Q17" s="4"/>
      <c r="R17" s="6" t="s">
        <v>22</v>
      </c>
      <c r="S17" s="4"/>
      <c r="T17" s="6" t="s">
        <v>23</v>
      </c>
      <c r="U17" s="70"/>
      <c r="V17" s="17"/>
      <c r="W17" s="18"/>
      <c r="X17" s="82"/>
      <c r="Z17" s="9" t="str">
        <f t="shared" si="2"/>
        <v/>
      </c>
      <c r="AA17" s="9" t="str">
        <f t="shared" si="80"/>
        <v/>
      </c>
      <c r="AB17" s="9" t="str">
        <f>IF(K17="","",IF(OR(AND(B17=B18,E18&gt;0,明細書!E18&lt;明細書!E17),AND(B17=B18,E18&gt;0,明細書!F17&gt;明細書!E18),AND(明細書!E17&gt;明細書!F17)),1,""))</f>
        <v/>
      </c>
      <c r="AC17" s="9" t="str">
        <f>IF(S17="","",IF(OR(明細書!G17&lt;明細書!E17,明細書!F17&lt;明細書!H17,明細書!G17&gt;明細書!H17),1,""))</f>
        <v/>
      </c>
      <c r="AD17" s="9" t="str">
        <f>IF(AND(明細書!E17&lt;=TIME(17,40,0),明細書!F17&gt;=TIME(18,20,0)),1,IF(AND(明細書!E17&lt;=TIME(21,40,0),明細書!F17&gt;=TIME(22,20,0)),1,IF(AND(明細書!E17&lt;=TIME(5,40,0),明細書!F17&gt;=TIME(6,20,0)),1,IF(AND(明細書!E17&lt;=TIME(7,40,0),明細書!F17&gt;=TIME(8,20,0)),1,""))))</f>
        <v/>
      </c>
      <c r="AL17" s="15" t="str">
        <f t="shared" si="60"/>
        <v/>
      </c>
      <c r="AN17" s="16"/>
      <c r="AO17" s="7" t="str">
        <f t="shared" si="3"/>
        <v/>
      </c>
      <c r="AP17" s="3">
        <f t="shared" si="4"/>
        <v>45382</v>
      </c>
      <c r="AQ17" s="4"/>
      <c r="AR17" s="5" t="s">
        <v>22</v>
      </c>
      <c r="AS17" s="4"/>
      <c r="AT17" s="5" t="s">
        <v>23</v>
      </c>
      <c r="AU17" s="4"/>
      <c r="AV17" s="5" t="s">
        <v>22</v>
      </c>
      <c r="AW17" s="4"/>
      <c r="AX17" s="5" t="s">
        <v>23</v>
      </c>
      <c r="AY17" s="4"/>
      <c r="AZ17" s="6" t="s">
        <v>22</v>
      </c>
      <c r="BA17" s="4"/>
      <c r="BB17" s="6" t="s">
        <v>23</v>
      </c>
      <c r="BC17" s="4"/>
      <c r="BD17" s="6" t="s">
        <v>22</v>
      </c>
      <c r="BE17" s="4"/>
      <c r="BF17" s="6" t="s">
        <v>23</v>
      </c>
      <c r="BG17" s="70"/>
      <c r="BH17" s="17"/>
      <c r="BI17" s="18"/>
      <c r="BJ17" s="82"/>
      <c r="BL17" s="9" t="str">
        <f t="shared" si="5"/>
        <v/>
      </c>
      <c r="BM17" s="9" t="str">
        <f t="shared" si="81"/>
        <v/>
      </c>
      <c r="BN17" s="9" t="str">
        <f>IF(AW17="","",IF(OR(AND(AN17=AN18,AQ18&gt;0,明細書!AQ18&lt;明細書!AQ17),AND(AN17=AN18,AQ18&gt;0,明細書!AR17&gt;明細書!AQ18),AND(明細書!AQ17&gt;明細書!AR17)),1,""))</f>
        <v/>
      </c>
      <c r="BO17" s="9" t="str">
        <f>IF(BE17="","",IF(OR(明細書!AS17&lt;明細書!AQ17,明細書!AR17&lt;明細書!AT17,明細書!AS17&gt;明細書!AT17),1,""))</f>
        <v/>
      </c>
      <c r="BP17" s="9" t="str">
        <f>IF(AND(明細書!AQ17&lt;=TIME(17,40,0),明細書!AR17&gt;=TIME(18,20,0)),1,IF(AND(明細書!AQ17&lt;=TIME(21,40,0),明細書!AR17&gt;=TIME(22,20,0)),1,IF(AND(明細書!AQ17&lt;=TIME(5,40,0),明細書!AR17&gt;=TIME(6,20,0)),1,IF(AND(明細書!AQ17&lt;=TIME(7,40,0),明細書!AR17&gt;=TIME(8,20,0)),1,""))))</f>
        <v/>
      </c>
      <c r="BX17" s="15" t="str">
        <f t="shared" si="61"/>
        <v/>
      </c>
      <c r="BZ17" s="16"/>
      <c r="CA17" s="7" t="str">
        <f t="shared" si="6"/>
        <v/>
      </c>
      <c r="CB17" s="3">
        <f t="shared" si="7"/>
        <v>45382</v>
      </c>
      <c r="CC17" s="4"/>
      <c r="CD17" s="5" t="s">
        <v>22</v>
      </c>
      <c r="CE17" s="4"/>
      <c r="CF17" s="5" t="s">
        <v>23</v>
      </c>
      <c r="CG17" s="4"/>
      <c r="CH17" s="5" t="s">
        <v>22</v>
      </c>
      <c r="CI17" s="4"/>
      <c r="CJ17" s="5" t="s">
        <v>23</v>
      </c>
      <c r="CK17" s="4"/>
      <c r="CL17" s="6" t="s">
        <v>22</v>
      </c>
      <c r="CM17" s="4"/>
      <c r="CN17" s="6" t="s">
        <v>23</v>
      </c>
      <c r="CO17" s="4"/>
      <c r="CP17" s="6" t="s">
        <v>22</v>
      </c>
      <c r="CQ17" s="4"/>
      <c r="CR17" s="6" t="s">
        <v>23</v>
      </c>
      <c r="CS17" s="70"/>
      <c r="CT17" s="17"/>
      <c r="CU17" s="18"/>
      <c r="CV17" s="82"/>
      <c r="CX17" s="9" t="str">
        <f t="shared" si="8"/>
        <v/>
      </c>
      <c r="CY17" s="9" t="str">
        <f t="shared" si="82"/>
        <v/>
      </c>
      <c r="CZ17" s="9" t="str">
        <f>IF(CI17="","",IF(OR(AND(BZ17=BZ18,CC18&gt;0,明細書!CC18&lt;明細書!CC17),AND(BZ17=BZ18,CC18&gt;0,明細書!CD17&gt;明細書!CC18),AND(明細書!CC17&gt;明細書!CD17)),1,""))</f>
        <v/>
      </c>
      <c r="DA17" s="9" t="str">
        <f>IF(CQ17="","",IF(OR(明細書!CE17&lt;明細書!CC17,明細書!CD17&lt;明細書!CF17,明細書!CE17&gt;明細書!CF17),1,""))</f>
        <v/>
      </c>
      <c r="DB17" s="9" t="str">
        <f>IF(AND(明細書!CC17&lt;=TIME(17,40,0),明細書!CD17&gt;=TIME(18,20,0)),1,IF(AND(明細書!CC17&lt;=TIME(21,40,0),明細書!CD17&gt;=TIME(22,20,0)),1,IF(AND(明細書!CC17&lt;=TIME(5,40,0),明細書!CD17&gt;=TIME(6,20,0)),1,IF(AND(明細書!CC17&lt;=TIME(7,40,0),明細書!CD17&gt;=TIME(8,20,0)),1,""))))</f>
        <v/>
      </c>
      <c r="DJ17" s="15" t="str">
        <f t="shared" si="62"/>
        <v/>
      </c>
      <c r="DL17" s="16"/>
      <c r="DM17" s="7" t="str">
        <f t="shared" si="9"/>
        <v/>
      </c>
      <c r="DN17" s="3">
        <f t="shared" si="10"/>
        <v>45382</v>
      </c>
      <c r="DO17" s="4"/>
      <c r="DP17" s="5" t="s">
        <v>22</v>
      </c>
      <c r="DQ17" s="4"/>
      <c r="DR17" s="5" t="s">
        <v>23</v>
      </c>
      <c r="DS17" s="4"/>
      <c r="DT17" s="5" t="s">
        <v>22</v>
      </c>
      <c r="DU17" s="4"/>
      <c r="DV17" s="5" t="s">
        <v>23</v>
      </c>
      <c r="DW17" s="4"/>
      <c r="DX17" s="6" t="s">
        <v>22</v>
      </c>
      <c r="DY17" s="4"/>
      <c r="DZ17" s="6" t="s">
        <v>23</v>
      </c>
      <c r="EA17" s="4"/>
      <c r="EB17" s="6" t="s">
        <v>22</v>
      </c>
      <c r="EC17" s="4"/>
      <c r="ED17" s="6" t="s">
        <v>23</v>
      </c>
      <c r="EE17" s="70"/>
      <c r="EF17" s="17"/>
      <c r="EG17" s="18"/>
      <c r="EH17" s="82"/>
      <c r="EJ17" s="9" t="str">
        <f t="shared" si="11"/>
        <v/>
      </c>
      <c r="EK17" s="9" t="str">
        <f t="shared" si="83"/>
        <v/>
      </c>
      <c r="EL17" s="9" t="str">
        <f>IF(DU17="","",IF(OR(AND(DL17=DL18,DO18&gt;0,明細書!DO18&lt;明細書!DO17),AND(DL17=DL18,DO18&gt;0,明細書!DP17&gt;明細書!DO18),AND(明細書!DO17&gt;明細書!DP17)),1,""))</f>
        <v/>
      </c>
      <c r="EM17" s="9" t="str">
        <f>IF(EC17="","",IF(OR(明細書!DQ17&lt;明細書!DO17,明細書!DP17&lt;明細書!DR17,明細書!DQ17&gt;明細書!DR17),1,""))</f>
        <v/>
      </c>
      <c r="EN17" s="9" t="str">
        <f>IF(AND(明細書!DO17&lt;=TIME(17,40,0),明細書!DP17&gt;=TIME(18,20,0)),1,IF(AND(明細書!DO17&lt;=TIME(21,40,0),明細書!DP17&gt;=TIME(22,20,0)),1,IF(AND(明細書!DO17&lt;=TIME(5,40,0),明細書!DP17&gt;=TIME(6,20,0)),1,IF(AND(明細書!DO17&lt;=TIME(7,40,0),明細書!DP17&gt;=TIME(8,20,0)),1,""))))</f>
        <v/>
      </c>
      <c r="EV17" s="15" t="str">
        <f t="shared" si="63"/>
        <v/>
      </c>
      <c r="EX17" s="16"/>
      <c r="EY17" s="7" t="str">
        <f t="shared" si="12"/>
        <v/>
      </c>
      <c r="EZ17" s="3">
        <f t="shared" si="13"/>
        <v>45382</v>
      </c>
      <c r="FA17" s="4"/>
      <c r="FB17" s="5" t="s">
        <v>22</v>
      </c>
      <c r="FC17" s="4"/>
      <c r="FD17" s="5" t="s">
        <v>23</v>
      </c>
      <c r="FE17" s="4"/>
      <c r="FF17" s="5" t="s">
        <v>22</v>
      </c>
      <c r="FG17" s="4"/>
      <c r="FH17" s="5" t="s">
        <v>23</v>
      </c>
      <c r="FI17" s="4"/>
      <c r="FJ17" s="6" t="s">
        <v>22</v>
      </c>
      <c r="FK17" s="4"/>
      <c r="FL17" s="6" t="s">
        <v>23</v>
      </c>
      <c r="FM17" s="4"/>
      <c r="FN17" s="6" t="s">
        <v>22</v>
      </c>
      <c r="FO17" s="4"/>
      <c r="FP17" s="6" t="s">
        <v>23</v>
      </c>
      <c r="FQ17" s="70"/>
      <c r="FR17" s="17"/>
      <c r="FS17" s="18"/>
      <c r="FT17" s="82"/>
      <c r="FV17" s="9" t="str">
        <f t="shared" si="14"/>
        <v/>
      </c>
      <c r="FW17" s="9" t="str">
        <f t="shared" si="84"/>
        <v/>
      </c>
      <c r="FX17" s="9" t="str">
        <f>IF(FG17="","",IF(OR(AND(EX17=EX18,FA18&gt;0,明細書!FA18&lt;明細書!FA17),AND(EX17=EX18,FA18&gt;0,明細書!FB17&gt;明細書!FA18),AND(明細書!FA17&gt;明細書!FB17)),1,""))</f>
        <v/>
      </c>
      <c r="FY17" s="9" t="str">
        <f>IF(FO17="","",IF(OR(明細書!FC17&lt;明細書!FA17,明細書!FB17&lt;明細書!FD17,明細書!FC17&gt;明細書!FD17),1,""))</f>
        <v/>
      </c>
      <c r="FZ17" s="9" t="str">
        <f>IF(AND(明細書!FA17&lt;=TIME(17,40,0),明細書!FB17&gt;=TIME(18,20,0)),1,IF(AND(明細書!FA17&lt;=TIME(21,40,0),明細書!FB17&gt;=TIME(22,20,0)),1,IF(AND(明細書!FA17&lt;=TIME(5,40,0),明細書!FB17&gt;=TIME(6,20,0)),1,IF(AND(明細書!FA17&lt;=TIME(7,40,0),明細書!FB17&gt;=TIME(8,20,0)),1,""))))</f>
        <v/>
      </c>
      <c r="GH17" s="15" t="str">
        <f t="shared" si="64"/>
        <v/>
      </c>
      <c r="GJ17" s="16"/>
      <c r="GK17" s="7" t="str">
        <f t="shared" si="15"/>
        <v/>
      </c>
      <c r="GL17" s="3">
        <f t="shared" si="16"/>
        <v>45382</v>
      </c>
      <c r="GM17" s="4"/>
      <c r="GN17" s="5" t="s">
        <v>22</v>
      </c>
      <c r="GO17" s="4"/>
      <c r="GP17" s="5" t="s">
        <v>23</v>
      </c>
      <c r="GQ17" s="4"/>
      <c r="GR17" s="5" t="s">
        <v>22</v>
      </c>
      <c r="GS17" s="4"/>
      <c r="GT17" s="5" t="s">
        <v>23</v>
      </c>
      <c r="GU17" s="4"/>
      <c r="GV17" s="6" t="s">
        <v>22</v>
      </c>
      <c r="GW17" s="4"/>
      <c r="GX17" s="6" t="s">
        <v>23</v>
      </c>
      <c r="GY17" s="4"/>
      <c r="GZ17" s="6" t="s">
        <v>22</v>
      </c>
      <c r="HA17" s="4"/>
      <c r="HB17" s="6" t="s">
        <v>23</v>
      </c>
      <c r="HC17" s="70"/>
      <c r="HD17" s="17"/>
      <c r="HE17" s="18"/>
      <c r="HF17" s="82"/>
      <c r="HH17" s="9" t="str">
        <f t="shared" si="17"/>
        <v/>
      </c>
      <c r="HI17" s="9" t="str">
        <f t="shared" si="85"/>
        <v/>
      </c>
      <c r="HJ17" s="9" t="str">
        <f>IF(GS17="","",IF(OR(AND(GJ17=GJ18,GM18&gt;0,明細書!GM18&lt;明細書!GM17),AND(GJ17=GJ18,GM18&gt;0,明細書!GN17&gt;明細書!GM18),AND(明細書!GM17&gt;明細書!GN17)),1,""))</f>
        <v/>
      </c>
      <c r="HK17" s="9" t="str">
        <f>IF(HA17="","",IF(OR(明細書!GO17&lt;明細書!GM17,明細書!GN17&lt;明細書!GP17,明細書!GO17&gt;明細書!GP17),1,""))</f>
        <v/>
      </c>
      <c r="HL17" s="9" t="str">
        <f>IF(AND(明細書!GM17&lt;=TIME(17,40,0),明細書!GN17&gt;=TIME(18,20,0)),1,IF(AND(明細書!GM17&lt;=TIME(21,40,0),明細書!GN17&gt;=TIME(22,20,0)),1,IF(AND(明細書!GM17&lt;=TIME(5,40,0),明細書!GN17&gt;=TIME(6,20,0)),1,IF(AND(明細書!GM17&lt;=TIME(7,40,0),明細書!GN17&gt;=TIME(8,20,0)),1,""))))</f>
        <v/>
      </c>
      <c r="HT17" s="15" t="str">
        <f t="shared" si="65"/>
        <v/>
      </c>
      <c r="HV17" s="16"/>
      <c r="HW17" s="7" t="str">
        <f t="shared" si="18"/>
        <v/>
      </c>
      <c r="HX17" s="3">
        <f t="shared" si="19"/>
        <v>45382</v>
      </c>
      <c r="HY17" s="4"/>
      <c r="HZ17" s="5" t="s">
        <v>22</v>
      </c>
      <c r="IA17" s="4"/>
      <c r="IB17" s="5" t="s">
        <v>23</v>
      </c>
      <c r="IC17" s="4"/>
      <c r="ID17" s="5" t="s">
        <v>22</v>
      </c>
      <c r="IE17" s="4"/>
      <c r="IF17" s="5" t="s">
        <v>23</v>
      </c>
      <c r="IG17" s="4"/>
      <c r="IH17" s="6" t="s">
        <v>22</v>
      </c>
      <c r="II17" s="4"/>
      <c r="IJ17" s="6" t="s">
        <v>23</v>
      </c>
      <c r="IK17" s="4"/>
      <c r="IL17" s="6" t="s">
        <v>22</v>
      </c>
      <c r="IM17" s="4"/>
      <c r="IN17" s="6" t="s">
        <v>23</v>
      </c>
      <c r="IO17" s="70"/>
      <c r="IP17" s="17"/>
      <c r="IQ17" s="18"/>
      <c r="IR17" s="82"/>
      <c r="IT17" s="9" t="str">
        <f t="shared" si="20"/>
        <v/>
      </c>
      <c r="IU17" s="9" t="str">
        <f t="shared" si="86"/>
        <v/>
      </c>
      <c r="IV17" s="9" t="str">
        <f>IF(IE17="","",IF(OR(AND(HV17=HV18,HY18&gt;0,明細書!HY18&lt;明細書!HY17),AND(HV17=HV18,HY18&gt;0,明細書!HZ17&gt;明細書!HY18),AND(明細書!HY17&gt;明細書!HZ17)),1,""))</f>
        <v/>
      </c>
      <c r="IW17" s="9" t="str">
        <f>IF(IM17="","",IF(OR(明細書!IA17&lt;明細書!HY17,明細書!HZ17&lt;明細書!IB17,明細書!IA17&gt;明細書!IB17),1,""))</f>
        <v/>
      </c>
      <c r="IX17" s="9" t="str">
        <f>IF(AND(明細書!HY17&lt;=TIME(17,40,0),明細書!HZ17&gt;=TIME(18,20,0)),1,IF(AND(明細書!HY17&lt;=TIME(21,40,0),明細書!HZ17&gt;=TIME(22,20,0)),1,IF(AND(明細書!HY17&lt;=TIME(5,40,0),明細書!HZ17&gt;=TIME(6,20,0)),1,IF(AND(明細書!HY17&lt;=TIME(7,40,0),明細書!HZ17&gt;=TIME(8,20,0)),1,""))))</f>
        <v/>
      </c>
      <c r="JF17" s="15" t="str">
        <f t="shared" si="66"/>
        <v/>
      </c>
      <c r="JH17" s="16"/>
      <c r="JI17" s="7" t="str">
        <f t="shared" si="21"/>
        <v/>
      </c>
      <c r="JJ17" s="3">
        <f t="shared" si="22"/>
        <v>45382</v>
      </c>
      <c r="JK17" s="4"/>
      <c r="JL17" s="5" t="s">
        <v>22</v>
      </c>
      <c r="JM17" s="4"/>
      <c r="JN17" s="5" t="s">
        <v>23</v>
      </c>
      <c r="JO17" s="4"/>
      <c r="JP17" s="5" t="s">
        <v>22</v>
      </c>
      <c r="JQ17" s="4"/>
      <c r="JR17" s="5" t="s">
        <v>23</v>
      </c>
      <c r="JS17" s="4"/>
      <c r="JT17" s="6" t="s">
        <v>22</v>
      </c>
      <c r="JU17" s="4"/>
      <c r="JV17" s="6" t="s">
        <v>23</v>
      </c>
      <c r="JW17" s="4"/>
      <c r="JX17" s="6" t="s">
        <v>22</v>
      </c>
      <c r="JY17" s="4"/>
      <c r="JZ17" s="6" t="s">
        <v>23</v>
      </c>
      <c r="KA17" s="70"/>
      <c r="KB17" s="17"/>
      <c r="KC17" s="18"/>
      <c r="KD17" s="82"/>
      <c r="KF17" s="9" t="str">
        <f t="shared" si="23"/>
        <v/>
      </c>
      <c r="KG17" s="9" t="str">
        <f t="shared" si="87"/>
        <v/>
      </c>
      <c r="KH17" s="9" t="str">
        <f>IF(JQ17="","",IF(OR(AND(JH17=JH18,JK18&gt;0,明細書!JK18&lt;明細書!JK17),AND(JH17=JH18,JK18&gt;0,明細書!JL17&gt;明細書!JK18),AND(明細書!JK17&gt;明細書!JL17)),1,""))</f>
        <v/>
      </c>
      <c r="KI17" s="9" t="str">
        <f>IF(JY17="","",IF(OR(明細書!JM17&lt;明細書!JK17,明細書!JL17&lt;明細書!JN17,明細書!JM17&gt;明細書!JN17),1,""))</f>
        <v/>
      </c>
      <c r="KJ17" s="9" t="str">
        <f>IF(AND(明細書!JK17&lt;=TIME(17,40,0),明細書!JL17&gt;=TIME(18,20,0)),1,IF(AND(明細書!JK17&lt;=TIME(21,40,0),明細書!JL17&gt;=TIME(22,20,0)),1,IF(AND(明細書!JK17&lt;=TIME(5,40,0),明細書!JL17&gt;=TIME(6,20,0)),1,IF(AND(明細書!JK17&lt;=TIME(7,40,0),明細書!JL17&gt;=TIME(8,20,0)),1,""))))</f>
        <v/>
      </c>
      <c r="KR17" s="15" t="str">
        <f t="shared" si="67"/>
        <v/>
      </c>
      <c r="KT17" s="16"/>
      <c r="KU17" s="7" t="str">
        <f t="shared" si="24"/>
        <v/>
      </c>
      <c r="KV17" s="3">
        <f t="shared" si="25"/>
        <v>45382</v>
      </c>
      <c r="KW17" s="4"/>
      <c r="KX17" s="5" t="s">
        <v>22</v>
      </c>
      <c r="KY17" s="4"/>
      <c r="KZ17" s="5" t="s">
        <v>23</v>
      </c>
      <c r="LA17" s="4"/>
      <c r="LB17" s="5" t="s">
        <v>22</v>
      </c>
      <c r="LC17" s="4"/>
      <c r="LD17" s="5" t="s">
        <v>23</v>
      </c>
      <c r="LE17" s="4"/>
      <c r="LF17" s="6" t="s">
        <v>22</v>
      </c>
      <c r="LG17" s="4"/>
      <c r="LH17" s="6" t="s">
        <v>23</v>
      </c>
      <c r="LI17" s="4"/>
      <c r="LJ17" s="6" t="s">
        <v>22</v>
      </c>
      <c r="LK17" s="4"/>
      <c r="LL17" s="6" t="s">
        <v>23</v>
      </c>
      <c r="LM17" s="70"/>
      <c r="LN17" s="17"/>
      <c r="LO17" s="18"/>
      <c r="LP17" s="82"/>
      <c r="LR17" s="9" t="str">
        <f t="shared" si="26"/>
        <v/>
      </c>
      <c r="LS17" s="9" t="str">
        <f t="shared" si="88"/>
        <v/>
      </c>
      <c r="LT17" s="9" t="str">
        <f>IF(LC17="","",IF(OR(AND(KT17=KT18,KW18&gt;0,明細書!KW18&lt;明細書!KW17),AND(KT17=KT18,KW18&gt;0,明細書!KX17&gt;明細書!KW18),AND(明細書!KW17&gt;明細書!KX17)),1,""))</f>
        <v/>
      </c>
      <c r="LU17" s="9" t="str">
        <f>IF(LK17="","",IF(OR(明細書!KY17&lt;明細書!KW17,明細書!KX17&lt;明細書!KZ17,明細書!KY17&gt;明細書!KZ17),1,""))</f>
        <v/>
      </c>
      <c r="LV17" s="9" t="str">
        <f>IF(AND(明細書!KW17&lt;=TIME(17,40,0),明細書!KX17&gt;=TIME(18,20,0)),1,IF(AND(明細書!KW17&lt;=TIME(21,40,0),明細書!KX17&gt;=TIME(22,20,0)),1,IF(AND(明細書!KW17&lt;=TIME(5,40,0),明細書!KX17&gt;=TIME(6,20,0)),1,IF(AND(明細書!KW17&lt;=TIME(7,40,0),明細書!KX17&gt;=TIME(8,20,0)),1,""))))</f>
        <v/>
      </c>
      <c r="MD17" s="15" t="str">
        <f t="shared" si="68"/>
        <v/>
      </c>
      <c r="MF17" s="16"/>
      <c r="MG17" s="7" t="str">
        <f t="shared" si="27"/>
        <v/>
      </c>
      <c r="MH17" s="3">
        <f t="shared" si="28"/>
        <v>45382</v>
      </c>
      <c r="MI17" s="4"/>
      <c r="MJ17" s="5" t="s">
        <v>22</v>
      </c>
      <c r="MK17" s="4"/>
      <c r="ML17" s="5" t="s">
        <v>23</v>
      </c>
      <c r="MM17" s="4"/>
      <c r="MN17" s="5" t="s">
        <v>22</v>
      </c>
      <c r="MO17" s="4"/>
      <c r="MP17" s="5" t="s">
        <v>23</v>
      </c>
      <c r="MQ17" s="4"/>
      <c r="MR17" s="6" t="s">
        <v>22</v>
      </c>
      <c r="MS17" s="4"/>
      <c r="MT17" s="6" t="s">
        <v>23</v>
      </c>
      <c r="MU17" s="4"/>
      <c r="MV17" s="6" t="s">
        <v>22</v>
      </c>
      <c r="MW17" s="4"/>
      <c r="MX17" s="6" t="s">
        <v>23</v>
      </c>
      <c r="MY17" s="70"/>
      <c r="MZ17" s="17"/>
      <c r="NA17" s="18"/>
      <c r="NB17" s="82"/>
      <c r="ND17" s="9" t="str">
        <f t="shared" si="29"/>
        <v/>
      </c>
      <c r="NE17" s="9" t="str">
        <f t="shared" si="89"/>
        <v/>
      </c>
      <c r="NF17" s="9" t="str">
        <f>IF(MO17="","",IF(OR(AND(MF17=MF18,MI18&gt;0,明細書!MI18&lt;明細書!MI17),AND(MF17=MF18,MI18&gt;0,明細書!MJ17&gt;明細書!MI18),AND(明細書!MI17&gt;明細書!MJ17)),1,""))</f>
        <v/>
      </c>
      <c r="NG17" s="9" t="str">
        <f>IF(MW17="","",IF(OR(明細書!MK17&lt;明細書!MI17,明細書!MJ17&lt;明細書!ML17,明細書!MK17&gt;明細書!ML17),1,""))</f>
        <v/>
      </c>
      <c r="NH17" s="9" t="str">
        <f>IF(AND(明細書!MI17&lt;=TIME(17,40,0),明細書!MJ17&gt;=TIME(18,20,0)),1,IF(AND(明細書!MI17&lt;=TIME(21,40,0),明細書!MJ17&gt;=TIME(22,20,0)),1,IF(AND(明細書!MI17&lt;=TIME(5,40,0),明細書!MJ17&gt;=TIME(6,20,0)),1,IF(AND(明細書!MI17&lt;=TIME(7,40,0),明細書!MJ17&gt;=TIME(8,20,0)),1,""))))</f>
        <v/>
      </c>
      <c r="NP17" s="15" t="str">
        <f t="shared" si="69"/>
        <v/>
      </c>
      <c r="NR17" s="16"/>
      <c r="NS17" s="7" t="str">
        <f t="shared" si="30"/>
        <v/>
      </c>
      <c r="NT17" s="3">
        <f t="shared" si="31"/>
        <v>45382</v>
      </c>
      <c r="NU17" s="4"/>
      <c r="NV17" s="5" t="s">
        <v>22</v>
      </c>
      <c r="NW17" s="4"/>
      <c r="NX17" s="5" t="s">
        <v>23</v>
      </c>
      <c r="NY17" s="4"/>
      <c r="NZ17" s="5" t="s">
        <v>22</v>
      </c>
      <c r="OA17" s="4"/>
      <c r="OB17" s="5" t="s">
        <v>23</v>
      </c>
      <c r="OC17" s="4"/>
      <c r="OD17" s="6" t="s">
        <v>22</v>
      </c>
      <c r="OE17" s="4"/>
      <c r="OF17" s="6" t="s">
        <v>23</v>
      </c>
      <c r="OG17" s="4"/>
      <c r="OH17" s="6" t="s">
        <v>22</v>
      </c>
      <c r="OI17" s="4"/>
      <c r="OJ17" s="6" t="s">
        <v>23</v>
      </c>
      <c r="OK17" s="70"/>
      <c r="OL17" s="17"/>
      <c r="OM17" s="18"/>
      <c r="ON17" s="82"/>
      <c r="OP17" s="9" t="str">
        <f t="shared" si="32"/>
        <v/>
      </c>
      <c r="OQ17" s="9" t="str">
        <f t="shared" si="90"/>
        <v/>
      </c>
      <c r="OR17" s="9" t="str">
        <f>IF(OA17="","",IF(OR(AND(NR17=NR18,NU18&gt;0,明細書!NU18&lt;明細書!NU17),AND(NR17=NR18,NU18&gt;0,明細書!NV17&gt;明細書!NU18),AND(明細書!NU17&gt;明細書!NV17)),1,""))</f>
        <v/>
      </c>
      <c r="OS17" s="9" t="str">
        <f>IF(OI17="","",IF(OR(明細書!NW17&lt;明細書!NU17,明細書!NV17&lt;明細書!NX17,明細書!NW17&gt;明細書!NX17),1,""))</f>
        <v/>
      </c>
      <c r="OT17" s="9" t="str">
        <f>IF(AND(明細書!NU17&lt;=TIME(17,40,0),明細書!NV17&gt;=TIME(18,20,0)),1,IF(AND(明細書!NU17&lt;=TIME(21,40,0),明細書!NV17&gt;=TIME(22,20,0)),1,IF(AND(明細書!NU17&lt;=TIME(5,40,0),明細書!NV17&gt;=TIME(6,20,0)),1,IF(AND(明細書!NU17&lt;=TIME(7,40,0),明細書!NV17&gt;=TIME(8,20,0)),1,""))))</f>
        <v/>
      </c>
      <c r="PB17" s="15" t="str">
        <f t="shared" si="70"/>
        <v/>
      </c>
      <c r="PD17" s="16"/>
      <c r="PE17" s="7" t="str">
        <f t="shared" si="33"/>
        <v/>
      </c>
      <c r="PF17" s="3">
        <f t="shared" si="34"/>
        <v>45382</v>
      </c>
      <c r="PG17" s="4"/>
      <c r="PH17" s="5" t="s">
        <v>22</v>
      </c>
      <c r="PI17" s="4"/>
      <c r="PJ17" s="5" t="s">
        <v>23</v>
      </c>
      <c r="PK17" s="4"/>
      <c r="PL17" s="5" t="s">
        <v>22</v>
      </c>
      <c r="PM17" s="4"/>
      <c r="PN17" s="5" t="s">
        <v>23</v>
      </c>
      <c r="PO17" s="4"/>
      <c r="PP17" s="6" t="s">
        <v>22</v>
      </c>
      <c r="PQ17" s="4"/>
      <c r="PR17" s="6" t="s">
        <v>23</v>
      </c>
      <c r="PS17" s="4"/>
      <c r="PT17" s="6" t="s">
        <v>22</v>
      </c>
      <c r="PU17" s="4"/>
      <c r="PV17" s="6" t="s">
        <v>23</v>
      </c>
      <c r="PW17" s="70"/>
      <c r="PX17" s="17"/>
      <c r="PY17" s="18"/>
      <c r="PZ17" s="82"/>
      <c r="QB17" s="9" t="str">
        <f t="shared" si="35"/>
        <v/>
      </c>
      <c r="QC17" s="9" t="str">
        <f t="shared" si="91"/>
        <v/>
      </c>
      <c r="QD17" s="9" t="str">
        <f>IF(PM17="","",IF(OR(AND(PD17=PD18,PG18&gt;0,明細書!PG18&lt;明細書!PG17),AND(PD17=PD18,PG18&gt;0,明細書!PH17&gt;明細書!PG18),AND(明細書!PG17&gt;明細書!PH17)),1,""))</f>
        <v/>
      </c>
      <c r="QE17" s="9" t="str">
        <f>IF(PU17="","",IF(OR(明細書!PI17&lt;明細書!PG17,明細書!PH17&lt;明細書!PJ17,明細書!PI17&gt;明細書!PJ17),1,""))</f>
        <v/>
      </c>
      <c r="QF17" s="9" t="str">
        <f>IF(AND(明細書!PG17&lt;=TIME(17,40,0),明細書!PH17&gt;=TIME(18,20,0)),1,IF(AND(明細書!PG17&lt;=TIME(21,40,0),明細書!PH17&gt;=TIME(22,20,0)),1,IF(AND(明細書!PG17&lt;=TIME(5,40,0),明細書!PH17&gt;=TIME(6,20,0)),1,IF(AND(明細書!PG17&lt;=TIME(7,40,0),明細書!PH17&gt;=TIME(8,20,0)),1,""))))</f>
        <v/>
      </c>
      <c r="QN17" s="15" t="str">
        <f t="shared" si="71"/>
        <v/>
      </c>
      <c r="QP17" s="16"/>
      <c r="QQ17" s="7" t="str">
        <f t="shared" si="36"/>
        <v/>
      </c>
      <c r="QR17" s="3">
        <f t="shared" si="37"/>
        <v>45382</v>
      </c>
      <c r="QS17" s="4"/>
      <c r="QT17" s="5" t="s">
        <v>22</v>
      </c>
      <c r="QU17" s="4"/>
      <c r="QV17" s="5" t="s">
        <v>23</v>
      </c>
      <c r="QW17" s="4"/>
      <c r="QX17" s="5" t="s">
        <v>22</v>
      </c>
      <c r="QY17" s="4"/>
      <c r="QZ17" s="5" t="s">
        <v>23</v>
      </c>
      <c r="RA17" s="4"/>
      <c r="RB17" s="6" t="s">
        <v>22</v>
      </c>
      <c r="RC17" s="4"/>
      <c r="RD17" s="6" t="s">
        <v>23</v>
      </c>
      <c r="RE17" s="4"/>
      <c r="RF17" s="6" t="s">
        <v>22</v>
      </c>
      <c r="RG17" s="4"/>
      <c r="RH17" s="6" t="s">
        <v>23</v>
      </c>
      <c r="RI17" s="70"/>
      <c r="RJ17" s="17"/>
      <c r="RK17" s="18"/>
      <c r="RL17" s="82"/>
      <c r="RN17" s="9" t="str">
        <f t="shared" si="38"/>
        <v/>
      </c>
      <c r="RO17" s="9" t="str">
        <f t="shared" si="92"/>
        <v/>
      </c>
      <c r="RP17" s="9" t="str">
        <f>IF(QY17="","",IF(OR(AND(QP17=QP18,QS18&gt;0,明細書!QS18&lt;明細書!QS17),AND(QP17=QP18,QS18&gt;0,明細書!QT17&gt;明細書!QS18),AND(明細書!QS17&gt;明細書!QT17)),1,""))</f>
        <v/>
      </c>
      <c r="RQ17" s="9" t="str">
        <f>IF(RG17="","",IF(OR(明細書!QU17&lt;明細書!QS17,明細書!QT17&lt;明細書!QV17,明細書!QU17&gt;明細書!QV17),1,""))</f>
        <v/>
      </c>
      <c r="RR17" s="9" t="str">
        <f>IF(AND(明細書!QS17&lt;=TIME(17,40,0),明細書!QT17&gt;=TIME(18,20,0)),1,IF(AND(明細書!QS17&lt;=TIME(21,40,0),明細書!QT17&gt;=TIME(22,20,0)),1,IF(AND(明細書!QS17&lt;=TIME(5,40,0),明細書!QT17&gt;=TIME(6,20,0)),1,IF(AND(明細書!QS17&lt;=TIME(7,40,0),明細書!QT17&gt;=TIME(8,20,0)),1,""))))</f>
        <v/>
      </c>
      <c r="RZ17" s="15" t="str">
        <f t="shared" si="72"/>
        <v/>
      </c>
      <c r="SB17" s="16"/>
      <c r="SC17" s="7" t="str">
        <f t="shared" si="39"/>
        <v/>
      </c>
      <c r="SD17" s="3">
        <f t="shared" si="40"/>
        <v>45382</v>
      </c>
      <c r="SE17" s="4"/>
      <c r="SF17" s="5" t="s">
        <v>22</v>
      </c>
      <c r="SG17" s="4"/>
      <c r="SH17" s="5" t="s">
        <v>23</v>
      </c>
      <c r="SI17" s="4"/>
      <c r="SJ17" s="5" t="s">
        <v>22</v>
      </c>
      <c r="SK17" s="4"/>
      <c r="SL17" s="5" t="s">
        <v>23</v>
      </c>
      <c r="SM17" s="4"/>
      <c r="SN17" s="6" t="s">
        <v>22</v>
      </c>
      <c r="SO17" s="4"/>
      <c r="SP17" s="6" t="s">
        <v>23</v>
      </c>
      <c r="SQ17" s="4"/>
      <c r="SR17" s="6" t="s">
        <v>22</v>
      </c>
      <c r="SS17" s="4"/>
      <c r="ST17" s="6" t="s">
        <v>23</v>
      </c>
      <c r="SU17" s="70"/>
      <c r="SV17" s="17"/>
      <c r="SW17" s="18"/>
      <c r="SX17" s="82"/>
      <c r="SZ17" s="9" t="str">
        <f t="shared" si="41"/>
        <v/>
      </c>
      <c r="TA17" s="9" t="str">
        <f t="shared" si="93"/>
        <v/>
      </c>
      <c r="TB17" s="9" t="str">
        <f>IF(SK17="","",IF(OR(AND(SB17=SB18,SE18&gt;0,明細書!SE18&lt;明細書!SE17),AND(SB17=SB18,SE18&gt;0,明細書!SF17&gt;明細書!SE18),AND(明細書!SE17&gt;明細書!SF17)),1,""))</f>
        <v/>
      </c>
      <c r="TC17" s="9" t="str">
        <f>IF(SS17="","",IF(OR(明細書!SG17&lt;明細書!SE17,明細書!SF17&lt;明細書!SH17,明細書!SG17&gt;明細書!SH17),1,""))</f>
        <v/>
      </c>
      <c r="TD17" s="9" t="str">
        <f>IF(AND(明細書!SE17&lt;=TIME(17,40,0),明細書!SF17&gt;=TIME(18,20,0)),1,IF(AND(明細書!SE17&lt;=TIME(21,40,0),明細書!SF17&gt;=TIME(22,20,0)),1,IF(AND(明細書!SE17&lt;=TIME(5,40,0),明細書!SF17&gt;=TIME(6,20,0)),1,IF(AND(明細書!SE17&lt;=TIME(7,40,0),明細書!SF17&gt;=TIME(8,20,0)),1,""))))</f>
        <v/>
      </c>
      <c r="TL17" s="15" t="str">
        <f t="shared" si="73"/>
        <v/>
      </c>
      <c r="TN17" s="16"/>
      <c r="TO17" s="7" t="str">
        <f t="shared" si="42"/>
        <v/>
      </c>
      <c r="TP17" s="3">
        <f t="shared" si="43"/>
        <v>45382</v>
      </c>
      <c r="TQ17" s="4"/>
      <c r="TR17" s="5" t="s">
        <v>22</v>
      </c>
      <c r="TS17" s="4"/>
      <c r="TT17" s="5" t="s">
        <v>23</v>
      </c>
      <c r="TU17" s="4"/>
      <c r="TV17" s="5" t="s">
        <v>22</v>
      </c>
      <c r="TW17" s="4"/>
      <c r="TX17" s="5" t="s">
        <v>23</v>
      </c>
      <c r="TY17" s="4"/>
      <c r="TZ17" s="6" t="s">
        <v>22</v>
      </c>
      <c r="UA17" s="4"/>
      <c r="UB17" s="6" t="s">
        <v>23</v>
      </c>
      <c r="UC17" s="4"/>
      <c r="UD17" s="6" t="s">
        <v>22</v>
      </c>
      <c r="UE17" s="4"/>
      <c r="UF17" s="6" t="s">
        <v>23</v>
      </c>
      <c r="UG17" s="70"/>
      <c r="UH17" s="17"/>
      <c r="UI17" s="18"/>
      <c r="UJ17" s="82"/>
      <c r="UL17" s="9" t="str">
        <f t="shared" si="44"/>
        <v/>
      </c>
      <c r="UM17" s="9" t="str">
        <f t="shared" si="94"/>
        <v/>
      </c>
      <c r="UN17" s="9" t="str">
        <f>IF(TW17="","",IF(OR(AND(TN17=TN18,TQ18&gt;0,明細書!TQ18&lt;明細書!TQ17),AND(TN17=TN18,TQ18&gt;0,明細書!TR17&gt;明細書!TQ18),AND(明細書!TQ17&gt;明細書!TR17)),1,""))</f>
        <v/>
      </c>
      <c r="UO17" s="9" t="str">
        <f>IF(UE17="","",IF(OR(明細書!TS17&lt;明細書!TQ17,明細書!TR17&lt;明細書!TT17,明細書!TS17&gt;明細書!TT17),1,""))</f>
        <v/>
      </c>
      <c r="UP17" s="9" t="str">
        <f>IF(AND(明細書!TQ17&lt;=TIME(17,40,0),明細書!TR17&gt;=TIME(18,20,0)),1,IF(AND(明細書!TQ17&lt;=TIME(21,40,0),明細書!TR17&gt;=TIME(22,20,0)),1,IF(AND(明細書!TQ17&lt;=TIME(5,40,0),明細書!TR17&gt;=TIME(6,20,0)),1,IF(AND(明細書!TQ17&lt;=TIME(7,40,0),明細書!TR17&gt;=TIME(8,20,0)),1,""))))</f>
        <v/>
      </c>
      <c r="UX17" s="15" t="str">
        <f t="shared" si="74"/>
        <v/>
      </c>
      <c r="UZ17" s="16"/>
      <c r="VA17" s="7" t="str">
        <f t="shared" si="45"/>
        <v/>
      </c>
      <c r="VB17" s="3">
        <f t="shared" si="46"/>
        <v>45382</v>
      </c>
      <c r="VC17" s="4"/>
      <c r="VD17" s="5" t="s">
        <v>22</v>
      </c>
      <c r="VE17" s="4"/>
      <c r="VF17" s="5" t="s">
        <v>23</v>
      </c>
      <c r="VG17" s="4"/>
      <c r="VH17" s="5" t="s">
        <v>22</v>
      </c>
      <c r="VI17" s="4"/>
      <c r="VJ17" s="5" t="s">
        <v>23</v>
      </c>
      <c r="VK17" s="4"/>
      <c r="VL17" s="6" t="s">
        <v>22</v>
      </c>
      <c r="VM17" s="4"/>
      <c r="VN17" s="6" t="s">
        <v>23</v>
      </c>
      <c r="VO17" s="4"/>
      <c r="VP17" s="6" t="s">
        <v>22</v>
      </c>
      <c r="VQ17" s="4"/>
      <c r="VR17" s="6" t="s">
        <v>23</v>
      </c>
      <c r="VS17" s="70"/>
      <c r="VT17" s="17"/>
      <c r="VU17" s="18"/>
      <c r="VV17" s="82"/>
      <c r="VX17" s="9" t="str">
        <f t="shared" si="47"/>
        <v/>
      </c>
      <c r="VY17" s="9" t="str">
        <f t="shared" si="95"/>
        <v/>
      </c>
      <c r="VZ17" s="9" t="str">
        <f>IF(VI17="","",IF(OR(AND(UZ17=UZ18,VC18&gt;0,明細書!VC18&lt;明細書!VC17),AND(UZ17=UZ18,VC18&gt;0,明細書!VD17&gt;明細書!VC18),AND(明細書!VC17&gt;明細書!VD17)),1,""))</f>
        <v/>
      </c>
      <c r="WA17" s="9" t="str">
        <f>IF(VQ17="","",IF(OR(明細書!VE17&lt;明細書!VC17,明細書!VD17&lt;明細書!VF17,明細書!VE17&gt;明細書!VF17),1,""))</f>
        <v/>
      </c>
      <c r="WB17" s="9" t="str">
        <f>IF(AND(明細書!VC17&lt;=TIME(17,40,0),明細書!VD17&gt;=TIME(18,20,0)),1,IF(AND(明細書!VC17&lt;=TIME(21,40,0),明細書!VD17&gt;=TIME(22,20,0)),1,IF(AND(明細書!VC17&lt;=TIME(5,40,0),明細書!VD17&gt;=TIME(6,20,0)),1,IF(AND(明細書!VC17&lt;=TIME(7,40,0),明細書!VD17&gt;=TIME(8,20,0)),1,""))))</f>
        <v/>
      </c>
      <c r="WJ17" s="15" t="str">
        <f t="shared" si="75"/>
        <v/>
      </c>
      <c r="WL17" s="16"/>
      <c r="WM17" s="7" t="str">
        <f t="shared" si="48"/>
        <v/>
      </c>
      <c r="WN17" s="3">
        <f t="shared" si="49"/>
        <v>45382</v>
      </c>
      <c r="WO17" s="4"/>
      <c r="WP17" s="5" t="s">
        <v>22</v>
      </c>
      <c r="WQ17" s="4"/>
      <c r="WR17" s="5" t="s">
        <v>23</v>
      </c>
      <c r="WS17" s="4"/>
      <c r="WT17" s="5" t="s">
        <v>22</v>
      </c>
      <c r="WU17" s="4"/>
      <c r="WV17" s="5" t="s">
        <v>23</v>
      </c>
      <c r="WW17" s="4"/>
      <c r="WX17" s="6" t="s">
        <v>22</v>
      </c>
      <c r="WY17" s="4"/>
      <c r="WZ17" s="6" t="s">
        <v>23</v>
      </c>
      <c r="XA17" s="4"/>
      <c r="XB17" s="6" t="s">
        <v>22</v>
      </c>
      <c r="XC17" s="4"/>
      <c r="XD17" s="6" t="s">
        <v>23</v>
      </c>
      <c r="XE17" s="70"/>
      <c r="XF17" s="17"/>
      <c r="XG17" s="18"/>
      <c r="XH17" s="82"/>
      <c r="XJ17" s="9" t="str">
        <f t="shared" si="50"/>
        <v/>
      </c>
      <c r="XK17" s="9" t="str">
        <f t="shared" si="96"/>
        <v/>
      </c>
      <c r="XL17" s="9" t="str">
        <f>IF(WU17="","",IF(OR(AND(WL17=WL18,WO18&gt;0,明細書!WO18&lt;明細書!WO17),AND(WL17=WL18,WO18&gt;0,明細書!WP17&gt;明細書!WO18),AND(明細書!WO17&gt;明細書!WP17)),1,""))</f>
        <v/>
      </c>
      <c r="XM17" s="9" t="str">
        <f>IF(XC17="","",IF(OR(明細書!WQ17&lt;明細書!WO17,明細書!WP17&lt;明細書!WR17,明細書!WQ17&gt;明細書!WR17),1,""))</f>
        <v/>
      </c>
      <c r="XN17" s="9" t="str">
        <f>IF(AND(明細書!WO17&lt;=TIME(17,40,0),明細書!WP17&gt;=TIME(18,20,0)),1,IF(AND(明細書!WO17&lt;=TIME(21,40,0),明細書!WP17&gt;=TIME(22,20,0)),1,IF(AND(明細書!WO17&lt;=TIME(5,40,0),明細書!WP17&gt;=TIME(6,20,0)),1,IF(AND(明細書!WO17&lt;=TIME(7,40,0),明細書!WP17&gt;=TIME(8,20,0)),1,""))))</f>
        <v/>
      </c>
      <c r="XV17" s="15" t="str">
        <f t="shared" si="76"/>
        <v/>
      </c>
      <c r="XX17" s="16"/>
      <c r="XY17" s="7" t="str">
        <f t="shared" si="51"/>
        <v/>
      </c>
      <c r="XZ17" s="3">
        <f t="shared" si="52"/>
        <v>45382</v>
      </c>
      <c r="YA17" s="4"/>
      <c r="YB17" s="5" t="s">
        <v>22</v>
      </c>
      <c r="YC17" s="4"/>
      <c r="YD17" s="5" t="s">
        <v>23</v>
      </c>
      <c r="YE17" s="4"/>
      <c r="YF17" s="5" t="s">
        <v>22</v>
      </c>
      <c r="YG17" s="4"/>
      <c r="YH17" s="5" t="s">
        <v>23</v>
      </c>
      <c r="YI17" s="4"/>
      <c r="YJ17" s="6" t="s">
        <v>22</v>
      </c>
      <c r="YK17" s="4"/>
      <c r="YL17" s="6" t="s">
        <v>23</v>
      </c>
      <c r="YM17" s="4"/>
      <c r="YN17" s="6" t="s">
        <v>22</v>
      </c>
      <c r="YO17" s="4"/>
      <c r="YP17" s="6" t="s">
        <v>23</v>
      </c>
      <c r="YQ17" s="70"/>
      <c r="YR17" s="17"/>
      <c r="YS17" s="18"/>
      <c r="YT17" s="82"/>
      <c r="YV17" s="9" t="str">
        <f t="shared" si="53"/>
        <v/>
      </c>
      <c r="YW17" s="9" t="str">
        <f t="shared" si="97"/>
        <v/>
      </c>
      <c r="YX17" s="9" t="str">
        <f>IF(YG17="","",IF(OR(AND(XX17=XX18,YA18&gt;0,明細書!YA18&lt;明細書!YA17),AND(XX17=XX18,YA18&gt;0,明細書!YB17&gt;明細書!YA18),AND(明細書!YA17&gt;明細書!YB17)),1,""))</f>
        <v/>
      </c>
      <c r="YY17" s="9" t="str">
        <f>IF(YO17="","",IF(OR(明細書!YC17&lt;明細書!YA17,明細書!YB17&lt;明細書!YD17,明細書!YC17&gt;明細書!YD17),1,""))</f>
        <v/>
      </c>
      <c r="YZ17" s="9" t="str">
        <f>IF(AND(明細書!YA17&lt;=TIME(17,40,0),明細書!YB17&gt;=TIME(18,20,0)),1,IF(AND(明細書!YA17&lt;=TIME(21,40,0),明細書!YB17&gt;=TIME(22,20,0)),1,IF(AND(明細書!YA17&lt;=TIME(5,40,0),明細書!YB17&gt;=TIME(6,20,0)),1,IF(AND(明細書!YA17&lt;=TIME(7,40,0),明細書!YB17&gt;=TIME(8,20,0)),1,""))))</f>
        <v/>
      </c>
      <c r="ZH17" s="15" t="str">
        <f t="shared" si="77"/>
        <v/>
      </c>
      <c r="ZJ17" s="16"/>
      <c r="ZK17" s="7" t="str">
        <f t="shared" si="54"/>
        <v/>
      </c>
      <c r="ZL17" s="3">
        <f t="shared" si="55"/>
        <v>45382</v>
      </c>
      <c r="ZM17" s="4"/>
      <c r="ZN17" s="5" t="s">
        <v>22</v>
      </c>
      <c r="ZO17" s="4"/>
      <c r="ZP17" s="5" t="s">
        <v>23</v>
      </c>
      <c r="ZQ17" s="4"/>
      <c r="ZR17" s="5" t="s">
        <v>22</v>
      </c>
      <c r="ZS17" s="4"/>
      <c r="ZT17" s="5" t="s">
        <v>23</v>
      </c>
      <c r="ZU17" s="4"/>
      <c r="ZV17" s="6" t="s">
        <v>22</v>
      </c>
      <c r="ZW17" s="4"/>
      <c r="ZX17" s="6" t="s">
        <v>23</v>
      </c>
      <c r="ZY17" s="4"/>
      <c r="ZZ17" s="6" t="s">
        <v>22</v>
      </c>
      <c r="AAA17" s="4"/>
      <c r="AAB17" s="6" t="s">
        <v>23</v>
      </c>
      <c r="AAC17" s="70"/>
      <c r="AAD17" s="17"/>
      <c r="AAE17" s="18"/>
      <c r="AAF17" s="82"/>
      <c r="AAH17" s="9" t="str">
        <f t="shared" si="56"/>
        <v/>
      </c>
      <c r="AAI17" s="9" t="str">
        <f t="shared" si="98"/>
        <v/>
      </c>
      <c r="AAJ17" s="9" t="str">
        <f>IF(ZS17="","",IF(OR(AND(ZJ17=ZJ18,ZM18&gt;0,明細書!ZM18&lt;明細書!ZM17),AND(ZJ17=ZJ18,ZM18&gt;0,明細書!ZN17&gt;明細書!ZM18),AND(明細書!ZM17&gt;明細書!ZN17)),1,""))</f>
        <v/>
      </c>
      <c r="AAK17" s="9" t="str">
        <f>IF(AAA17="","",IF(OR(明細書!ZO17&lt;明細書!ZM17,明細書!ZN17&lt;明細書!ZP17,明細書!ZO17&gt;明細書!ZP17),1,""))</f>
        <v/>
      </c>
      <c r="AAL17" s="9" t="str">
        <f>IF(AND(明細書!ZM17&lt;=TIME(17,40,0),明細書!ZN17&gt;=TIME(18,20,0)),1,IF(AND(明細書!ZM17&lt;=TIME(21,40,0),明細書!ZN17&gt;=TIME(22,20,0)),1,IF(AND(明細書!ZM17&lt;=TIME(5,40,0),明細書!ZN17&gt;=TIME(6,20,0)),1,IF(AND(明細書!ZM17&lt;=TIME(7,40,0),明細書!ZN17&gt;=TIME(8,20,0)),1,""))))</f>
        <v/>
      </c>
      <c r="AAT17" s="15" t="str">
        <f t="shared" si="78"/>
        <v/>
      </c>
      <c r="AAV17" s="16"/>
      <c r="AAW17" s="7" t="str">
        <f t="shared" si="57"/>
        <v/>
      </c>
      <c r="AAX17" s="3">
        <f t="shared" si="58"/>
        <v>45382</v>
      </c>
      <c r="AAY17" s="4"/>
      <c r="AAZ17" s="5" t="s">
        <v>22</v>
      </c>
      <c r="ABA17" s="4"/>
      <c r="ABB17" s="5" t="s">
        <v>23</v>
      </c>
      <c r="ABC17" s="4"/>
      <c r="ABD17" s="5" t="s">
        <v>22</v>
      </c>
      <c r="ABE17" s="4"/>
      <c r="ABF17" s="5" t="s">
        <v>23</v>
      </c>
      <c r="ABG17" s="4"/>
      <c r="ABH17" s="6" t="s">
        <v>22</v>
      </c>
      <c r="ABI17" s="4"/>
      <c r="ABJ17" s="6" t="s">
        <v>23</v>
      </c>
      <c r="ABK17" s="4"/>
      <c r="ABL17" s="6" t="s">
        <v>22</v>
      </c>
      <c r="ABM17" s="4"/>
      <c r="ABN17" s="6" t="s">
        <v>23</v>
      </c>
      <c r="ABO17" s="70"/>
      <c r="ABP17" s="17"/>
      <c r="ABQ17" s="18"/>
      <c r="ABR17" s="82"/>
      <c r="ABT17" s="9" t="str">
        <f t="shared" si="59"/>
        <v/>
      </c>
      <c r="ABU17" s="9" t="str">
        <f t="shared" si="99"/>
        <v/>
      </c>
      <c r="ABV17" s="9" t="str">
        <f>IF(ABE17="","",IF(OR(AND(AAV17=AAV18,AAY18&gt;0,明細書!AAY18&lt;明細書!AAY17),AND(AAV17=AAV18,AAY18&gt;0,明細書!AAZ17&gt;明細書!AAY18),AND(明細書!AAY17&gt;明細書!AAZ17)),1,""))</f>
        <v/>
      </c>
      <c r="ABW17" s="9" t="str">
        <f>IF(ABM17="","",IF(OR(明細書!ABA17&lt;明細書!AAY17,明細書!AAZ17&lt;明細書!ABB17,明細書!ABA17&gt;明細書!ABB17),1,""))</f>
        <v/>
      </c>
      <c r="ABX17" s="9" t="str">
        <f>IF(AND(明細書!AAY17&lt;=TIME(17,40,0),明細書!AAZ17&gt;=TIME(18,20,0)),1,IF(AND(明細書!AAY17&lt;=TIME(21,40,0),明細書!AAZ17&gt;=TIME(22,20,0)),1,IF(AND(明細書!AAY17&lt;=TIME(5,40,0),明細書!AAZ17&gt;=TIME(6,20,0)),1,IF(AND(明細書!AAY17&lt;=TIME(7,40,0),明細書!AAZ17&gt;=TIME(8,20,0)),1,""))))</f>
        <v/>
      </c>
      <c r="ACF17" s="15" t="str">
        <f t="shared" si="79"/>
        <v/>
      </c>
    </row>
    <row r="18" spans="2:760" ht="18.75" customHeight="1" x14ac:dyDescent="0.2">
      <c r="B18" s="16"/>
      <c r="C18" s="7" t="str">
        <f t="shared" si="100"/>
        <v/>
      </c>
      <c r="D18" s="3">
        <f t="shared" si="101"/>
        <v>45382</v>
      </c>
      <c r="E18" s="4"/>
      <c r="F18" s="5" t="s">
        <v>22</v>
      </c>
      <c r="G18" s="4"/>
      <c r="H18" s="5" t="s">
        <v>23</v>
      </c>
      <c r="I18" s="4"/>
      <c r="J18" s="5" t="s">
        <v>22</v>
      </c>
      <c r="K18" s="4"/>
      <c r="L18" s="5" t="s">
        <v>23</v>
      </c>
      <c r="M18" s="4"/>
      <c r="N18" s="6" t="s">
        <v>22</v>
      </c>
      <c r="O18" s="4"/>
      <c r="P18" s="6" t="s">
        <v>23</v>
      </c>
      <c r="Q18" s="4"/>
      <c r="R18" s="6" t="s">
        <v>22</v>
      </c>
      <c r="S18" s="4"/>
      <c r="T18" s="6" t="s">
        <v>23</v>
      </c>
      <c r="U18" s="70"/>
      <c r="V18" s="17"/>
      <c r="W18" s="18"/>
      <c r="X18" s="82"/>
      <c r="Z18" s="9" t="str">
        <f t="shared" si="2"/>
        <v/>
      </c>
      <c r="AA18" s="9" t="str">
        <f t="shared" si="80"/>
        <v/>
      </c>
      <c r="AB18" s="9" t="str">
        <f>IF(K18="","",IF(OR(AND(B18=B19,E19&gt;0,明細書!E19&lt;明細書!E18),AND(B18=B19,E19&gt;0,明細書!F18&gt;明細書!E19),AND(明細書!E18&gt;明細書!F18)),1,""))</f>
        <v/>
      </c>
      <c r="AC18" s="9" t="str">
        <f>IF(S18="","",IF(OR(明細書!G18&lt;明細書!E18,明細書!F18&lt;明細書!H18,明細書!G18&gt;明細書!H18),1,""))</f>
        <v/>
      </c>
      <c r="AD18" s="9" t="str">
        <f>IF(AND(明細書!E18&lt;=TIME(17,40,0),明細書!F18&gt;=TIME(18,20,0)),1,IF(AND(明細書!E18&lt;=TIME(21,40,0),明細書!F18&gt;=TIME(22,20,0)),1,IF(AND(明細書!E18&lt;=TIME(5,40,0),明細書!F18&gt;=TIME(6,20,0)),1,IF(AND(明細書!E18&lt;=TIME(7,40,0),明細書!F18&gt;=TIME(8,20,0)),1,""))))</f>
        <v/>
      </c>
      <c r="AL18" s="15" t="str">
        <f t="shared" si="60"/>
        <v/>
      </c>
      <c r="AN18" s="16"/>
      <c r="AO18" s="7" t="str">
        <f t="shared" si="3"/>
        <v/>
      </c>
      <c r="AP18" s="3">
        <f t="shared" si="4"/>
        <v>45382</v>
      </c>
      <c r="AQ18" s="4"/>
      <c r="AR18" s="5" t="s">
        <v>22</v>
      </c>
      <c r="AS18" s="4"/>
      <c r="AT18" s="5" t="s">
        <v>23</v>
      </c>
      <c r="AU18" s="4"/>
      <c r="AV18" s="5" t="s">
        <v>22</v>
      </c>
      <c r="AW18" s="4"/>
      <c r="AX18" s="5" t="s">
        <v>23</v>
      </c>
      <c r="AY18" s="4"/>
      <c r="AZ18" s="6" t="s">
        <v>22</v>
      </c>
      <c r="BA18" s="4"/>
      <c r="BB18" s="6" t="s">
        <v>23</v>
      </c>
      <c r="BC18" s="4"/>
      <c r="BD18" s="6" t="s">
        <v>22</v>
      </c>
      <c r="BE18" s="4"/>
      <c r="BF18" s="6" t="s">
        <v>23</v>
      </c>
      <c r="BG18" s="70"/>
      <c r="BH18" s="17"/>
      <c r="BI18" s="18"/>
      <c r="BJ18" s="82"/>
      <c r="BL18" s="9" t="str">
        <f t="shared" si="5"/>
        <v/>
      </c>
      <c r="BM18" s="9" t="str">
        <f t="shared" si="81"/>
        <v/>
      </c>
      <c r="BN18" s="9" t="str">
        <f>IF(AW18="","",IF(OR(AND(AN18=AN19,AQ19&gt;0,明細書!AQ19&lt;明細書!AQ18),AND(AN18=AN19,AQ19&gt;0,明細書!AR18&gt;明細書!AQ19),AND(明細書!AQ18&gt;明細書!AR18)),1,""))</f>
        <v/>
      </c>
      <c r="BO18" s="9" t="str">
        <f>IF(BE18="","",IF(OR(明細書!AS18&lt;明細書!AQ18,明細書!AR18&lt;明細書!AT18,明細書!AS18&gt;明細書!AT18),1,""))</f>
        <v/>
      </c>
      <c r="BP18" s="9" t="str">
        <f>IF(AND(明細書!AQ18&lt;=TIME(17,40,0),明細書!AR18&gt;=TIME(18,20,0)),1,IF(AND(明細書!AQ18&lt;=TIME(21,40,0),明細書!AR18&gt;=TIME(22,20,0)),1,IF(AND(明細書!AQ18&lt;=TIME(5,40,0),明細書!AR18&gt;=TIME(6,20,0)),1,IF(AND(明細書!AQ18&lt;=TIME(7,40,0),明細書!AR18&gt;=TIME(8,20,0)),1,""))))</f>
        <v/>
      </c>
      <c r="BX18" s="15" t="str">
        <f t="shared" si="61"/>
        <v/>
      </c>
      <c r="BZ18" s="16"/>
      <c r="CA18" s="7" t="str">
        <f t="shared" si="6"/>
        <v/>
      </c>
      <c r="CB18" s="3">
        <f t="shared" si="7"/>
        <v>45382</v>
      </c>
      <c r="CC18" s="4"/>
      <c r="CD18" s="5" t="s">
        <v>22</v>
      </c>
      <c r="CE18" s="4"/>
      <c r="CF18" s="5" t="s">
        <v>23</v>
      </c>
      <c r="CG18" s="4"/>
      <c r="CH18" s="5" t="s">
        <v>22</v>
      </c>
      <c r="CI18" s="4"/>
      <c r="CJ18" s="5" t="s">
        <v>23</v>
      </c>
      <c r="CK18" s="4"/>
      <c r="CL18" s="6" t="s">
        <v>22</v>
      </c>
      <c r="CM18" s="4"/>
      <c r="CN18" s="6" t="s">
        <v>23</v>
      </c>
      <c r="CO18" s="4"/>
      <c r="CP18" s="6" t="s">
        <v>22</v>
      </c>
      <c r="CQ18" s="4"/>
      <c r="CR18" s="6" t="s">
        <v>23</v>
      </c>
      <c r="CS18" s="70"/>
      <c r="CT18" s="17"/>
      <c r="CU18" s="18"/>
      <c r="CV18" s="82"/>
      <c r="CX18" s="9" t="str">
        <f t="shared" si="8"/>
        <v/>
      </c>
      <c r="CY18" s="9" t="str">
        <f t="shared" si="82"/>
        <v/>
      </c>
      <c r="CZ18" s="9" t="str">
        <f>IF(CI18="","",IF(OR(AND(BZ18=BZ19,CC19&gt;0,明細書!CC19&lt;明細書!CC18),AND(BZ18=BZ19,CC19&gt;0,明細書!CD18&gt;明細書!CC19),AND(明細書!CC18&gt;明細書!CD18)),1,""))</f>
        <v/>
      </c>
      <c r="DA18" s="9" t="str">
        <f>IF(CQ18="","",IF(OR(明細書!CE18&lt;明細書!CC18,明細書!CD18&lt;明細書!CF18,明細書!CE18&gt;明細書!CF18),1,""))</f>
        <v/>
      </c>
      <c r="DB18" s="9" t="str">
        <f>IF(AND(明細書!CC18&lt;=TIME(17,40,0),明細書!CD18&gt;=TIME(18,20,0)),1,IF(AND(明細書!CC18&lt;=TIME(21,40,0),明細書!CD18&gt;=TIME(22,20,0)),1,IF(AND(明細書!CC18&lt;=TIME(5,40,0),明細書!CD18&gt;=TIME(6,20,0)),1,IF(AND(明細書!CC18&lt;=TIME(7,40,0),明細書!CD18&gt;=TIME(8,20,0)),1,""))))</f>
        <v/>
      </c>
      <c r="DJ18" s="15" t="str">
        <f t="shared" si="62"/>
        <v/>
      </c>
      <c r="DL18" s="16"/>
      <c r="DM18" s="7" t="str">
        <f t="shared" si="9"/>
        <v/>
      </c>
      <c r="DN18" s="3">
        <f t="shared" si="10"/>
        <v>45382</v>
      </c>
      <c r="DO18" s="4"/>
      <c r="DP18" s="5" t="s">
        <v>22</v>
      </c>
      <c r="DQ18" s="4"/>
      <c r="DR18" s="5" t="s">
        <v>23</v>
      </c>
      <c r="DS18" s="4"/>
      <c r="DT18" s="5" t="s">
        <v>22</v>
      </c>
      <c r="DU18" s="4"/>
      <c r="DV18" s="5" t="s">
        <v>23</v>
      </c>
      <c r="DW18" s="4"/>
      <c r="DX18" s="6" t="s">
        <v>22</v>
      </c>
      <c r="DY18" s="4"/>
      <c r="DZ18" s="6" t="s">
        <v>23</v>
      </c>
      <c r="EA18" s="4"/>
      <c r="EB18" s="6" t="s">
        <v>22</v>
      </c>
      <c r="EC18" s="4"/>
      <c r="ED18" s="6" t="s">
        <v>23</v>
      </c>
      <c r="EE18" s="70"/>
      <c r="EF18" s="17"/>
      <c r="EG18" s="18"/>
      <c r="EH18" s="82"/>
      <c r="EJ18" s="9" t="str">
        <f t="shared" si="11"/>
        <v/>
      </c>
      <c r="EK18" s="9" t="str">
        <f t="shared" si="83"/>
        <v/>
      </c>
      <c r="EL18" s="9" t="str">
        <f>IF(DU18="","",IF(OR(AND(DL18=DL19,DO19&gt;0,明細書!DO19&lt;明細書!DO18),AND(DL18=DL19,DO19&gt;0,明細書!DP18&gt;明細書!DO19),AND(明細書!DO18&gt;明細書!DP18)),1,""))</f>
        <v/>
      </c>
      <c r="EM18" s="9" t="str">
        <f>IF(EC18="","",IF(OR(明細書!DQ18&lt;明細書!DO18,明細書!DP18&lt;明細書!DR18,明細書!DQ18&gt;明細書!DR18),1,""))</f>
        <v/>
      </c>
      <c r="EN18" s="9" t="str">
        <f>IF(AND(明細書!DO18&lt;=TIME(17,40,0),明細書!DP18&gt;=TIME(18,20,0)),1,IF(AND(明細書!DO18&lt;=TIME(21,40,0),明細書!DP18&gt;=TIME(22,20,0)),1,IF(AND(明細書!DO18&lt;=TIME(5,40,0),明細書!DP18&gt;=TIME(6,20,0)),1,IF(AND(明細書!DO18&lt;=TIME(7,40,0),明細書!DP18&gt;=TIME(8,20,0)),1,""))))</f>
        <v/>
      </c>
      <c r="EV18" s="15" t="str">
        <f t="shared" si="63"/>
        <v/>
      </c>
      <c r="EX18" s="16"/>
      <c r="EY18" s="7" t="str">
        <f t="shared" si="12"/>
        <v/>
      </c>
      <c r="EZ18" s="3">
        <f t="shared" si="13"/>
        <v>45382</v>
      </c>
      <c r="FA18" s="4"/>
      <c r="FB18" s="5" t="s">
        <v>22</v>
      </c>
      <c r="FC18" s="4"/>
      <c r="FD18" s="5" t="s">
        <v>23</v>
      </c>
      <c r="FE18" s="4"/>
      <c r="FF18" s="5" t="s">
        <v>22</v>
      </c>
      <c r="FG18" s="4"/>
      <c r="FH18" s="5" t="s">
        <v>23</v>
      </c>
      <c r="FI18" s="4"/>
      <c r="FJ18" s="6" t="s">
        <v>22</v>
      </c>
      <c r="FK18" s="4"/>
      <c r="FL18" s="6" t="s">
        <v>23</v>
      </c>
      <c r="FM18" s="4"/>
      <c r="FN18" s="6" t="s">
        <v>22</v>
      </c>
      <c r="FO18" s="4"/>
      <c r="FP18" s="6" t="s">
        <v>23</v>
      </c>
      <c r="FQ18" s="70"/>
      <c r="FR18" s="17"/>
      <c r="FS18" s="18"/>
      <c r="FT18" s="82"/>
      <c r="FV18" s="9" t="str">
        <f t="shared" si="14"/>
        <v/>
      </c>
      <c r="FW18" s="9" t="str">
        <f t="shared" si="84"/>
        <v/>
      </c>
      <c r="FX18" s="9" t="str">
        <f>IF(FG18="","",IF(OR(AND(EX18=EX19,FA19&gt;0,明細書!FA19&lt;明細書!FA18),AND(EX18=EX19,FA19&gt;0,明細書!FB18&gt;明細書!FA19),AND(明細書!FA18&gt;明細書!FB18)),1,""))</f>
        <v/>
      </c>
      <c r="FY18" s="9" t="str">
        <f>IF(FO18="","",IF(OR(明細書!FC18&lt;明細書!FA18,明細書!FB18&lt;明細書!FD18,明細書!FC18&gt;明細書!FD18),1,""))</f>
        <v/>
      </c>
      <c r="FZ18" s="9" t="str">
        <f>IF(AND(明細書!FA18&lt;=TIME(17,40,0),明細書!FB18&gt;=TIME(18,20,0)),1,IF(AND(明細書!FA18&lt;=TIME(21,40,0),明細書!FB18&gt;=TIME(22,20,0)),1,IF(AND(明細書!FA18&lt;=TIME(5,40,0),明細書!FB18&gt;=TIME(6,20,0)),1,IF(AND(明細書!FA18&lt;=TIME(7,40,0),明細書!FB18&gt;=TIME(8,20,0)),1,""))))</f>
        <v/>
      </c>
      <c r="GH18" s="15" t="str">
        <f t="shared" si="64"/>
        <v/>
      </c>
      <c r="GJ18" s="16"/>
      <c r="GK18" s="7" t="str">
        <f t="shared" si="15"/>
        <v/>
      </c>
      <c r="GL18" s="3">
        <f t="shared" si="16"/>
        <v>45382</v>
      </c>
      <c r="GM18" s="4"/>
      <c r="GN18" s="5" t="s">
        <v>22</v>
      </c>
      <c r="GO18" s="4"/>
      <c r="GP18" s="5" t="s">
        <v>23</v>
      </c>
      <c r="GQ18" s="4"/>
      <c r="GR18" s="5" t="s">
        <v>22</v>
      </c>
      <c r="GS18" s="4"/>
      <c r="GT18" s="5" t="s">
        <v>23</v>
      </c>
      <c r="GU18" s="4"/>
      <c r="GV18" s="6" t="s">
        <v>22</v>
      </c>
      <c r="GW18" s="4"/>
      <c r="GX18" s="6" t="s">
        <v>23</v>
      </c>
      <c r="GY18" s="4"/>
      <c r="GZ18" s="6" t="s">
        <v>22</v>
      </c>
      <c r="HA18" s="4"/>
      <c r="HB18" s="6" t="s">
        <v>23</v>
      </c>
      <c r="HC18" s="70"/>
      <c r="HD18" s="17"/>
      <c r="HE18" s="18"/>
      <c r="HF18" s="82"/>
      <c r="HH18" s="9" t="str">
        <f t="shared" si="17"/>
        <v/>
      </c>
      <c r="HI18" s="9" t="str">
        <f t="shared" si="85"/>
        <v/>
      </c>
      <c r="HJ18" s="9" t="str">
        <f>IF(GS18="","",IF(OR(AND(GJ18=GJ19,GM19&gt;0,明細書!GM19&lt;明細書!GM18),AND(GJ18=GJ19,GM19&gt;0,明細書!GN18&gt;明細書!GM19),AND(明細書!GM18&gt;明細書!GN18)),1,""))</f>
        <v/>
      </c>
      <c r="HK18" s="9" t="str">
        <f>IF(HA18="","",IF(OR(明細書!GO18&lt;明細書!GM18,明細書!GN18&lt;明細書!GP18,明細書!GO18&gt;明細書!GP18),1,""))</f>
        <v/>
      </c>
      <c r="HL18" s="9" t="str">
        <f>IF(AND(明細書!GM18&lt;=TIME(17,40,0),明細書!GN18&gt;=TIME(18,20,0)),1,IF(AND(明細書!GM18&lt;=TIME(21,40,0),明細書!GN18&gt;=TIME(22,20,0)),1,IF(AND(明細書!GM18&lt;=TIME(5,40,0),明細書!GN18&gt;=TIME(6,20,0)),1,IF(AND(明細書!GM18&lt;=TIME(7,40,0),明細書!GN18&gt;=TIME(8,20,0)),1,""))))</f>
        <v/>
      </c>
      <c r="HT18" s="15" t="str">
        <f t="shared" si="65"/>
        <v/>
      </c>
      <c r="HV18" s="16"/>
      <c r="HW18" s="7" t="str">
        <f t="shared" si="18"/>
        <v/>
      </c>
      <c r="HX18" s="3">
        <f t="shared" si="19"/>
        <v>45382</v>
      </c>
      <c r="HY18" s="4"/>
      <c r="HZ18" s="5" t="s">
        <v>22</v>
      </c>
      <c r="IA18" s="4"/>
      <c r="IB18" s="5" t="s">
        <v>23</v>
      </c>
      <c r="IC18" s="4"/>
      <c r="ID18" s="5" t="s">
        <v>22</v>
      </c>
      <c r="IE18" s="4"/>
      <c r="IF18" s="5" t="s">
        <v>23</v>
      </c>
      <c r="IG18" s="4"/>
      <c r="IH18" s="6" t="s">
        <v>22</v>
      </c>
      <c r="II18" s="4"/>
      <c r="IJ18" s="6" t="s">
        <v>23</v>
      </c>
      <c r="IK18" s="4"/>
      <c r="IL18" s="6" t="s">
        <v>22</v>
      </c>
      <c r="IM18" s="4"/>
      <c r="IN18" s="6" t="s">
        <v>23</v>
      </c>
      <c r="IO18" s="70"/>
      <c r="IP18" s="17"/>
      <c r="IQ18" s="18"/>
      <c r="IR18" s="82"/>
      <c r="IT18" s="9" t="str">
        <f t="shared" si="20"/>
        <v/>
      </c>
      <c r="IU18" s="9" t="str">
        <f t="shared" si="86"/>
        <v/>
      </c>
      <c r="IV18" s="9" t="str">
        <f>IF(IE18="","",IF(OR(AND(HV18=HV19,HY19&gt;0,明細書!HY19&lt;明細書!HY18),AND(HV18=HV19,HY19&gt;0,明細書!HZ18&gt;明細書!HY19),AND(明細書!HY18&gt;明細書!HZ18)),1,""))</f>
        <v/>
      </c>
      <c r="IW18" s="9" t="str">
        <f>IF(IM18="","",IF(OR(明細書!IA18&lt;明細書!HY18,明細書!HZ18&lt;明細書!IB18,明細書!IA18&gt;明細書!IB18),1,""))</f>
        <v/>
      </c>
      <c r="IX18" s="9" t="str">
        <f>IF(AND(明細書!HY18&lt;=TIME(17,40,0),明細書!HZ18&gt;=TIME(18,20,0)),1,IF(AND(明細書!HY18&lt;=TIME(21,40,0),明細書!HZ18&gt;=TIME(22,20,0)),1,IF(AND(明細書!HY18&lt;=TIME(5,40,0),明細書!HZ18&gt;=TIME(6,20,0)),1,IF(AND(明細書!HY18&lt;=TIME(7,40,0),明細書!HZ18&gt;=TIME(8,20,0)),1,""))))</f>
        <v/>
      </c>
      <c r="JF18" s="15" t="str">
        <f t="shared" si="66"/>
        <v/>
      </c>
      <c r="JH18" s="16"/>
      <c r="JI18" s="7" t="str">
        <f t="shared" si="21"/>
        <v/>
      </c>
      <c r="JJ18" s="3">
        <f t="shared" si="22"/>
        <v>45382</v>
      </c>
      <c r="JK18" s="4"/>
      <c r="JL18" s="5" t="s">
        <v>22</v>
      </c>
      <c r="JM18" s="4"/>
      <c r="JN18" s="5" t="s">
        <v>23</v>
      </c>
      <c r="JO18" s="4"/>
      <c r="JP18" s="5" t="s">
        <v>22</v>
      </c>
      <c r="JQ18" s="4"/>
      <c r="JR18" s="5" t="s">
        <v>23</v>
      </c>
      <c r="JS18" s="4"/>
      <c r="JT18" s="6" t="s">
        <v>22</v>
      </c>
      <c r="JU18" s="4"/>
      <c r="JV18" s="6" t="s">
        <v>23</v>
      </c>
      <c r="JW18" s="4"/>
      <c r="JX18" s="6" t="s">
        <v>22</v>
      </c>
      <c r="JY18" s="4"/>
      <c r="JZ18" s="6" t="s">
        <v>23</v>
      </c>
      <c r="KA18" s="70"/>
      <c r="KB18" s="17"/>
      <c r="KC18" s="18"/>
      <c r="KD18" s="82"/>
      <c r="KF18" s="9" t="str">
        <f t="shared" si="23"/>
        <v/>
      </c>
      <c r="KG18" s="9" t="str">
        <f t="shared" si="87"/>
        <v/>
      </c>
      <c r="KH18" s="9" t="str">
        <f>IF(JQ18="","",IF(OR(AND(JH18=JH19,JK19&gt;0,明細書!JK19&lt;明細書!JK18),AND(JH18=JH19,JK19&gt;0,明細書!JL18&gt;明細書!JK19),AND(明細書!JK18&gt;明細書!JL18)),1,""))</f>
        <v/>
      </c>
      <c r="KI18" s="9" t="str">
        <f>IF(JY18="","",IF(OR(明細書!JM18&lt;明細書!JK18,明細書!JL18&lt;明細書!JN18,明細書!JM18&gt;明細書!JN18),1,""))</f>
        <v/>
      </c>
      <c r="KJ18" s="9" t="str">
        <f>IF(AND(明細書!JK18&lt;=TIME(17,40,0),明細書!JL18&gt;=TIME(18,20,0)),1,IF(AND(明細書!JK18&lt;=TIME(21,40,0),明細書!JL18&gt;=TIME(22,20,0)),1,IF(AND(明細書!JK18&lt;=TIME(5,40,0),明細書!JL18&gt;=TIME(6,20,0)),1,IF(AND(明細書!JK18&lt;=TIME(7,40,0),明細書!JL18&gt;=TIME(8,20,0)),1,""))))</f>
        <v/>
      </c>
      <c r="KR18" s="15" t="str">
        <f t="shared" si="67"/>
        <v/>
      </c>
      <c r="KT18" s="16"/>
      <c r="KU18" s="7" t="str">
        <f t="shared" si="24"/>
        <v/>
      </c>
      <c r="KV18" s="3">
        <f t="shared" si="25"/>
        <v>45382</v>
      </c>
      <c r="KW18" s="4"/>
      <c r="KX18" s="5" t="s">
        <v>22</v>
      </c>
      <c r="KY18" s="4"/>
      <c r="KZ18" s="5" t="s">
        <v>23</v>
      </c>
      <c r="LA18" s="4"/>
      <c r="LB18" s="5" t="s">
        <v>22</v>
      </c>
      <c r="LC18" s="4"/>
      <c r="LD18" s="5" t="s">
        <v>23</v>
      </c>
      <c r="LE18" s="4"/>
      <c r="LF18" s="6" t="s">
        <v>22</v>
      </c>
      <c r="LG18" s="4"/>
      <c r="LH18" s="6" t="s">
        <v>23</v>
      </c>
      <c r="LI18" s="4"/>
      <c r="LJ18" s="6" t="s">
        <v>22</v>
      </c>
      <c r="LK18" s="4"/>
      <c r="LL18" s="6" t="s">
        <v>23</v>
      </c>
      <c r="LM18" s="70"/>
      <c r="LN18" s="17"/>
      <c r="LO18" s="18"/>
      <c r="LP18" s="82"/>
      <c r="LR18" s="9" t="str">
        <f t="shared" si="26"/>
        <v/>
      </c>
      <c r="LS18" s="9" t="str">
        <f t="shared" si="88"/>
        <v/>
      </c>
      <c r="LT18" s="9" t="str">
        <f>IF(LC18="","",IF(OR(AND(KT18=KT19,KW19&gt;0,明細書!KW19&lt;明細書!KW18),AND(KT18=KT19,KW19&gt;0,明細書!KX18&gt;明細書!KW19),AND(明細書!KW18&gt;明細書!KX18)),1,""))</f>
        <v/>
      </c>
      <c r="LU18" s="9" t="str">
        <f>IF(LK18="","",IF(OR(明細書!KY18&lt;明細書!KW18,明細書!KX18&lt;明細書!KZ18,明細書!KY18&gt;明細書!KZ18),1,""))</f>
        <v/>
      </c>
      <c r="LV18" s="9" t="str">
        <f>IF(AND(明細書!KW18&lt;=TIME(17,40,0),明細書!KX18&gt;=TIME(18,20,0)),1,IF(AND(明細書!KW18&lt;=TIME(21,40,0),明細書!KX18&gt;=TIME(22,20,0)),1,IF(AND(明細書!KW18&lt;=TIME(5,40,0),明細書!KX18&gt;=TIME(6,20,0)),1,IF(AND(明細書!KW18&lt;=TIME(7,40,0),明細書!KX18&gt;=TIME(8,20,0)),1,""))))</f>
        <v/>
      </c>
      <c r="MD18" s="15" t="str">
        <f t="shared" si="68"/>
        <v/>
      </c>
      <c r="MF18" s="16"/>
      <c r="MG18" s="7" t="str">
        <f t="shared" si="27"/>
        <v/>
      </c>
      <c r="MH18" s="3">
        <f t="shared" si="28"/>
        <v>45382</v>
      </c>
      <c r="MI18" s="4"/>
      <c r="MJ18" s="5" t="s">
        <v>22</v>
      </c>
      <c r="MK18" s="4"/>
      <c r="ML18" s="5" t="s">
        <v>23</v>
      </c>
      <c r="MM18" s="4"/>
      <c r="MN18" s="5" t="s">
        <v>22</v>
      </c>
      <c r="MO18" s="4"/>
      <c r="MP18" s="5" t="s">
        <v>23</v>
      </c>
      <c r="MQ18" s="4"/>
      <c r="MR18" s="6" t="s">
        <v>22</v>
      </c>
      <c r="MS18" s="4"/>
      <c r="MT18" s="6" t="s">
        <v>23</v>
      </c>
      <c r="MU18" s="4"/>
      <c r="MV18" s="6" t="s">
        <v>22</v>
      </c>
      <c r="MW18" s="4"/>
      <c r="MX18" s="6" t="s">
        <v>23</v>
      </c>
      <c r="MY18" s="70"/>
      <c r="MZ18" s="17"/>
      <c r="NA18" s="18"/>
      <c r="NB18" s="82"/>
      <c r="ND18" s="9" t="str">
        <f t="shared" si="29"/>
        <v/>
      </c>
      <c r="NE18" s="9" t="str">
        <f t="shared" si="89"/>
        <v/>
      </c>
      <c r="NF18" s="9" t="str">
        <f>IF(MO18="","",IF(OR(AND(MF18=MF19,MI19&gt;0,明細書!MI19&lt;明細書!MI18),AND(MF18=MF19,MI19&gt;0,明細書!MJ18&gt;明細書!MI19),AND(明細書!MI18&gt;明細書!MJ18)),1,""))</f>
        <v/>
      </c>
      <c r="NG18" s="9" t="str">
        <f>IF(MW18="","",IF(OR(明細書!MK18&lt;明細書!MI18,明細書!MJ18&lt;明細書!ML18,明細書!MK18&gt;明細書!ML18),1,""))</f>
        <v/>
      </c>
      <c r="NH18" s="9" t="str">
        <f>IF(AND(明細書!MI18&lt;=TIME(17,40,0),明細書!MJ18&gt;=TIME(18,20,0)),1,IF(AND(明細書!MI18&lt;=TIME(21,40,0),明細書!MJ18&gt;=TIME(22,20,0)),1,IF(AND(明細書!MI18&lt;=TIME(5,40,0),明細書!MJ18&gt;=TIME(6,20,0)),1,IF(AND(明細書!MI18&lt;=TIME(7,40,0),明細書!MJ18&gt;=TIME(8,20,0)),1,""))))</f>
        <v/>
      </c>
      <c r="NP18" s="15" t="str">
        <f t="shared" si="69"/>
        <v/>
      </c>
      <c r="NR18" s="16"/>
      <c r="NS18" s="7" t="str">
        <f t="shared" si="30"/>
        <v/>
      </c>
      <c r="NT18" s="3">
        <f t="shared" si="31"/>
        <v>45382</v>
      </c>
      <c r="NU18" s="4"/>
      <c r="NV18" s="5" t="s">
        <v>22</v>
      </c>
      <c r="NW18" s="4"/>
      <c r="NX18" s="5" t="s">
        <v>23</v>
      </c>
      <c r="NY18" s="4"/>
      <c r="NZ18" s="5" t="s">
        <v>22</v>
      </c>
      <c r="OA18" s="4"/>
      <c r="OB18" s="5" t="s">
        <v>23</v>
      </c>
      <c r="OC18" s="4"/>
      <c r="OD18" s="6" t="s">
        <v>22</v>
      </c>
      <c r="OE18" s="4"/>
      <c r="OF18" s="6" t="s">
        <v>23</v>
      </c>
      <c r="OG18" s="4"/>
      <c r="OH18" s="6" t="s">
        <v>22</v>
      </c>
      <c r="OI18" s="4"/>
      <c r="OJ18" s="6" t="s">
        <v>23</v>
      </c>
      <c r="OK18" s="70"/>
      <c r="OL18" s="17"/>
      <c r="OM18" s="18"/>
      <c r="ON18" s="82"/>
      <c r="OP18" s="9" t="str">
        <f t="shared" si="32"/>
        <v/>
      </c>
      <c r="OQ18" s="9" t="str">
        <f t="shared" si="90"/>
        <v/>
      </c>
      <c r="OR18" s="9" t="str">
        <f>IF(OA18="","",IF(OR(AND(NR18=NR19,NU19&gt;0,明細書!NU19&lt;明細書!NU18),AND(NR18=NR19,NU19&gt;0,明細書!NV18&gt;明細書!NU19),AND(明細書!NU18&gt;明細書!NV18)),1,""))</f>
        <v/>
      </c>
      <c r="OS18" s="9" t="str">
        <f>IF(OI18="","",IF(OR(明細書!NW18&lt;明細書!NU18,明細書!NV18&lt;明細書!NX18,明細書!NW18&gt;明細書!NX18),1,""))</f>
        <v/>
      </c>
      <c r="OT18" s="9" t="str">
        <f>IF(AND(明細書!NU18&lt;=TIME(17,40,0),明細書!NV18&gt;=TIME(18,20,0)),1,IF(AND(明細書!NU18&lt;=TIME(21,40,0),明細書!NV18&gt;=TIME(22,20,0)),1,IF(AND(明細書!NU18&lt;=TIME(5,40,0),明細書!NV18&gt;=TIME(6,20,0)),1,IF(AND(明細書!NU18&lt;=TIME(7,40,0),明細書!NV18&gt;=TIME(8,20,0)),1,""))))</f>
        <v/>
      </c>
      <c r="PB18" s="15" t="str">
        <f t="shared" si="70"/>
        <v/>
      </c>
      <c r="PD18" s="16"/>
      <c r="PE18" s="7" t="str">
        <f t="shared" si="33"/>
        <v/>
      </c>
      <c r="PF18" s="3">
        <f t="shared" si="34"/>
        <v>45382</v>
      </c>
      <c r="PG18" s="4"/>
      <c r="PH18" s="5" t="s">
        <v>22</v>
      </c>
      <c r="PI18" s="4"/>
      <c r="PJ18" s="5" t="s">
        <v>23</v>
      </c>
      <c r="PK18" s="4"/>
      <c r="PL18" s="5" t="s">
        <v>22</v>
      </c>
      <c r="PM18" s="4"/>
      <c r="PN18" s="5" t="s">
        <v>23</v>
      </c>
      <c r="PO18" s="4"/>
      <c r="PP18" s="6" t="s">
        <v>22</v>
      </c>
      <c r="PQ18" s="4"/>
      <c r="PR18" s="6" t="s">
        <v>23</v>
      </c>
      <c r="PS18" s="4"/>
      <c r="PT18" s="6" t="s">
        <v>22</v>
      </c>
      <c r="PU18" s="4"/>
      <c r="PV18" s="6" t="s">
        <v>23</v>
      </c>
      <c r="PW18" s="70"/>
      <c r="PX18" s="17"/>
      <c r="PY18" s="18"/>
      <c r="PZ18" s="82"/>
      <c r="QB18" s="9" t="str">
        <f t="shared" si="35"/>
        <v/>
      </c>
      <c r="QC18" s="9" t="str">
        <f t="shared" si="91"/>
        <v/>
      </c>
      <c r="QD18" s="9" t="str">
        <f>IF(PM18="","",IF(OR(AND(PD18=PD19,PG19&gt;0,明細書!PG19&lt;明細書!PG18),AND(PD18=PD19,PG19&gt;0,明細書!PH18&gt;明細書!PG19),AND(明細書!PG18&gt;明細書!PH18)),1,""))</f>
        <v/>
      </c>
      <c r="QE18" s="9" t="str">
        <f>IF(PU18="","",IF(OR(明細書!PI18&lt;明細書!PG18,明細書!PH18&lt;明細書!PJ18,明細書!PI18&gt;明細書!PJ18),1,""))</f>
        <v/>
      </c>
      <c r="QF18" s="9" t="str">
        <f>IF(AND(明細書!PG18&lt;=TIME(17,40,0),明細書!PH18&gt;=TIME(18,20,0)),1,IF(AND(明細書!PG18&lt;=TIME(21,40,0),明細書!PH18&gt;=TIME(22,20,0)),1,IF(AND(明細書!PG18&lt;=TIME(5,40,0),明細書!PH18&gt;=TIME(6,20,0)),1,IF(AND(明細書!PG18&lt;=TIME(7,40,0),明細書!PH18&gt;=TIME(8,20,0)),1,""))))</f>
        <v/>
      </c>
      <c r="QN18" s="15" t="str">
        <f t="shared" si="71"/>
        <v/>
      </c>
      <c r="QP18" s="16"/>
      <c r="QQ18" s="7" t="str">
        <f t="shared" si="36"/>
        <v/>
      </c>
      <c r="QR18" s="3">
        <f t="shared" si="37"/>
        <v>45382</v>
      </c>
      <c r="QS18" s="4"/>
      <c r="QT18" s="5" t="s">
        <v>22</v>
      </c>
      <c r="QU18" s="4"/>
      <c r="QV18" s="5" t="s">
        <v>23</v>
      </c>
      <c r="QW18" s="4"/>
      <c r="QX18" s="5" t="s">
        <v>22</v>
      </c>
      <c r="QY18" s="4"/>
      <c r="QZ18" s="5" t="s">
        <v>23</v>
      </c>
      <c r="RA18" s="4"/>
      <c r="RB18" s="6" t="s">
        <v>22</v>
      </c>
      <c r="RC18" s="4"/>
      <c r="RD18" s="6" t="s">
        <v>23</v>
      </c>
      <c r="RE18" s="4"/>
      <c r="RF18" s="6" t="s">
        <v>22</v>
      </c>
      <c r="RG18" s="4"/>
      <c r="RH18" s="6" t="s">
        <v>23</v>
      </c>
      <c r="RI18" s="70"/>
      <c r="RJ18" s="17"/>
      <c r="RK18" s="18"/>
      <c r="RL18" s="82"/>
      <c r="RN18" s="9" t="str">
        <f t="shared" si="38"/>
        <v/>
      </c>
      <c r="RO18" s="9" t="str">
        <f t="shared" si="92"/>
        <v/>
      </c>
      <c r="RP18" s="9" t="str">
        <f>IF(QY18="","",IF(OR(AND(QP18=QP19,QS19&gt;0,明細書!QS19&lt;明細書!QS18),AND(QP18=QP19,QS19&gt;0,明細書!QT18&gt;明細書!QS19),AND(明細書!QS18&gt;明細書!QT18)),1,""))</f>
        <v/>
      </c>
      <c r="RQ18" s="9" t="str">
        <f>IF(RG18="","",IF(OR(明細書!QU18&lt;明細書!QS18,明細書!QT18&lt;明細書!QV18,明細書!QU18&gt;明細書!QV18),1,""))</f>
        <v/>
      </c>
      <c r="RR18" s="9" t="str">
        <f>IF(AND(明細書!QS18&lt;=TIME(17,40,0),明細書!QT18&gt;=TIME(18,20,0)),1,IF(AND(明細書!QS18&lt;=TIME(21,40,0),明細書!QT18&gt;=TIME(22,20,0)),1,IF(AND(明細書!QS18&lt;=TIME(5,40,0),明細書!QT18&gt;=TIME(6,20,0)),1,IF(AND(明細書!QS18&lt;=TIME(7,40,0),明細書!QT18&gt;=TIME(8,20,0)),1,""))))</f>
        <v/>
      </c>
      <c r="RZ18" s="15" t="str">
        <f t="shared" si="72"/>
        <v/>
      </c>
      <c r="SB18" s="16"/>
      <c r="SC18" s="7" t="str">
        <f t="shared" si="39"/>
        <v/>
      </c>
      <c r="SD18" s="3">
        <f t="shared" si="40"/>
        <v>45382</v>
      </c>
      <c r="SE18" s="4"/>
      <c r="SF18" s="5" t="s">
        <v>22</v>
      </c>
      <c r="SG18" s="4"/>
      <c r="SH18" s="5" t="s">
        <v>23</v>
      </c>
      <c r="SI18" s="4"/>
      <c r="SJ18" s="5" t="s">
        <v>22</v>
      </c>
      <c r="SK18" s="4"/>
      <c r="SL18" s="5" t="s">
        <v>23</v>
      </c>
      <c r="SM18" s="4"/>
      <c r="SN18" s="6" t="s">
        <v>22</v>
      </c>
      <c r="SO18" s="4"/>
      <c r="SP18" s="6" t="s">
        <v>23</v>
      </c>
      <c r="SQ18" s="4"/>
      <c r="SR18" s="6" t="s">
        <v>22</v>
      </c>
      <c r="SS18" s="4"/>
      <c r="ST18" s="6" t="s">
        <v>23</v>
      </c>
      <c r="SU18" s="70"/>
      <c r="SV18" s="17"/>
      <c r="SW18" s="18"/>
      <c r="SX18" s="82"/>
      <c r="SZ18" s="9" t="str">
        <f t="shared" si="41"/>
        <v/>
      </c>
      <c r="TA18" s="9" t="str">
        <f t="shared" si="93"/>
        <v/>
      </c>
      <c r="TB18" s="9" t="str">
        <f>IF(SK18="","",IF(OR(AND(SB18=SB19,SE19&gt;0,明細書!SE19&lt;明細書!SE18),AND(SB18=SB19,SE19&gt;0,明細書!SF18&gt;明細書!SE19),AND(明細書!SE18&gt;明細書!SF18)),1,""))</f>
        <v/>
      </c>
      <c r="TC18" s="9" t="str">
        <f>IF(SS18="","",IF(OR(明細書!SG18&lt;明細書!SE18,明細書!SF18&lt;明細書!SH18,明細書!SG18&gt;明細書!SH18),1,""))</f>
        <v/>
      </c>
      <c r="TD18" s="9" t="str">
        <f>IF(AND(明細書!SE18&lt;=TIME(17,40,0),明細書!SF18&gt;=TIME(18,20,0)),1,IF(AND(明細書!SE18&lt;=TIME(21,40,0),明細書!SF18&gt;=TIME(22,20,0)),1,IF(AND(明細書!SE18&lt;=TIME(5,40,0),明細書!SF18&gt;=TIME(6,20,0)),1,IF(AND(明細書!SE18&lt;=TIME(7,40,0),明細書!SF18&gt;=TIME(8,20,0)),1,""))))</f>
        <v/>
      </c>
      <c r="TL18" s="15" t="str">
        <f t="shared" si="73"/>
        <v/>
      </c>
      <c r="TN18" s="16"/>
      <c r="TO18" s="7" t="str">
        <f t="shared" si="42"/>
        <v/>
      </c>
      <c r="TP18" s="3">
        <f t="shared" si="43"/>
        <v>45382</v>
      </c>
      <c r="TQ18" s="4"/>
      <c r="TR18" s="5" t="s">
        <v>22</v>
      </c>
      <c r="TS18" s="4"/>
      <c r="TT18" s="5" t="s">
        <v>23</v>
      </c>
      <c r="TU18" s="4"/>
      <c r="TV18" s="5" t="s">
        <v>22</v>
      </c>
      <c r="TW18" s="4"/>
      <c r="TX18" s="5" t="s">
        <v>23</v>
      </c>
      <c r="TY18" s="4"/>
      <c r="TZ18" s="6" t="s">
        <v>22</v>
      </c>
      <c r="UA18" s="4"/>
      <c r="UB18" s="6" t="s">
        <v>23</v>
      </c>
      <c r="UC18" s="4"/>
      <c r="UD18" s="6" t="s">
        <v>22</v>
      </c>
      <c r="UE18" s="4"/>
      <c r="UF18" s="6" t="s">
        <v>23</v>
      </c>
      <c r="UG18" s="70"/>
      <c r="UH18" s="17"/>
      <c r="UI18" s="18"/>
      <c r="UJ18" s="82"/>
      <c r="UL18" s="9" t="str">
        <f t="shared" si="44"/>
        <v/>
      </c>
      <c r="UM18" s="9" t="str">
        <f t="shared" si="94"/>
        <v/>
      </c>
      <c r="UN18" s="9" t="str">
        <f>IF(TW18="","",IF(OR(AND(TN18=TN19,TQ19&gt;0,明細書!TQ19&lt;明細書!TQ18),AND(TN18=TN19,TQ19&gt;0,明細書!TR18&gt;明細書!TQ19),AND(明細書!TQ18&gt;明細書!TR18)),1,""))</f>
        <v/>
      </c>
      <c r="UO18" s="9" t="str">
        <f>IF(UE18="","",IF(OR(明細書!TS18&lt;明細書!TQ18,明細書!TR18&lt;明細書!TT18,明細書!TS18&gt;明細書!TT18),1,""))</f>
        <v/>
      </c>
      <c r="UP18" s="9" t="str">
        <f>IF(AND(明細書!TQ18&lt;=TIME(17,40,0),明細書!TR18&gt;=TIME(18,20,0)),1,IF(AND(明細書!TQ18&lt;=TIME(21,40,0),明細書!TR18&gt;=TIME(22,20,0)),1,IF(AND(明細書!TQ18&lt;=TIME(5,40,0),明細書!TR18&gt;=TIME(6,20,0)),1,IF(AND(明細書!TQ18&lt;=TIME(7,40,0),明細書!TR18&gt;=TIME(8,20,0)),1,""))))</f>
        <v/>
      </c>
      <c r="UX18" s="15" t="str">
        <f t="shared" si="74"/>
        <v/>
      </c>
      <c r="UZ18" s="16"/>
      <c r="VA18" s="7" t="str">
        <f t="shared" si="45"/>
        <v/>
      </c>
      <c r="VB18" s="3">
        <f t="shared" si="46"/>
        <v>45382</v>
      </c>
      <c r="VC18" s="4"/>
      <c r="VD18" s="5" t="s">
        <v>22</v>
      </c>
      <c r="VE18" s="4"/>
      <c r="VF18" s="5" t="s">
        <v>23</v>
      </c>
      <c r="VG18" s="4"/>
      <c r="VH18" s="5" t="s">
        <v>22</v>
      </c>
      <c r="VI18" s="4"/>
      <c r="VJ18" s="5" t="s">
        <v>23</v>
      </c>
      <c r="VK18" s="4"/>
      <c r="VL18" s="6" t="s">
        <v>22</v>
      </c>
      <c r="VM18" s="4"/>
      <c r="VN18" s="6" t="s">
        <v>23</v>
      </c>
      <c r="VO18" s="4"/>
      <c r="VP18" s="6" t="s">
        <v>22</v>
      </c>
      <c r="VQ18" s="4"/>
      <c r="VR18" s="6" t="s">
        <v>23</v>
      </c>
      <c r="VS18" s="70"/>
      <c r="VT18" s="17"/>
      <c r="VU18" s="18"/>
      <c r="VV18" s="82"/>
      <c r="VX18" s="9" t="str">
        <f t="shared" si="47"/>
        <v/>
      </c>
      <c r="VY18" s="9" t="str">
        <f t="shared" si="95"/>
        <v/>
      </c>
      <c r="VZ18" s="9" t="str">
        <f>IF(VI18="","",IF(OR(AND(UZ18=UZ19,VC19&gt;0,明細書!VC19&lt;明細書!VC18),AND(UZ18=UZ19,VC19&gt;0,明細書!VD18&gt;明細書!VC19),AND(明細書!VC18&gt;明細書!VD18)),1,""))</f>
        <v/>
      </c>
      <c r="WA18" s="9" t="str">
        <f>IF(VQ18="","",IF(OR(明細書!VE18&lt;明細書!VC18,明細書!VD18&lt;明細書!VF18,明細書!VE18&gt;明細書!VF18),1,""))</f>
        <v/>
      </c>
      <c r="WB18" s="9" t="str">
        <f>IF(AND(明細書!VC18&lt;=TIME(17,40,0),明細書!VD18&gt;=TIME(18,20,0)),1,IF(AND(明細書!VC18&lt;=TIME(21,40,0),明細書!VD18&gt;=TIME(22,20,0)),1,IF(AND(明細書!VC18&lt;=TIME(5,40,0),明細書!VD18&gt;=TIME(6,20,0)),1,IF(AND(明細書!VC18&lt;=TIME(7,40,0),明細書!VD18&gt;=TIME(8,20,0)),1,""))))</f>
        <v/>
      </c>
      <c r="WJ18" s="15" t="str">
        <f t="shared" si="75"/>
        <v/>
      </c>
      <c r="WL18" s="16"/>
      <c r="WM18" s="7" t="str">
        <f t="shared" si="48"/>
        <v/>
      </c>
      <c r="WN18" s="3">
        <f t="shared" si="49"/>
        <v>45382</v>
      </c>
      <c r="WO18" s="4"/>
      <c r="WP18" s="5" t="s">
        <v>22</v>
      </c>
      <c r="WQ18" s="4"/>
      <c r="WR18" s="5" t="s">
        <v>23</v>
      </c>
      <c r="WS18" s="4"/>
      <c r="WT18" s="5" t="s">
        <v>22</v>
      </c>
      <c r="WU18" s="4"/>
      <c r="WV18" s="5" t="s">
        <v>23</v>
      </c>
      <c r="WW18" s="4"/>
      <c r="WX18" s="6" t="s">
        <v>22</v>
      </c>
      <c r="WY18" s="4"/>
      <c r="WZ18" s="6" t="s">
        <v>23</v>
      </c>
      <c r="XA18" s="4"/>
      <c r="XB18" s="6" t="s">
        <v>22</v>
      </c>
      <c r="XC18" s="4"/>
      <c r="XD18" s="6" t="s">
        <v>23</v>
      </c>
      <c r="XE18" s="70"/>
      <c r="XF18" s="17"/>
      <c r="XG18" s="18"/>
      <c r="XH18" s="82"/>
      <c r="XJ18" s="9" t="str">
        <f t="shared" si="50"/>
        <v/>
      </c>
      <c r="XK18" s="9" t="str">
        <f t="shared" si="96"/>
        <v/>
      </c>
      <c r="XL18" s="9" t="str">
        <f>IF(WU18="","",IF(OR(AND(WL18=WL19,WO19&gt;0,明細書!WO19&lt;明細書!WO18),AND(WL18=WL19,WO19&gt;0,明細書!WP18&gt;明細書!WO19),AND(明細書!WO18&gt;明細書!WP18)),1,""))</f>
        <v/>
      </c>
      <c r="XM18" s="9" t="str">
        <f>IF(XC18="","",IF(OR(明細書!WQ18&lt;明細書!WO18,明細書!WP18&lt;明細書!WR18,明細書!WQ18&gt;明細書!WR18),1,""))</f>
        <v/>
      </c>
      <c r="XN18" s="9" t="str">
        <f>IF(AND(明細書!WO18&lt;=TIME(17,40,0),明細書!WP18&gt;=TIME(18,20,0)),1,IF(AND(明細書!WO18&lt;=TIME(21,40,0),明細書!WP18&gt;=TIME(22,20,0)),1,IF(AND(明細書!WO18&lt;=TIME(5,40,0),明細書!WP18&gt;=TIME(6,20,0)),1,IF(AND(明細書!WO18&lt;=TIME(7,40,0),明細書!WP18&gt;=TIME(8,20,0)),1,""))))</f>
        <v/>
      </c>
      <c r="XV18" s="15" t="str">
        <f t="shared" si="76"/>
        <v/>
      </c>
      <c r="XX18" s="16"/>
      <c r="XY18" s="7" t="str">
        <f t="shared" si="51"/>
        <v/>
      </c>
      <c r="XZ18" s="3">
        <f t="shared" si="52"/>
        <v>45382</v>
      </c>
      <c r="YA18" s="4"/>
      <c r="YB18" s="5" t="s">
        <v>22</v>
      </c>
      <c r="YC18" s="4"/>
      <c r="YD18" s="5" t="s">
        <v>23</v>
      </c>
      <c r="YE18" s="4"/>
      <c r="YF18" s="5" t="s">
        <v>22</v>
      </c>
      <c r="YG18" s="4"/>
      <c r="YH18" s="5" t="s">
        <v>23</v>
      </c>
      <c r="YI18" s="4"/>
      <c r="YJ18" s="6" t="s">
        <v>22</v>
      </c>
      <c r="YK18" s="4"/>
      <c r="YL18" s="6" t="s">
        <v>23</v>
      </c>
      <c r="YM18" s="4"/>
      <c r="YN18" s="6" t="s">
        <v>22</v>
      </c>
      <c r="YO18" s="4"/>
      <c r="YP18" s="6" t="s">
        <v>23</v>
      </c>
      <c r="YQ18" s="70"/>
      <c r="YR18" s="17"/>
      <c r="YS18" s="18"/>
      <c r="YT18" s="82"/>
      <c r="YV18" s="9" t="str">
        <f t="shared" si="53"/>
        <v/>
      </c>
      <c r="YW18" s="9" t="str">
        <f t="shared" si="97"/>
        <v/>
      </c>
      <c r="YX18" s="9" t="str">
        <f>IF(YG18="","",IF(OR(AND(XX18=XX19,YA19&gt;0,明細書!YA19&lt;明細書!YA18),AND(XX18=XX19,YA19&gt;0,明細書!YB18&gt;明細書!YA19),AND(明細書!YA18&gt;明細書!YB18)),1,""))</f>
        <v/>
      </c>
      <c r="YY18" s="9" t="str">
        <f>IF(YO18="","",IF(OR(明細書!YC18&lt;明細書!YA18,明細書!YB18&lt;明細書!YD18,明細書!YC18&gt;明細書!YD18),1,""))</f>
        <v/>
      </c>
      <c r="YZ18" s="9" t="str">
        <f>IF(AND(明細書!YA18&lt;=TIME(17,40,0),明細書!YB18&gt;=TIME(18,20,0)),1,IF(AND(明細書!YA18&lt;=TIME(21,40,0),明細書!YB18&gt;=TIME(22,20,0)),1,IF(AND(明細書!YA18&lt;=TIME(5,40,0),明細書!YB18&gt;=TIME(6,20,0)),1,IF(AND(明細書!YA18&lt;=TIME(7,40,0),明細書!YB18&gt;=TIME(8,20,0)),1,""))))</f>
        <v/>
      </c>
      <c r="ZH18" s="15" t="str">
        <f t="shared" si="77"/>
        <v/>
      </c>
      <c r="ZJ18" s="16"/>
      <c r="ZK18" s="7" t="str">
        <f t="shared" si="54"/>
        <v/>
      </c>
      <c r="ZL18" s="3">
        <f t="shared" si="55"/>
        <v>45382</v>
      </c>
      <c r="ZM18" s="4"/>
      <c r="ZN18" s="5" t="s">
        <v>22</v>
      </c>
      <c r="ZO18" s="4"/>
      <c r="ZP18" s="5" t="s">
        <v>23</v>
      </c>
      <c r="ZQ18" s="4"/>
      <c r="ZR18" s="5" t="s">
        <v>22</v>
      </c>
      <c r="ZS18" s="4"/>
      <c r="ZT18" s="5" t="s">
        <v>23</v>
      </c>
      <c r="ZU18" s="4"/>
      <c r="ZV18" s="6" t="s">
        <v>22</v>
      </c>
      <c r="ZW18" s="4"/>
      <c r="ZX18" s="6" t="s">
        <v>23</v>
      </c>
      <c r="ZY18" s="4"/>
      <c r="ZZ18" s="6" t="s">
        <v>22</v>
      </c>
      <c r="AAA18" s="4"/>
      <c r="AAB18" s="6" t="s">
        <v>23</v>
      </c>
      <c r="AAC18" s="70"/>
      <c r="AAD18" s="17"/>
      <c r="AAE18" s="18"/>
      <c r="AAF18" s="82"/>
      <c r="AAH18" s="9" t="str">
        <f t="shared" si="56"/>
        <v/>
      </c>
      <c r="AAI18" s="9" t="str">
        <f t="shared" si="98"/>
        <v/>
      </c>
      <c r="AAJ18" s="9" t="str">
        <f>IF(ZS18="","",IF(OR(AND(ZJ18=ZJ19,ZM19&gt;0,明細書!ZM19&lt;明細書!ZM18),AND(ZJ18=ZJ19,ZM19&gt;0,明細書!ZN18&gt;明細書!ZM19),AND(明細書!ZM18&gt;明細書!ZN18)),1,""))</f>
        <v/>
      </c>
      <c r="AAK18" s="9" t="str">
        <f>IF(AAA18="","",IF(OR(明細書!ZO18&lt;明細書!ZM18,明細書!ZN18&lt;明細書!ZP18,明細書!ZO18&gt;明細書!ZP18),1,""))</f>
        <v/>
      </c>
      <c r="AAL18" s="9" t="str">
        <f>IF(AND(明細書!ZM18&lt;=TIME(17,40,0),明細書!ZN18&gt;=TIME(18,20,0)),1,IF(AND(明細書!ZM18&lt;=TIME(21,40,0),明細書!ZN18&gt;=TIME(22,20,0)),1,IF(AND(明細書!ZM18&lt;=TIME(5,40,0),明細書!ZN18&gt;=TIME(6,20,0)),1,IF(AND(明細書!ZM18&lt;=TIME(7,40,0),明細書!ZN18&gt;=TIME(8,20,0)),1,""))))</f>
        <v/>
      </c>
      <c r="AAT18" s="15" t="str">
        <f t="shared" si="78"/>
        <v/>
      </c>
      <c r="AAV18" s="16"/>
      <c r="AAW18" s="7" t="str">
        <f t="shared" si="57"/>
        <v/>
      </c>
      <c r="AAX18" s="3">
        <f t="shared" si="58"/>
        <v>45382</v>
      </c>
      <c r="AAY18" s="4"/>
      <c r="AAZ18" s="5" t="s">
        <v>22</v>
      </c>
      <c r="ABA18" s="4"/>
      <c r="ABB18" s="5" t="s">
        <v>23</v>
      </c>
      <c r="ABC18" s="4"/>
      <c r="ABD18" s="5" t="s">
        <v>22</v>
      </c>
      <c r="ABE18" s="4"/>
      <c r="ABF18" s="5" t="s">
        <v>23</v>
      </c>
      <c r="ABG18" s="4"/>
      <c r="ABH18" s="6" t="s">
        <v>22</v>
      </c>
      <c r="ABI18" s="4"/>
      <c r="ABJ18" s="6" t="s">
        <v>23</v>
      </c>
      <c r="ABK18" s="4"/>
      <c r="ABL18" s="6" t="s">
        <v>22</v>
      </c>
      <c r="ABM18" s="4"/>
      <c r="ABN18" s="6" t="s">
        <v>23</v>
      </c>
      <c r="ABO18" s="70"/>
      <c r="ABP18" s="17"/>
      <c r="ABQ18" s="18"/>
      <c r="ABR18" s="82"/>
      <c r="ABT18" s="9" t="str">
        <f t="shared" si="59"/>
        <v/>
      </c>
      <c r="ABU18" s="9" t="str">
        <f t="shared" si="99"/>
        <v/>
      </c>
      <c r="ABV18" s="9" t="str">
        <f>IF(ABE18="","",IF(OR(AND(AAV18=AAV19,AAY19&gt;0,明細書!AAY19&lt;明細書!AAY18),AND(AAV18=AAV19,AAY19&gt;0,明細書!AAZ18&gt;明細書!AAY19),AND(明細書!AAY18&gt;明細書!AAZ18)),1,""))</f>
        <v/>
      </c>
      <c r="ABW18" s="9" t="str">
        <f>IF(ABM18="","",IF(OR(明細書!ABA18&lt;明細書!AAY18,明細書!AAZ18&lt;明細書!ABB18,明細書!ABA18&gt;明細書!ABB18),1,""))</f>
        <v/>
      </c>
      <c r="ABX18" s="9" t="str">
        <f>IF(AND(明細書!AAY18&lt;=TIME(17,40,0),明細書!AAZ18&gt;=TIME(18,20,0)),1,IF(AND(明細書!AAY18&lt;=TIME(21,40,0),明細書!AAZ18&gt;=TIME(22,20,0)),1,IF(AND(明細書!AAY18&lt;=TIME(5,40,0),明細書!AAZ18&gt;=TIME(6,20,0)),1,IF(AND(明細書!AAY18&lt;=TIME(7,40,0),明細書!AAZ18&gt;=TIME(8,20,0)),1,""))))</f>
        <v/>
      </c>
      <c r="ACF18" s="15" t="str">
        <f t="shared" si="79"/>
        <v/>
      </c>
    </row>
    <row r="19" spans="2:760" ht="18.75" customHeight="1" x14ac:dyDescent="0.2">
      <c r="B19" s="16"/>
      <c r="C19" s="7" t="str">
        <f t="shared" si="100"/>
        <v/>
      </c>
      <c r="D19" s="3">
        <f t="shared" si="101"/>
        <v>45382</v>
      </c>
      <c r="E19" s="4"/>
      <c r="F19" s="5" t="s">
        <v>22</v>
      </c>
      <c r="G19" s="4"/>
      <c r="H19" s="5" t="s">
        <v>23</v>
      </c>
      <c r="I19" s="4"/>
      <c r="J19" s="5" t="s">
        <v>22</v>
      </c>
      <c r="K19" s="4"/>
      <c r="L19" s="5" t="s">
        <v>23</v>
      </c>
      <c r="M19" s="4"/>
      <c r="N19" s="6" t="s">
        <v>22</v>
      </c>
      <c r="O19" s="4"/>
      <c r="P19" s="6" t="s">
        <v>23</v>
      </c>
      <c r="Q19" s="4"/>
      <c r="R19" s="6" t="s">
        <v>22</v>
      </c>
      <c r="S19" s="4"/>
      <c r="T19" s="6" t="s">
        <v>23</v>
      </c>
      <c r="U19" s="70"/>
      <c r="V19" s="17"/>
      <c r="W19" s="18"/>
      <c r="X19" s="82"/>
      <c r="Z19" s="9" t="str">
        <f t="shared" si="2"/>
        <v/>
      </c>
      <c r="AA19" s="9" t="str">
        <f t="shared" si="80"/>
        <v/>
      </c>
      <c r="AB19" s="9" t="str">
        <f>IF(K19="","",IF(OR(AND(B19=B20,E20&gt;0,明細書!E20&lt;明細書!E19),AND(B19=B20,E20&gt;0,明細書!F19&gt;明細書!E20),AND(明細書!E19&gt;明細書!F19)),1,""))</f>
        <v/>
      </c>
      <c r="AC19" s="9" t="str">
        <f>IF(S19="","",IF(OR(明細書!G19&lt;明細書!E19,明細書!F19&lt;明細書!H19,明細書!G19&gt;明細書!H19),1,""))</f>
        <v/>
      </c>
      <c r="AD19" s="9" t="str">
        <f>IF(AND(明細書!E19&lt;=TIME(17,40,0),明細書!F19&gt;=TIME(18,20,0)),1,IF(AND(明細書!E19&lt;=TIME(21,40,0),明細書!F19&gt;=TIME(22,20,0)),1,IF(AND(明細書!E19&lt;=TIME(5,40,0),明細書!F19&gt;=TIME(6,20,0)),1,IF(AND(明細書!E19&lt;=TIME(7,40,0),明細書!F19&gt;=TIME(8,20,0)),1,""))))</f>
        <v/>
      </c>
      <c r="AL19" s="15" t="str">
        <f t="shared" si="60"/>
        <v/>
      </c>
      <c r="AN19" s="16"/>
      <c r="AO19" s="7" t="str">
        <f t="shared" si="3"/>
        <v/>
      </c>
      <c r="AP19" s="3">
        <f t="shared" si="4"/>
        <v>45382</v>
      </c>
      <c r="AQ19" s="4"/>
      <c r="AR19" s="5" t="s">
        <v>22</v>
      </c>
      <c r="AS19" s="4"/>
      <c r="AT19" s="5" t="s">
        <v>23</v>
      </c>
      <c r="AU19" s="4"/>
      <c r="AV19" s="5" t="s">
        <v>22</v>
      </c>
      <c r="AW19" s="4"/>
      <c r="AX19" s="5" t="s">
        <v>23</v>
      </c>
      <c r="AY19" s="4"/>
      <c r="AZ19" s="6" t="s">
        <v>22</v>
      </c>
      <c r="BA19" s="4"/>
      <c r="BB19" s="6" t="s">
        <v>23</v>
      </c>
      <c r="BC19" s="4"/>
      <c r="BD19" s="6" t="s">
        <v>22</v>
      </c>
      <c r="BE19" s="4"/>
      <c r="BF19" s="6" t="s">
        <v>23</v>
      </c>
      <c r="BG19" s="70"/>
      <c r="BH19" s="17"/>
      <c r="BI19" s="18"/>
      <c r="BJ19" s="82"/>
      <c r="BL19" s="9" t="str">
        <f t="shared" si="5"/>
        <v/>
      </c>
      <c r="BM19" s="9" t="str">
        <f t="shared" si="81"/>
        <v/>
      </c>
      <c r="BN19" s="9" t="str">
        <f>IF(AW19="","",IF(OR(AND(AN19=AN20,AQ20&gt;0,明細書!AQ20&lt;明細書!AQ19),AND(AN19=AN20,AQ20&gt;0,明細書!AR19&gt;明細書!AQ20),AND(明細書!AQ19&gt;明細書!AR19)),1,""))</f>
        <v/>
      </c>
      <c r="BO19" s="9" t="str">
        <f>IF(BE19="","",IF(OR(明細書!AS19&lt;明細書!AQ19,明細書!AR19&lt;明細書!AT19,明細書!AS19&gt;明細書!AT19),1,""))</f>
        <v/>
      </c>
      <c r="BP19" s="9" t="str">
        <f>IF(AND(明細書!AQ19&lt;=TIME(17,40,0),明細書!AR19&gt;=TIME(18,20,0)),1,IF(AND(明細書!AQ19&lt;=TIME(21,40,0),明細書!AR19&gt;=TIME(22,20,0)),1,IF(AND(明細書!AQ19&lt;=TIME(5,40,0),明細書!AR19&gt;=TIME(6,20,0)),1,IF(AND(明細書!AQ19&lt;=TIME(7,40,0),明細書!AR19&gt;=TIME(8,20,0)),1,""))))</f>
        <v/>
      </c>
      <c r="BX19" s="15" t="str">
        <f t="shared" si="61"/>
        <v/>
      </c>
      <c r="BZ19" s="16"/>
      <c r="CA19" s="7" t="str">
        <f t="shared" si="6"/>
        <v/>
      </c>
      <c r="CB19" s="3">
        <f t="shared" si="7"/>
        <v>45382</v>
      </c>
      <c r="CC19" s="4"/>
      <c r="CD19" s="5" t="s">
        <v>22</v>
      </c>
      <c r="CE19" s="4"/>
      <c r="CF19" s="5" t="s">
        <v>23</v>
      </c>
      <c r="CG19" s="4"/>
      <c r="CH19" s="5" t="s">
        <v>22</v>
      </c>
      <c r="CI19" s="4"/>
      <c r="CJ19" s="5" t="s">
        <v>23</v>
      </c>
      <c r="CK19" s="4"/>
      <c r="CL19" s="6" t="s">
        <v>22</v>
      </c>
      <c r="CM19" s="4"/>
      <c r="CN19" s="6" t="s">
        <v>23</v>
      </c>
      <c r="CO19" s="4"/>
      <c r="CP19" s="6" t="s">
        <v>22</v>
      </c>
      <c r="CQ19" s="4"/>
      <c r="CR19" s="6" t="s">
        <v>23</v>
      </c>
      <c r="CS19" s="70"/>
      <c r="CT19" s="17"/>
      <c r="CU19" s="18"/>
      <c r="CV19" s="82"/>
      <c r="CX19" s="9" t="str">
        <f t="shared" si="8"/>
        <v/>
      </c>
      <c r="CY19" s="9" t="str">
        <f t="shared" si="82"/>
        <v/>
      </c>
      <c r="CZ19" s="9" t="str">
        <f>IF(CI19="","",IF(OR(AND(BZ19=BZ20,CC20&gt;0,明細書!CC20&lt;明細書!CC19),AND(BZ19=BZ20,CC20&gt;0,明細書!CD19&gt;明細書!CC20),AND(明細書!CC19&gt;明細書!CD19)),1,""))</f>
        <v/>
      </c>
      <c r="DA19" s="9" t="str">
        <f>IF(CQ19="","",IF(OR(明細書!CE19&lt;明細書!CC19,明細書!CD19&lt;明細書!CF19,明細書!CE19&gt;明細書!CF19),1,""))</f>
        <v/>
      </c>
      <c r="DB19" s="9" t="str">
        <f>IF(AND(明細書!CC19&lt;=TIME(17,40,0),明細書!CD19&gt;=TIME(18,20,0)),1,IF(AND(明細書!CC19&lt;=TIME(21,40,0),明細書!CD19&gt;=TIME(22,20,0)),1,IF(AND(明細書!CC19&lt;=TIME(5,40,0),明細書!CD19&gt;=TIME(6,20,0)),1,IF(AND(明細書!CC19&lt;=TIME(7,40,0),明細書!CD19&gt;=TIME(8,20,0)),1,""))))</f>
        <v/>
      </c>
      <c r="DJ19" s="15" t="str">
        <f t="shared" si="62"/>
        <v/>
      </c>
      <c r="DL19" s="16"/>
      <c r="DM19" s="7" t="str">
        <f t="shared" si="9"/>
        <v/>
      </c>
      <c r="DN19" s="3">
        <f t="shared" si="10"/>
        <v>45382</v>
      </c>
      <c r="DO19" s="4"/>
      <c r="DP19" s="5" t="s">
        <v>22</v>
      </c>
      <c r="DQ19" s="4"/>
      <c r="DR19" s="5" t="s">
        <v>23</v>
      </c>
      <c r="DS19" s="4"/>
      <c r="DT19" s="5" t="s">
        <v>22</v>
      </c>
      <c r="DU19" s="4"/>
      <c r="DV19" s="5" t="s">
        <v>23</v>
      </c>
      <c r="DW19" s="4"/>
      <c r="DX19" s="6" t="s">
        <v>22</v>
      </c>
      <c r="DY19" s="4"/>
      <c r="DZ19" s="6" t="s">
        <v>23</v>
      </c>
      <c r="EA19" s="4"/>
      <c r="EB19" s="6" t="s">
        <v>22</v>
      </c>
      <c r="EC19" s="4"/>
      <c r="ED19" s="6" t="s">
        <v>23</v>
      </c>
      <c r="EE19" s="70"/>
      <c r="EF19" s="17"/>
      <c r="EG19" s="18"/>
      <c r="EH19" s="82"/>
      <c r="EJ19" s="9" t="str">
        <f t="shared" si="11"/>
        <v/>
      </c>
      <c r="EK19" s="9" t="str">
        <f t="shared" si="83"/>
        <v/>
      </c>
      <c r="EL19" s="9" t="str">
        <f>IF(DU19="","",IF(OR(AND(DL19=DL20,DO20&gt;0,明細書!DO20&lt;明細書!DO19),AND(DL19=DL20,DO20&gt;0,明細書!DP19&gt;明細書!DO20),AND(明細書!DO19&gt;明細書!DP19)),1,""))</f>
        <v/>
      </c>
      <c r="EM19" s="9" t="str">
        <f>IF(EC19="","",IF(OR(明細書!DQ19&lt;明細書!DO19,明細書!DP19&lt;明細書!DR19,明細書!DQ19&gt;明細書!DR19),1,""))</f>
        <v/>
      </c>
      <c r="EN19" s="9" t="str">
        <f>IF(AND(明細書!DO19&lt;=TIME(17,40,0),明細書!DP19&gt;=TIME(18,20,0)),1,IF(AND(明細書!DO19&lt;=TIME(21,40,0),明細書!DP19&gt;=TIME(22,20,0)),1,IF(AND(明細書!DO19&lt;=TIME(5,40,0),明細書!DP19&gt;=TIME(6,20,0)),1,IF(AND(明細書!DO19&lt;=TIME(7,40,0),明細書!DP19&gt;=TIME(8,20,0)),1,""))))</f>
        <v/>
      </c>
      <c r="EV19" s="15" t="str">
        <f t="shared" si="63"/>
        <v/>
      </c>
      <c r="EX19" s="16"/>
      <c r="EY19" s="7" t="str">
        <f t="shared" si="12"/>
        <v/>
      </c>
      <c r="EZ19" s="3">
        <f t="shared" si="13"/>
        <v>45382</v>
      </c>
      <c r="FA19" s="4"/>
      <c r="FB19" s="5" t="s">
        <v>22</v>
      </c>
      <c r="FC19" s="4"/>
      <c r="FD19" s="5" t="s">
        <v>23</v>
      </c>
      <c r="FE19" s="4"/>
      <c r="FF19" s="5" t="s">
        <v>22</v>
      </c>
      <c r="FG19" s="4"/>
      <c r="FH19" s="5" t="s">
        <v>23</v>
      </c>
      <c r="FI19" s="4"/>
      <c r="FJ19" s="6" t="s">
        <v>22</v>
      </c>
      <c r="FK19" s="4"/>
      <c r="FL19" s="6" t="s">
        <v>23</v>
      </c>
      <c r="FM19" s="4"/>
      <c r="FN19" s="6" t="s">
        <v>22</v>
      </c>
      <c r="FO19" s="4"/>
      <c r="FP19" s="6" t="s">
        <v>23</v>
      </c>
      <c r="FQ19" s="70"/>
      <c r="FR19" s="17"/>
      <c r="FS19" s="18"/>
      <c r="FT19" s="82"/>
      <c r="FV19" s="9" t="str">
        <f t="shared" si="14"/>
        <v/>
      </c>
      <c r="FW19" s="9" t="str">
        <f t="shared" si="84"/>
        <v/>
      </c>
      <c r="FX19" s="9" t="str">
        <f>IF(FG19="","",IF(OR(AND(EX19=EX20,FA20&gt;0,明細書!FA20&lt;明細書!FA19),AND(EX19=EX20,FA20&gt;0,明細書!FB19&gt;明細書!FA20),AND(明細書!FA19&gt;明細書!FB19)),1,""))</f>
        <v/>
      </c>
      <c r="FY19" s="9" t="str">
        <f>IF(FO19="","",IF(OR(明細書!FC19&lt;明細書!FA19,明細書!FB19&lt;明細書!FD19,明細書!FC19&gt;明細書!FD19),1,""))</f>
        <v/>
      </c>
      <c r="FZ19" s="9" t="str">
        <f>IF(AND(明細書!FA19&lt;=TIME(17,40,0),明細書!FB19&gt;=TIME(18,20,0)),1,IF(AND(明細書!FA19&lt;=TIME(21,40,0),明細書!FB19&gt;=TIME(22,20,0)),1,IF(AND(明細書!FA19&lt;=TIME(5,40,0),明細書!FB19&gt;=TIME(6,20,0)),1,IF(AND(明細書!FA19&lt;=TIME(7,40,0),明細書!FB19&gt;=TIME(8,20,0)),1,""))))</f>
        <v/>
      </c>
      <c r="GH19" s="15" t="str">
        <f t="shared" si="64"/>
        <v/>
      </c>
      <c r="GJ19" s="16"/>
      <c r="GK19" s="7" t="str">
        <f t="shared" si="15"/>
        <v/>
      </c>
      <c r="GL19" s="3">
        <f t="shared" si="16"/>
        <v>45382</v>
      </c>
      <c r="GM19" s="4"/>
      <c r="GN19" s="5" t="s">
        <v>22</v>
      </c>
      <c r="GO19" s="4"/>
      <c r="GP19" s="5" t="s">
        <v>23</v>
      </c>
      <c r="GQ19" s="4"/>
      <c r="GR19" s="5" t="s">
        <v>22</v>
      </c>
      <c r="GS19" s="4"/>
      <c r="GT19" s="5" t="s">
        <v>23</v>
      </c>
      <c r="GU19" s="4"/>
      <c r="GV19" s="6" t="s">
        <v>22</v>
      </c>
      <c r="GW19" s="4"/>
      <c r="GX19" s="6" t="s">
        <v>23</v>
      </c>
      <c r="GY19" s="4"/>
      <c r="GZ19" s="6" t="s">
        <v>22</v>
      </c>
      <c r="HA19" s="4"/>
      <c r="HB19" s="6" t="s">
        <v>23</v>
      </c>
      <c r="HC19" s="70"/>
      <c r="HD19" s="17"/>
      <c r="HE19" s="18"/>
      <c r="HF19" s="82"/>
      <c r="HH19" s="9" t="str">
        <f t="shared" si="17"/>
        <v/>
      </c>
      <c r="HI19" s="9" t="str">
        <f t="shared" si="85"/>
        <v/>
      </c>
      <c r="HJ19" s="9" t="str">
        <f>IF(GS19="","",IF(OR(AND(GJ19=GJ20,GM20&gt;0,明細書!GM20&lt;明細書!GM19),AND(GJ19=GJ20,GM20&gt;0,明細書!GN19&gt;明細書!GM20),AND(明細書!GM19&gt;明細書!GN19)),1,""))</f>
        <v/>
      </c>
      <c r="HK19" s="9" t="str">
        <f>IF(HA19="","",IF(OR(明細書!GO19&lt;明細書!GM19,明細書!GN19&lt;明細書!GP19,明細書!GO19&gt;明細書!GP19),1,""))</f>
        <v/>
      </c>
      <c r="HL19" s="9" t="str">
        <f>IF(AND(明細書!GM19&lt;=TIME(17,40,0),明細書!GN19&gt;=TIME(18,20,0)),1,IF(AND(明細書!GM19&lt;=TIME(21,40,0),明細書!GN19&gt;=TIME(22,20,0)),1,IF(AND(明細書!GM19&lt;=TIME(5,40,0),明細書!GN19&gt;=TIME(6,20,0)),1,IF(AND(明細書!GM19&lt;=TIME(7,40,0),明細書!GN19&gt;=TIME(8,20,0)),1,""))))</f>
        <v/>
      </c>
      <c r="HT19" s="15" t="str">
        <f t="shared" si="65"/>
        <v/>
      </c>
      <c r="HV19" s="16"/>
      <c r="HW19" s="7" t="str">
        <f t="shared" si="18"/>
        <v/>
      </c>
      <c r="HX19" s="3">
        <f t="shared" si="19"/>
        <v>45382</v>
      </c>
      <c r="HY19" s="4"/>
      <c r="HZ19" s="5" t="s">
        <v>22</v>
      </c>
      <c r="IA19" s="4"/>
      <c r="IB19" s="5" t="s">
        <v>23</v>
      </c>
      <c r="IC19" s="4"/>
      <c r="ID19" s="5" t="s">
        <v>22</v>
      </c>
      <c r="IE19" s="4"/>
      <c r="IF19" s="5" t="s">
        <v>23</v>
      </c>
      <c r="IG19" s="4"/>
      <c r="IH19" s="6" t="s">
        <v>22</v>
      </c>
      <c r="II19" s="4"/>
      <c r="IJ19" s="6" t="s">
        <v>23</v>
      </c>
      <c r="IK19" s="4"/>
      <c r="IL19" s="6" t="s">
        <v>22</v>
      </c>
      <c r="IM19" s="4"/>
      <c r="IN19" s="6" t="s">
        <v>23</v>
      </c>
      <c r="IO19" s="70"/>
      <c r="IP19" s="17"/>
      <c r="IQ19" s="18"/>
      <c r="IR19" s="82"/>
      <c r="IT19" s="9" t="str">
        <f t="shared" si="20"/>
        <v/>
      </c>
      <c r="IU19" s="9" t="str">
        <f t="shared" si="86"/>
        <v/>
      </c>
      <c r="IV19" s="9" t="str">
        <f>IF(IE19="","",IF(OR(AND(HV19=HV20,HY20&gt;0,明細書!HY20&lt;明細書!HY19),AND(HV19=HV20,HY20&gt;0,明細書!HZ19&gt;明細書!HY20),AND(明細書!HY19&gt;明細書!HZ19)),1,""))</f>
        <v/>
      </c>
      <c r="IW19" s="9" t="str">
        <f>IF(IM19="","",IF(OR(明細書!IA19&lt;明細書!HY19,明細書!HZ19&lt;明細書!IB19,明細書!IA19&gt;明細書!IB19),1,""))</f>
        <v/>
      </c>
      <c r="IX19" s="9" t="str">
        <f>IF(AND(明細書!HY19&lt;=TIME(17,40,0),明細書!HZ19&gt;=TIME(18,20,0)),1,IF(AND(明細書!HY19&lt;=TIME(21,40,0),明細書!HZ19&gt;=TIME(22,20,0)),1,IF(AND(明細書!HY19&lt;=TIME(5,40,0),明細書!HZ19&gt;=TIME(6,20,0)),1,IF(AND(明細書!HY19&lt;=TIME(7,40,0),明細書!HZ19&gt;=TIME(8,20,0)),1,""))))</f>
        <v/>
      </c>
      <c r="JF19" s="15" t="str">
        <f t="shared" si="66"/>
        <v/>
      </c>
      <c r="JH19" s="16"/>
      <c r="JI19" s="7" t="str">
        <f t="shared" si="21"/>
        <v/>
      </c>
      <c r="JJ19" s="3">
        <f t="shared" si="22"/>
        <v>45382</v>
      </c>
      <c r="JK19" s="4"/>
      <c r="JL19" s="5" t="s">
        <v>22</v>
      </c>
      <c r="JM19" s="4"/>
      <c r="JN19" s="5" t="s">
        <v>23</v>
      </c>
      <c r="JO19" s="4"/>
      <c r="JP19" s="5" t="s">
        <v>22</v>
      </c>
      <c r="JQ19" s="4"/>
      <c r="JR19" s="5" t="s">
        <v>23</v>
      </c>
      <c r="JS19" s="4"/>
      <c r="JT19" s="6" t="s">
        <v>22</v>
      </c>
      <c r="JU19" s="4"/>
      <c r="JV19" s="6" t="s">
        <v>23</v>
      </c>
      <c r="JW19" s="4"/>
      <c r="JX19" s="6" t="s">
        <v>22</v>
      </c>
      <c r="JY19" s="4"/>
      <c r="JZ19" s="6" t="s">
        <v>23</v>
      </c>
      <c r="KA19" s="70"/>
      <c r="KB19" s="17"/>
      <c r="KC19" s="18"/>
      <c r="KD19" s="82"/>
      <c r="KF19" s="9" t="str">
        <f t="shared" si="23"/>
        <v/>
      </c>
      <c r="KG19" s="9" t="str">
        <f t="shared" si="87"/>
        <v/>
      </c>
      <c r="KH19" s="9" t="str">
        <f>IF(JQ19="","",IF(OR(AND(JH19=JH20,JK20&gt;0,明細書!JK20&lt;明細書!JK19),AND(JH19=JH20,JK20&gt;0,明細書!JL19&gt;明細書!JK20),AND(明細書!JK19&gt;明細書!JL19)),1,""))</f>
        <v/>
      </c>
      <c r="KI19" s="9" t="str">
        <f>IF(JY19="","",IF(OR(明細書!JM19&lt;明細書!JK19,明細書!JL19&lt;明細書!JN19,明細書!JM19&gt;明細書!JN19),1,""))</f>
        <v/>
      </c>
      <c r="KJ19" s="9" t="str">
        <f>IF(AND(明細書!JK19&lt;=TIME(17,40,0),明細書!JL19&gt;=TIME(18,20,0)),1,IF(AND(明細書!JK19&lt;=TIME(21,40,0),明細書!JL19&gt;=TIME(22,20,0)),1,IF(AND(明細書!JK19&lt;=TIME(5,40,0),明細書!JL19&gt;=TIME(6,20,0)),1,IF(AND(明細書!JK19&lt;=TIME(7,40,0),明細書!JL19&gt;=TIME(8,20,0)),1,""))))</f>
        <v/>
      </c>
      <c r="KR19" s="15" t="str">
        <f t="shared" si="67"/>
        <v/>
      </c>
      <c r="KT19" s="16"/>
      <c r="KU19" s="7" t="str">
        <f t="shared" si="24"/>
        <v/>
      </c>
      <c r="KV19" s="3">
        <f t="shared" si="25"/>
        <v>45382</v>
      </c>
      <c r="KW19" s="4"/>
      <c r="KX19" s="5" t="s">
        <v>22</v>
      </c>
      <c r="KY19" s="4"/>
      <c r="KZ19" s="5" t="s">
        <v>23</v>
      </c>
      <c r="LA19" s="4"/>
      <c r="LB19" s="5" t="s">
        <v>22</v>
      </c>
      <c r="LC19" s="4"/>
      <c r="LD19" s="5" t="s">
        <v>23</v>
      </c>
      <c r="LE19" s="4"/>
      <c r="LF19" s="6" t="s">
        <v>22</v>
      </c>
      <c r="LG19" s="4"/>
      <c r="LH19" s="6" t="s">
        <v>23</v>
      </c>
      <c r="LI19" s="4"/>
      <c r="LJ19" s="6" t="s">
        <v>22</v>
      </c>
      <c r="LK19" s="4"/>
      <c r="LL19" s="6" t="s">
        <v>23</v>
      </c>
      <c r="LM19" s="70"/>
      <c r="LN19" s="17"/>
      <c r="LO19" s="18"/>
      <c r="LP19" s="82"/>
      <c r="LR19" s="9" t="str">
        <f t="shared" si="26"/>
        <v/>
      </c>
      <c r="LS19" s="9" t="str">
        <f t="shared" si="88"/>
        <v/>
      </c>
      <c r="LT19" s="9" t="str">
        <f>IF(LC19="","",IF(OR(AND(KT19=KT20,KW20&gt;0,明細書!KW20&lt;明細書!KW19),AND(KT19=KT20,KW20&gt;0,明細書!KX19&gt;明細書!KW20),AND(明細書!KW19&gt;明細書!KX19)),1,""))</f>
        <v/>
      </c>
      <c r="LU19" s="9" t="str">
        <f>IF(LK19="","",IF(OR(明細書!KY19&lt;明細書!KW19,明細書!KX19&lt;明細書!KZ19,明細書!KY19&gt;明細書!KZ19),1,""))</f>
        <v/>
      </c>
      <c r="LV19" s="9" t="str">
        <f>IF(AND(明細書!KW19&lt;=TIME(17,40,0),明細書!KX19&gt;=TIME(18,20,0)),1,IF(AND(明細書!KW19&lt;=TIME(21,40,0),明細書!KX19&gt;=TIME(22,20,0)),1,IF(AND(明細書!KW19&lt;=TIME(5,40,0),明細書!KX19&gt;=TIME(6,20,0)),1,IF(AND(明細書!KW19&lt;=TIME(7,40,0),明細書!KX19&gt;=TIME(8,20,0)),1,""))))</f>
        <v/>
      </c>
      <c r="MD19" s="15" t="str">
        <f t="shared" si="68"/>
        <v/>
      </c>
      <c r="MF19" s="16"/>
      <c r="MG19" s="7" t="str">
        <f t="shared" si="27"/>
        <v/>
      </c>
      <c r="MH19" s="3">
        <f t="shared" si="28"/>
        <v>45382</v>
      </c>
      <c r="MI19" s="4"/>
      <c r="MJ19" s="5" t="s">
        <v>22</v>
      </c>
      <c r="MK19" s="4"/>
      <c r="ML19" s="5" t="s">
        <v>23</v>
      </c>
      <c r="MM19" s="4"/>
      <c r="MN19" s="5" t="s">
        <v>22</v>
      </c>
      <c r="MO19" s="4"/>
      <c r="MP19" s="5" t="s">
        <v>23</v>
      </c>
      <c r="MQ19" s="4"/>
      <c r="MR19" s="6" t="s">
        <v>22</v>
      </c>
      <c r="MS19" s="4"/>
      <c r="MT19" s="6" t="s">
        <v>23</v>
      </c>
      <c r="MU19" s="4"/>
      <c r="MV19" s="6" t="s">
        <v>22</v>
      </c>
      <c r="MW19" s="4"/>
      <c r="MX19" s="6" t="s">
        <v>23</v>
      </c>
      <c r="MY19" s="70"/>
      <c r="MZ19" s="17"/>
      <c r="NA19" s="18"/>
      <c r="NB19" s="82"/>
      <c r="ND19" s="9" t="str">
        <f t="shared" si="29"/>
        <v/>
      </c>
      <c r="NE19" s="9" t="str">
        <f t="shared" si="89"/>
        <v/>
      </c>
      <c r="NF19" s="9" t="str">
        <f>IF(MO19="","",IF(OR(AND(MF19=MF20,MI20&gt;0,明細書!MI20&lt;明細書!MI19),AND(MF19=MF20,MI20&gt;0,明細書!MJ19&gt;明細書!MI20),AND(明細書!MI19&gt;明細書!MJ19)),1,""))</f>
        <v/>
      </c>
      <c r="NG19" s="9" t="str">
        <f>IF(MW19="","",IF(OR(明細書!MK19&lt;明細書!MI19,明細書!MJ19&lt;明細書!ML19,明細書!MK19&gt;明細書!ML19),1,""))</f>
        <v/>
      </c>
      <c r="NH19" s="9" t="str">
        <f>IF(AND(明細書!MI19&lt;=TIME(17,40,0),明細書!MJ19&gt;=TIME(18,20,0)),1,IF(AND(明細書!MI19&lt;=TIME(21,40,0),明細書!MJ19&gt;=TIME(22,20,0)),1,IF(AND(明細書!MI19&lt;=TIME(5,40,0),明細書!MJ19&gt;=TIME(6,20,0)),1,IF(AND(明細書!MI19&lt;=TIME(7,40,0),明細書!MJ19&gt;=TIME(8,20,0)),1,""))))</f>
        <v/>
      </c>
      <c r="NP19" s="15" t="str">
        <f t="shared" si="69"/>
        <v/>
      </c>
      <c r="NR19" s="16"/>
      <c r="NS19" s="7" t="str">
        <f t="shared" si="30"/>
        <v/>
      </c>
      <c r="NT19" s="3">
        <f t="shared" si="31"/>
        <v>45382</v>
      </c>
      <c r="NU19" s="4"/>
      <c r="NV19" s="5" t="s">
        <v>22</v>
      </c>
      <c r="NW19" s="4"/>
      <c r="NX19" s="5" t="s">
        <v>23</v>
      </c>
      <c r="NY19" s="4"/>
      <c r="NZ19" s="5" t="s">
        <v>22</v>
      </c>
      <c r="OA19" s="4"/>
      <c r="OB19" s="5" t="s">
        <v>23</v>
      </c>
      <c r="OC19" s="4"/>
      <c r="OD19" s="6" t="s">
        <v>22</v>
      </c>
      <c r="OE19" s="4"/>
      <c r="OF19" s="6" t="s">
        <v>23</v>
      </c>
      <c r="OG19" s="4"/>
      <c r="OH19" s="6" t="s">
        <v>22</v>
      </c>
      <c r="OI19" s="4"/>
      <c r="OJ19" s="6" t="s">
        <v>23</v>
      </c>
      <c r="OK19" s="70"/>
      <c r="OL19" s="17"/>
      <c r="OM19" s="18"/>
      <c r="ON19" s="82"/>
      <c r="OP19" s="9" t="str">
        <f t="shared" si="32"/>
        <v/>
      </c>
      <c r="OQ19" s="9" t="str">
        <f t="shared" si="90"/>
        <v/>
      </c>
      <c r="OR19" s="9" t="str">
        <f>IF(OA19="","",IF(OR(AND(NR19=NR20,NU20&gt;0,明細書!NU20&lt;明細書!NU19),AND(NR19=NR20,NU20&gt;0,明細書!NV19&gt;明細書!NU20),AND(明細書!NU19&gt;明細書!NV19)),1,""))</f>
        <v/>
      </c>
      <c r="OS19" s="9" t="str">
        <f>IF(OI19="","",IF(OR(明細書!NW19&lt;明細書!NU19,明細書!NV19&lt;明細書!NX19,明細書!NW19&gt;明細書!NX19),1,""))</f>
        <v/>
      </c>
      <c r="OT19" s="9" t="str">
        <f>IF(AND(明細書!NU19&lt;=TIME(17,40,0),明細書!NV19&gt;=TIME(18,20,0)),1,IF(AND(明細書!NU19&lt;=TIME(21,40,0),明細書!NV19&gt;=TIME(22,20,0)),1,IF(AND(明細書!NU19&lt;=TIME(5,40,0),明細書!NV19&gt;=TIME(6,20,0)),1,IF(AND(明細書!NU19&lt;=TIME(7,40,0),明細書!NV19&gt;=TIME(8,20,0)),1,""))))</f>
        <v/>
      </c>
      <c r="PB19" s="15" t="str">
        <f t="shared" si="70"/>
        <v/>
      </c>
      <c r="PD19" s="16"/>
      <c r="PE19" s="7" t="str">
        <f t="shared" si="33"/>
        <v/>
      </c>
      <c r="PF19" s="3">
        <f t="shared" si="34"/>
        <v>45382</v>
      </c>
      <c r="PG19" s="4"/>
      <c r="PH19" s="5" t="s">
        <v>22</v>
      </c>
      <c r="PI19" s="4"/>
      <c r="PJ19" s="5" t="s">
        <v>23</v>
      </c>
      <c r="PK19" s="4"/>
      <c r="PL19" s="5" t="s">
        <v>22</v>
      </c>
      <c r="PM19" s="4"/>
      <c r="PN19" s="5" t="s">
        <v>23</v>
      </c>
      <c r="PO19" s="4"/>
      <c r="PP19" s="6" t="s">
        <v>22</v>
      </c>
      <c r="PQ19" s="4"/>
      <c r="PR19" s="6" t="s">
        <v>23</v>
      </c>
      <c r="PS19" s="4"/>
      <c r="PT19" s="6" t="s">
        <v>22</v>
      </c>
      <c r="PU19" s="4"/>
      <c r="PV19" s="6" t="s">
        <v>23</v>
      </c>
      <c r="PW19" s="70"/>
      <c r="PX19" s="17"/>
      <c r="PY19" s="18"/>
      <c r="PZ19" s="82"/>
      <c r="QB19" s="9" t="str">
        <f t="shared" si="35"/>
        <v/>
      </c>
      <c r="QC19" s="9" t="str">
        <f t="shared" si="91"/>
        <v/>
      </c>
      <c r="QD19" s="9" t="str">
        <f>IF(PM19="","",IF(OR(AND(PD19=PD20,PG20&gt;0,明細書!PG20&lt;明細書!PG19),AND(PD19=PD20,PG20&gt;0,明細書!PH19&gt;明細書!PG20),AND(明細書!PG19&gt;明細書!PH19)),1,""))</f>
        <v/>
      </c>
      <c r="QE19" s="9" t="str">
        <f>IF(PU19="","",IF(OR(明細書!PI19&lt;明細書!PG19,明細書!PH19&lt;明細書!PJ19,明細書!PI19&gt;明細書!PJ19),1,""))</f>
        <v/>
      </c>
      <c r="QF19" s="9" t="str">
        <f>IF(AND(明細書!PG19&lt;=TIME(17,40,0),明細書!PH19&gt;=TIME(18,20,0)),1,IF(AND(明細書!PG19&lt;=TIME(21,40,0),明細書!PH19&gt;=TIME(22,20,0)),1,IF(AND(明細書!PG19&lt;=TIME(5,40,0),明細書!PH19&gt;=TIME(6,20,0)),1,IF(AND(明細書!PG19&lt;=TIME(7,40,0),明細書!PH19&gt;=TIME(8,20,0)),1,""))))</f>
        <v/>
      </c>
      <c r="QN19" s="15" t="str">
        <f t="shared" si="71"/>
        <v/>
      </c>
      <c r="QP19" s="16"/>
      <c r="QQ19" s="7" t="str">
        <f t="shared" si="36"/>
        <v/>
      </c>
      <c r="QR19" s="3">
        <f t="shared" si="37"/>
        <v>45382</v>
      </c>
      <c r="QS19" s="4"/>
      <c r="QT19" s="5" t="s">
        <v>22</v>
      </c>
      <c r="QU19" s="4"/>
      <c r="QV19" s="5" t="s">
        <v>23</v>
      </c>
      <c r="QW19" s="4"/>
      <c r="QX19" s="5" t="s">
        <v>22</v>
      </c>
      <c r="QY19" s="4"/>
      <c r="QZ19" s="5" t="s">
        <v>23</v>
      </c>
      <c r="RA19" s="4"/>
      <c r="RB19" s="6" t="s">
        <v>22</v>
      </c>
      <c r="RC19" s="4"/>
      <c r="RD19" s="6" t="s">
        <v>23</v>
      </c>
      <c r="RE19" s="4"/>
      <c r="RF19" s="6" t="s">
        <v>22</v>
      </c>
      <c r="RG19" s="4"/>
      <c r="RH19" s="6" t="s">
        <v>23</v>
      </c>
      <c r="RI19" s="70"/>
      <c r="RJ19" s="17"/>
      <c r="RK19" s="18"/>
      <c r="RL19" s="82"/>
      <c r="RN19" s="9" t="str">
        <f t="shared" si="38"/>
        <v/>
      </c>
      <c r="RO19" s="9" t="str">
        <f t="shared" si="92"/>
        <v/>
      </c>
      <c r="RP19" s="9" t="str">
        <f>IF(QY19="","",IF(OR(AND(QP19=QP20,QS20&gt;0,明細書!QS20&lt;明細書!QS19),AND(QP19=QP20,QS20&gt;0,明細書!QT19&gt;明細書!QS20),AND(明細書!QS19&gt;明細書!QT19)),1,""))</f>
        <v/>
      </c>
      <c r="RQ19" s="9" t="str">
        <f>IF(RG19="","",IF(OR(明細書!QU19&lt;明細書!QS19,明細書!QT19&lt;明細書!QV19,明細書!QU19&gt;明細書!QV19),1,""))</f>
        <v/>
      </c>
      <c r="RR19" s="9" t="str">
        <f>IF(AND(明細書!QS19&lt;=TIME(17,40,0),明細書!QT19&gt;=TIME(18,20,0)),1,IF(AND(明細書!QS19&lt;=TIME(21,40,0),明細書!QT19&gt;=TIME(22,20,0)),1,IF(AND(明細書!QS19&lt;=TIME(5,40,0),明細書!QT19&gt;=TIME(6,20,0)),1,IF(AND(明細書!QS19&lt;=TIME(7,40,0),明細書!QT19&gt;=TIME(8,20,0)),1,""))))</f>
        <v/>
      </c>
      <c r="RZ19" s="15" t="str">
        <f t="shared" si="72"/>
        <v/>
      </c>
      <c r="SB19" s="16"/>
      <c r="SC19" s="7" t="str">
        <f t="shared" si="39"/>
        <v/>
      </c>
      <c r="SD19" s="3">
        <f t="shared" si="40"/>
        <v>45382</v>
      </c>
      <c r="SE19" s="4"/>
      <c r="SF19" s="5" t="s">
        <v>22</v>
      </c>
      <c r="SG19" s="4"/>
      <c r="SH19" s="5" t="s">
        <v>23</v>
      </c>
      <c r="SI19" s="4"/>
      <c r="SJ19" s="5" t="s">
        <v>22</v>
      </c>
      <c r="SK19" s="4"/>
      <c r="SL19" s="5" t="s">
        <v>23</v>
      </c>
      <c r="SM19" s="4"/>
      <c r="SN19" s="6" t="s">
        <v>22</v>
      </c>
      <c r="SO19" s="4"/>
      <c r="SP19" s="6" t="s">
        <v>23</v>
      </c>
      <c r="SQ19" s="4"/>
      <c r="SR19" s="6" t="s">
        <v>22</v>
      </c>
      <c r="SS19" s="4"/>
      <c r="ST19" s="6" t="s">
        <v>23</v>
      </c>
      <c r="SU19" s="70"/>
      <c r="SV19" s="17"/>
      <c r="SW19" s="18"/>
      <c r="SX19" s="82"/>
      <c r="SZ19" s="9" t="str">
        <f t="shared" si="41"/>
        <v/>
      </c>
      <c r="TA19" s="9" t="str">
        <f t="shared" si="93"/>
        <v/>
      </c>
      <c r="TB19" s="9" t="str">
        <f>IF(SK19="","",IF(OR(AND(SB19=SB20,SE20&gt;0,明細書!SE20&lt;明細書!SE19),AND(SB19=SB20,SE20&gt;0,明細書!SF19&gt;明細書!SE20),AND(明細書!SE19&gt;明細書!SF19)),1,""))</f>
        <v/>
      </c>
      <c r="TC19" s="9" t="str">
        <f>IF(SS19="","",IF(OR(明細書!SG19&lt;明細書!SE19,明細書!SF19&lt;明細書!SH19,明細書!SG19&gt;明細書!SH19),1,""))</f>
        <v/>
      </c>
      <c r="TD19" s="9" t="str">
        <f>IF(AND(明細書!SE19&lt;=TIME(17,40,0),明細書!SF19&gt;=TIME(18,20,0)),1,IF(AND(明細書!SE19&lt;=TIME(21,40,0),明細書!SF19&gt;=TIME(22,20,0)),1,IF(AND(明細書!SE19&lt;=TIME(5,40,0),明細書!SF19&gt;=TIME(6,20,0)),1,IF(AND(明細書!SE19&lt;=TIME(7,40,0),明細書!SF19&gt;=TIME(8,20,0)),1,""))))</f>
        <v/>
      </c>
      <c r="TL19" s="15" t="str">
        <f t="shared" si="73"/>
        <v/>
      </c>
      <c r="TN19" s="16"/>
      <c r="TO19" s="7" t="str">
        <f t="shared" si="42"/>
        <v/>
      </c>
      <c r="TP19" s="3">
        <f t="shared" si="43"/>
        <v>45382</v>
      </c>
      <c r="TQ19" s="4"/>
      <c r="TR19" s="5" t="s">
        <v>22</v>
      </c>
      <c r="TS19" s="4"/>
      <c r="TT19" s="5" t="s">
        <v>23</v>
      </c>
      <c r="TU19" s="4"/>
      <c r="TV19" s="5" t="s">
        <v>22</v>
      </c>
      <c r="TW19" s="4"/>
      <c r="TX19" s="5" t="s">
        <v>23</v>
      </c>
      <c r="TY19" s="4"/>
      <c r="TZ19" s="6" t="s">
        <v>22</v>
      </c>
      <c r="UA19" s="4"/>
      <c r="UB19" s="6" t="s">
        <v>23</v>
      </c>
      <c r="UC19" s="4"/>
      <c r="UD19" s="6" t="s">
        <v>22</v>
      </c>
      <c r="UE19" s="4"/>
      <c r="UF19" s="6" t="s">
        <v>23</v>
      </c>
      <c r="UG19" s="70"/>
      <c r="UH19" s="17"/>
      <c r="UI19" s="18"/>
      <c r="UJ19" s="82"/>
      <c r="UL19" s="9" t="str">
        <f t="shared" si="44"/>
        <v/>
      </c>
      <c r="UM19" s="9" t="str">
        <f t="shared" si="94"/>
        <v/>
      </c>
      <c r="UN19" s="9" t="str">
        <f>IF(TW19="","",IF(OR(AND(TN19=TN20,TQ20&gt;0,明細書!TQ20&lt;明細書!TQ19),AND(TN19=TN20,TQ20&gt;0,明細書!TR19&gt;明細書!TQ20),AND(明細書!TQ19&gt;明細書!TR19)),1,""))</f>
        <v/>
      </c>
      <c r="UO19" s="9" t="str">
        <f>IF(UE19="","",IF(OR(明細書!TS19&lt;明細書!TQ19,明細書!TR19&lt;明細書!TT19,明細書!TS19&gt;明細書!TT19),1,""))</f>
        <v/>
      </c>
      <c r="UP19" s="9" t="str">
        <f>IF(AND(明細書!TQ19&lt;=TIME(17,40,0),明細書!TR19&gt;=TIME(18,20,0)),1,IF(AND(明細書!TQ19&lt;=TIME(21,40,0),明細書!TR19&gt;=TIME(22,20,0)),1,IF(AND(明細書!TQ19&lt;=TIME(5,40,0),明細書!TR19&gt;=TIME(6,20,0)),1,IF(AND(明細書!TQ19&lt;=TIME(7,40,0),明細書!TR19&gt;=TIME(8,20,0)),1,""))))</f>
        <v/>
      </c>
      <c r="UX19" s="15" t="str">
        <f t="shared" si="74"/>
        <v/>
      </c>
      <c r="UZ19" s="16"/>
      <c r="VA19" s="7" t="str">
        <f t="shared" si="45"/>
        <v/>
      </c>
      <c r="VB19" s="3">
        <f t="shared" si="46"/>
        <v>45382</v>
      </c>
      <c r="VC19" s="4"/>
      <c r="VD19" s="5" t="s">
        <v>22</v>
      </c>
      <c r="VE19" s="4"/>
      <c r="VF19" s="5" t="s">
        <v>23</v>
      </c>
      <c r="VG19" s="4"/>
      <c r="VH19" s="5" t="s">
        <v>22</v>
      </c>
      <c r="VI19" s="4"/>
      <c r="VJ19" s="5" t="s">
        <v>23</v>
      </c>
      <c r="VK19" s="4"/>
      <c r="VL19" s="6" t="s">
        <v>22</v>
      </c>
      <c r="VM19" s="4"/>
      <c r="VN19" s="6" t="s">
        <v>23</v>
      </c>
      <c r="VO19" s="4"/>
      <c r="VP19" s="6" t="s">
        <v>22</v>
      </c>
      <c r="VQ19" s="4"/>
      <c r="VR19" s="6" t="s">
        <v>23</v>
      </c>
      <c r="VS19" s="70"/>
      <c r="VT19" s="17"/>
      <c r="VU19" s="18"/>
      <c r="VV19" s="82"/>
      <c r="VX19" s="9" t="str">
        <f t="shared" si="47"/>
        <v/>
      </c>
      <c r="VY19" s="9" t="str">
        <f t="shared" si="95"/>
        <v/>
      </c>
      <c r="VZ19" s="9" t="str">
        <f>IF(VI19="","",IF(OR(AND(UZ19=UZ20,VC20&gt;0,明細書!VC20&lt;明細書!VC19),AND(UZ19=UZ20,VC20&gt;0,明細書!VD19&gt;明細書!VC20),AND(明細書!VC19&gt;明細書!VD19)),1,""))</f>
        <v/>
      </c>
      <c r="WA19" s="9" t="str">
        <f>IF(VQ19="","",IF(OR(明細書!VE19&lt;明細書!VC19,明細書!VD19&lt;明細書!VF19,明細書!VE19&gt;明細書!VF19),1,""))</f>
        <v/>
      </c>
      <c r="WB19" s="9" t="str">
        <f>IF(AND(明細書!VC19&lt;=TIME(17,40,0),明細書!VD19&gt;=TIME(18,20,0)),1,IF(AND(明細書!VC19&lt;=TIME(21,40,0),明細書!VD19&gt;=TIME(22,20,0)),1,IF(AND(明細書!VC19&lt;=TIME(5,40,0),明細書!VD19&gt;=TIME(6,20,0)),1,IF(AND(明細書!VC19&lt;=TIME(7,40,0),明細書!VD19&gt;=TIME(8,20,0)),1,""))))</f>
        <v/>
      </c>
      <c r="WJ19" s="15" t="str">
        <f t="shared" si="75"/>
        <v/>
      </c>
      <c r="WL19" s="16"/>
      <c r="WM19" s="7" t="str">
        <f t="shared" si="48"/>
        <v/>
      </c>
      <c r="WN19" s="3">
        <f t="shared" si="49"/>
        <v>45382</v>
      </c>
      <c r="WO19" s="4"/>
      <c r="WP19" s="5" t="s">
        <v>22</v>
      </c>
      <c r="WQ19" s="4"/>
      <c r="WR19" s="5" t="s">
        <v>23</v>
      </c>
      <c r="WS19" s="4"/>
      <c r="WT19" s="5" t="s">
        <v>22</v>
      </c>
      <c r="WU19" s="4"/>
      <c r="WV19" s="5" t="s">
        <v>23</v>
      </c>
      <c r="WW19" s="4"/>
      <c r="WX19" s="6" t="s">
        <v>22</v>
      </c>
      <c r="WY19" s="4"/>
      <c r="WZ19" s="6" t="s">
        <v>23</v>
      </c>
      <c r="XA19" s="4"/>
      <c r="XB19" s="6" t="s">
        <v>22</v>
      </c>
      <c r="XC19" s="4"/>
      <c r="XD19" s="6" t="s">
        <v>23</v>
      </c>
      <c r="XE19" s="70"/>
      <c r="XF19" s="17"/>
      <c r="XG19" s="18"/>
      <c r="XH19" s="82"/>
      <c r="XJ19" s="9" t="str">
        <f t="shared" si="50"/>
        <v/>
      </c>
      <c r="XK19" s="9" t="str">
        <f t="shared" si="96"/>
        <v/>
      </c>
      <c r="XL19" s="9" t="str">
        <f>IF(WU19="","",IF(OR(AND(WL19=WL20,WO20&gt;0,明細書!WO20&lt;明細書!WO19),AND(WL19=WL20,WO20&gt;0,明細書!WP19&gt;明細書!WO20),AND(明細書!WO19&gt;明細書!WP19)),1,""))</f>
        <v/>
      </c>
      <c r="XM19" s="9" t="str">
        <f>IF(XC19="","",IF(OR(明細書!WQ19&lt;明細書!WO19,明細書!WP19&lt;明細書!WR19,明細書!WQ19&gt;明細書!WR19),1,""))</f>
        <v/>
      </c>
      <c r="XN19" s="9" t="str">
        <f>IF(AND(明細書!WO19&lt;=TIME(17,40,0),明細書!WP19&gt;=TIME(18,20,0)),1,IF(AND(明細書!WO19&lt;=TIME(21,40,0),明細書!WP19&gt;=TIME(22,20,0)),1,IF(AND(明細書!WO19&lt;=TIME(5,40,0),明細書!WP19&gt;=TIME(6,20,0)),1,IF(AND(明細書!WO19&lt;=TIME(7,40,0),明細書!WP19&gt;=TIME(8,20,0)),1,""))))</f>
        <v/>
      </c>
      <c r="XV19" s="15" t="str">
        <f t="shared" si="76"/>
        <v/>
      </c>
      <c r="XX19" s="16"/>
      <c r="XY19" s="7" t="str">
        <f t="shared" si="51"/>
        <v/>
      </c>
      <c r="XZ19" s="3">
        <f t="shared" si="52"/>
        <v>45382</v>
      </c>
      <c r="YA19" s="4"/>
      <c r="YB19" s="5" t="s">
        <v>22</v>
      </c>
      <c r="YC19" s="4"/>
      <c r="YD19" s="5" t="s">
        <v>23</v>
      </c>
      <c r="YE19" s="4"/>
      <c r="YF19" s="5" t="s">
        <v>22</v>
      </c>
      <c r="YG19" s="4"/>
      <c r="YH19" s="5" t="s">
        <v>23</v>
      </c>
      <c r="YI19" s="4"/>
      <c r="YJ19" s="6" t="s">
        <v>22</v>
      </c>
      <c r="YK19" s="4"/>
      <c r="YL19" s="6" t="s">
        <v>23</v>
      </c>
      <c r="YM19" s="4"/>
      <c r="YN19" s="6" t="s">
        <v>22</v>
      </c>
      <c r="YO19" s="4"/>
      <c r="YP19" s="6" t="s">
        <v>23</v>
      </c>
      <c r="YQ19" s="70"/>
      <c r="YR19" s="17"/>
      <c r="YS19" s="18"/>
      <c r="YT19" s="82"/>
      <c r="YV19" s="9" t="str">
        <f t="shared" si="53"/>
        <v/>
      </c>
      <c r="YW19" s="9" t="str">
        <f t="shared" si="97"/>
        <v/>
      </c>
      <c r="YX19" s="9" t="str">
        <f>IF(YG19="","",IF(OR(AND(XX19=XX20,YA20&gt;0,明細書!YA20&lt;明細書!YA19),AND(XX19=XX20,YA20&gt;0,明細書!YB19&gt;明細書!YA20),AND(明細書!YA19&gt;明細書!YB19)),1,""))</f>
        <v/>
      </c>
      <c r="YY19" s="9" t="str">
        <f>IF(YO19="","",IF(OR(明細書!YC19&lt;明細書!YA19,明細書!YB19&lt;明細書!YD19,明細書!YC19&gt;明細書!YD19),1,""))</f>
        <v/>
      </c>
      <c r="YZ19" s="9" t="str">
        <f>IF(AND(明細書!YA19&lt;=TIME(17,40,0),明細書!YB19&gt;=TIME(18,20,0)),1,IF(AND(明細書!YA19&lt;=TIME(21,40,0),明細書!YB19&gt;=TIME(22,20,0)),1,IF(AND(明細書!YA19&lt;=TIME(5,40,0),明細書!YB19&gt;=TIME(6,20,0)),1,IF(AND(明細書!YA19&lt;=TIME(7,40,0),明細書!YB19&gt;=TIME(8,20,0)),1,""))))</f>
        <v/>
      </c>
      <c r="ZH19" s="15" t="str">
        <f t="shared" si="77"/>
        <v/>
      </c>
      <c r="ZJ19" s="16"/>
      <c r="ZK19" s="7" t="str">
        <f t="shared" si="54"/>
        <v/>
      </c>
      <c r="ZL19" s="3">
        <f t="shared" si="55"/>
        <v>45382</v>
      </c>
      <c r="ZM19" s="4"/>
      <c r="ZN19" s="5" t="s">
        <v>22</v>
      </c>
      <c r="ZO19" s="4"/>
      <c r="ZP19" s="5" t="s">
        <v>23</v>
      </c>
      <c r="ZQ19" s="4"/>
      <c r="ZR19" s="5" t="s">
        <v>22</v>
      </c>
      <c r="ZS19" s="4"/>
      <c r="ZT19" s="5" t="s">
        <v>23</v>
      </c>
      <c r="ZU19" s="4"/>
      <c r="ZV19" s="6" t="s">
        <v>22</v>
      </c>
      <c r="ZW19" s="4"/>
      <c r="ZX19" s="6" t="s">
        <v>23</v>
      </c>
      <c r="ZY19" s="4"/>
      <c r="ZZ19" s="6" t="s">
        <v>22</v>
      </c>
      <c r="AAA19" s="4"/>
      <c r="AAB19" s="6" t="s">
        <v>23</v>
      </c>
      <c r="AAC19" s="70"/>
      <c r="AAD19" s="17"/>
      <c r="AAE19" s="18"/>
      <c r="AAF19" s="82"/>
      <c r="AAH19" s="9" t="str">
        <f t="shared" si="56"/>
        <v/>
      </c>
      <c r="AAI19" s="9" t="str">
        <f t="shared" si="98"/>
        <v/>
      </c>
      <c r="AAJ19" s="9" t="str">
        <f>IF(ZS19="","",IF(OR(AND(ZJ19=ZJ20,ZM20&gt;0,明細書!ZM20&lt;明細書!ZM19),AND(ZJ19=ZJ20,ZM20&gt;0,明細書!ZN19&gt;明細書!ZM20),AND(明細書!ZM19&gt;明細書!ZN19)),1,""))</f>
        <v/>
      </c>
      <c r="AAK19" s="9" t="str">
        <f>IF(AAA19="","",IF(OR(明細書!ZO19&lt;明細書!ZM19,明細書!ZN19&lt;明細書!ZP19,明細書!ZO19&gt;明細書!ZP19),1,""))</f>
        <v/>
      </c>
      <c r="AAL19" s="9" t="str">
        <f>IF(AND(明細書!ZM19&lt;=TIME(17,40,0),明細書!ZN19&gt;=TIME(18,20,0)),1,IF(AND(明細書!ZM19&lt;=TIME(21,40,0),明細書!ZN19&gt;=TIME(22,20,0)),1,IF(AND(明細書!ZM19&lt;=TIME(5,40,0),明細書!ZN19&gt;=TIME(6,20,0)),1,IF(AND(明細書!ZM19&lt;=TIME(7,40,0),明細書!ZN19&gt;=TIME(8,20,0)),1,""))))</f>
        <v/>
      </c>
      <c r="AAT19" s="15" t="str">
        <f t="shared" si="78"/>
        <v/>
      </c>
      <c r="AAV19" s="16"/>
      <c r="AAW19" s="7" t="str">
        <f t="shared" si="57"/>
        <v/>
      </c>
      <c r="AAX19" s="3">
        <f t="shared" si="58"/>
        <v>45382</v>
      </c>
      <c r="AAY19" s="4"/>
      <c r="AAZ19" s="5" t="s">
        <v>22</v>
      </c>
      <c r="ABA19" s="4"/>
      <c r="ABB19" s="5" t="s">
        <v>23</v>
      </c>
      <c r="ABC19" s="4"/>
      <c r="ABD19" s="5" t="s">
        <v>22</v>
      </c>
      <c r="ABE19" s="4"/>
      <c r="ABF19" s="5" t="s">
        <v>23</v>
      </c>
      <c r="ABG19" s="4"/>
      <c r="ABH19" s="6" t="s">
        <v>22</v>
      </c>
      <c r="ABI19" s="4"/>
      <c r="ABJ19" s="6" t="s">
        <v>23</v>
      </c>
      <c r="ABK19" s="4"/>
      <c r="ABL19" s="6" t="s">
        <v>22</v>
      </c>
      <c r="ABM19" s="4"/>
      <c r="ABN19" s="6" t="s">
        <v>23</v>
      </c>
      <c r="ABO19" s="70"/>
      <c r="ABP19" s="17"/>
      <c r="ABQ19" s="18"/>
      <c r="ABR19" s="82"/>
      <c r="ABT19" s="9" t="str">
        <f t="shared" si="59"/>
        <v/>
      </c>
      <c r="ABU19" s="9" t="str">
        <f t="shared" si="99"/>
        <v/>
      </c>
      <c r="ABV19" s="9" t="str">
        <f>IF(ABE19="","",IF(OR(AND(AAV19=AAV20,AAY20&gt;0,明細書!AAY20&lt;明細書!AAY19),AND(AAV19=AAV20,AAY20&gt;0,明細書!AAZ19&gt;明細書!AAY20),AND(明細書!AAY19&gt;明細書!AAZ19)),1,""))</f>
        <v/>
      </c>
      <c r="ABW19" s="9" t="str">
        <f>IF(ABM19="","",IF(OR(明細書!ABA19&lt;明細書!AAY19,明細書!AAZ19&lt;明細書!ABB19,明細書!ABA19&gt;明細書!ABB19),1,""))</f>
        <v/>
      </c>
      <c r="ABX19" s="9" t="str">
        <f>IF(AND(明細書!AAY19&lt;=TIME(17,40,0),明細書!AAZ19&gt;=TIME(18,20,0)),1,IF(AND(明細書!AAY19&lt;=TIME(21,40,0),明細書!AAZ19&gt;=TIME(22,20,0)),1,IF(AND(明細書!AAY19&lt;=TIME(5,40,0),明細書!AAZ19&gt;=TIME(6,20,0)),1,IF(AND(明細書!AAY19&lt;=TIME(7,40,0),明細書!AAZ19&gt;=TIME(8,20,0)),1,""))))</f>
        <v/>
      </c>
      <c r="ACF19" s="15" t="str">
        <f t="shared" si="79"/>
        <v/>
      </c>
    </row>
    <row r="20" spans="2:760" ht="18.75" customHeight="1" x14ac:dyDescent="0.2">
      <c r="B20" s="16"/>
      <c r="C20" s="7" t="str">
        <f t="shared" si="100"/>
        <v/>
      </c>
      <c r="D20" s="3">
        <f t="shared" si="101"/>
        <v>45382</v>
      </c>
      <c r="E20" s="4"/>
      <c r="F20" s="5" t="s">
        <v>22</v>
      </c>
      <c r="G20" s="4"/>
      <c r="H20" s="5" t="s">
        <v>23</v>
      </c>
      <c r="I20" s="4"/>
      <c r="J20" s="5" t="s">
        <v>22</v>
      </c>
      <c r="K20" s="4"/>
      <c r="L20" s="5" t="s">
        <v>23</v>
      </c>
      <c r="M20" s="4"/>
      <c r="N20" s="6" t="s">
        <v>22</v>
      </c>
      <c r="O20" s="4"/>
      <c r="P20" s="6" t="s">
        <v>23</v>
      </c>
      <c r="Q20" s="4"/>
      <c r="R20" s="6" t="s">
        <v>22</v>
      </c>
      <c r="S20" s="4"/>
      <c r="T20" s="6" t="s">
        <v>23</v>
      </c>
      <c r="U20" s="70"/>
      <c r="V20" s="17"/>
      <c r="W20" s="18"/>
      <c r="X20" s="82"/>
      <c r="Z20" s="9" t="str">
        <f t="shared" si="2"/>
        <v/>
      </c>
      <c r="AA20" s="9" t="str">
        <f t="shared" si="80"/>
        <v/>
      </c>
      <c r="AB20" s="9" t="str">
        <f>IF(K20="","",IF(OR(AND(B20=B21,E21&gt;0,明細書!E21&lt;明細書!E20),AND(B20=B21,E21&gt;0,明細書!F20&gt;明細書!E21),AND(明細書!E20&gt;明細書!F20)),1,""))</f>
        <v/>
      </c>
      <c r="AC20" s="9" t="str">
        <f>IF(S20="","",IF(OR(明細書!G20&lt;明細書!E20,明細書!F20&lt;明細書!H20,明細書!G20&gt;明細書!H20),1,""))</f>
        <v/>
      </c>
      <c r="AD20" s="9" t="str">
        <f>IF(AND(明細書!E20&lt;=TIME(17,40,0),明細書!F20&gt;=TIME(18,20,0)),1,IF(AND(明細書!E20&lt;=TIME(21,40,0),明細書!F20&gt;=TIME(22,20,0)),1,IF(AND(明細書!E20&lt;=TIME(5,40,0),明細書!F20&gt;=TIME(6,20,0)),1,IF(AND(明細書!E20&lt;=TIME(7,40,0),明細書!F20&gt;=TIME(8,20,0)),1,""))))</f>
        <v/>
      </c>
      <c r="AL20" s="15" t="str">
        <f t="shared" si="60"/>
        <v/>
      </c>
      <c r="AN20" s="16"/>
      <c r="AO20" s="7" t="str">
        <f t="shared" si="3"/>
        <v/>
      </c>
      <c r="AP20" s="3">
        <f t="shared" si="4"/>
        <v>45382</v>
      </c>
      <c r="AQ20" s="4"/>
      <c r="AR20" s="5" t="s">
        <v>22</v>
      </c>
      <c r="AS20" s="4"/>
      <c r="AT20" s="5" t="s">
        <v>23</v>
      </c>
      <c r="AU20" s="4"/>
      <c r="AV20" s="5" t="s">
        <v>22</v>
      </c>
      <c r="AW20" s="4"/>
      <c r="AX20" s="5" t="s">
        <v>23</v>
      </c>
      <c r="AY20" s="4"/>
      <c r="AZ20" s="6" t="s">
        <v>22</v>
      </c>
      <c r="BA20" s="4"/>
      <c r="BB20" s="6" t="s">
        <v>23</v>
      </c>
      <c r="BC20" s="4"/>
      <c r="BD20" s="6" t="s">
        <v>22</v>
      </c>
      <c r="BE20" s="4"/>
      <c r="BF20" s="6" t="s">
        <v>23</v>
      </c>
      <c r="BG20" s="70"/>
      <c r="BH20" s="17"/>
      <c r="BI20" s="18"/>
      <c r="BJ20" s="82"/>
      <c r="BL20" s="9" t="str">
        <f t="shared" si="5"/>
        <v/>
      </c>
      <c r="BM20" s="9" t="str">
        <f t="shared" si="81"/>
        <v/>
      </c>
      <c r="BN20" s="9" t="str">
        <f>IF(AW20="","",IF(OR(AND(AN20=AN21,AQ21&gt;0,明細書!AQ21&lt;明細書!AQ20),AND(AN20=AN21,AQ21&gt;0,明細書!AR20&gt;明細書!AQ21),AND(明細書!AQ20&gt;明細書!AR20)),1,""))</f>
        <v/>
      </c>
      <c r="BO20" s="9" t="str">
        <f>IF(BE20="","",IF(OR(明細書!AS20&lt;明細書!AQ20,明細書!AR20&lt;明細書!AT20,明細書!AS20&gt;明細書!AT20),1,""))</f>
        <v/>
      </c>
      <c r="BP20" s="9" t="str">
        <f>IF(AND(明細書!AQ20&lt;=TIME(17,40,0),明細書!AR20&gt;=TIME(18,20,0)),1,IF(AND(明細書!AQ20&lt;=TIME(21,40,0),明細書!AR20&gt;=TIME(22,20,0)),1,IF(AND(明細書!AQ20&lt;=TIME(5,40,0),明細書!AR20&gt;=TIME(6,20,0)),1,IF(AND(明細書!AQ20&lt;=TIME(7,40,0),明細書!AR20&gt;=TIME(8,20,0)),1,""))))</f>
        <v/>
      </c>
      <c r="BX20" s="15" t="str">
        <f t="shared" si="61"/>
        <v/>
      </c>
      <c r="BZ20" s="16"/>
      <c r="CA20" s="7" t="str">
        <f t="shared" si="6"/>
        <v/>
      </c>
      <c r="CB20" s="3">
        <f t="shared" si="7"/>
        <v>45382</v>
      </c>
      <c r="CC20" s="4"/>
      <c r="CD20" s="5" t="s">
        <v>22</v>
      </c>
      <c r="CE20" s="4"/>
      <c r="CF20" s="5" t="s">
        <v>23</v>
      </c>
      <c r="CG20" s="4"/>
      <c r="CH20" s="5" t="s">
        <v>22</v>
      </c>
      <c r="CI20" s="4"/>
      <c r="CJ20" s="5" t="s">
        <v>23</v>
      </c>
      <c r="CK20" s="4"/>
      <c r="CL20" s="6" t="s">
        <v>22</v>
      </c>
      <c r="CM20" s="4"/>
      <c r="CN20" s="6" t="s">
        <v>23</v>
      </c>
      <c r="CO20" s="4"/>
      <c r="CP20" s="6" t="s">
        <v>22</v>
      </c>
      <c r="CQ20" s="4"/>
      <c r="CR20" s="6" t="s">
        <v>23</v>
      </c>
      <c r="CS20" s="70"/>
      <c r="CT20" s="17"/>
      <c r="CU20" s="18"/>
      <c r="CV20" s="82"/>
      <c r="CX20" s="9" t="str">
        <f t="shared" si="8"/>
        <v/>
      </c>
      <c r="CY20" s="9" t="str">
        <f t="shared" si="82"/>
        <v/>
      </c>
      <c r="CZ20" s="9" t="str">
        <f>IF(CI20="","",IF(OR(AND(BZ20=BZ21,CC21&gt;0,明細書!CC21&lt;明細書!CC20),AND(BZ20=BZ21,CC21&gt;0,明細書!CD20&gt;明細書!CC21),AND(明細書!CC20&gt;明細書!CD20)),1,""))</f>
        <v/>
      </c>
      <c r="DA20" s="9" t="str">
        <f>IF(CQ20="","",IF(OR(明細書!CE20&lt;明細書!CC20,明細書!CD20&lt;明細書!CF20,明細書!CE20&gt;明細書!CF20),1,""))</f>
        <v/>
      </c>
      <c r="DB20" s="9" t="str">
        <f>IF(AND(明細書!CC20&lt;=TIME(17,40,0),明細書!CD20&gt;=TIME(18,20,0)),1,IF(AND(明細書!CC20&lt;=TIME(21,40,0),明細書!CD20&gt;=TIME(22,20,0)),1,IF(AND(明細書!CC20&lt;=TIME(5,40,0),明細書!CD20&gt;=TIME(6,20,0)),1,IF(AND(明細書!CC20&lt;=TIME(7,40,0),明細書!CD20&gt;=TIME(8,20,0)),1,""))))</f>
        <v/>
      </c>
      <c r="DJ20" s="15" t="str">
        <f t="shared" si="62"/>
        <v/>
      </c>
      <c r="DL20" s="16"/>
      <c r="DM20" s="7" t="str">
        <f t="shared" si="9"/>
        <v/>
      </c>
      <c r="DN20" s="3">
        <f t="shared" si="10"/>
        <v>45382</v>
      </c>
      <c r="DO20" s="4"/>
      <c r="DP20" s="5" t="s">
        <v>22</v>
      </c>
      <c r="DQ20" s="4"/>
      <c r="DR20" s="5" t="s">
        <v>23</v>
      </c>
      <c r="DS20" s="4"/>
      <c r="DT20" s="5" t="s">
        <v>22</v>
      </c>
      <c r="DU20" s="4"/>
      <c r="DV20" s="5" t="s">
        <v>23</v>
      </c>
      <c r="DW20" s="4"/>
      <c r="DX20" s="6" t="s">
        <v>22</v>
      </c>
      <c r="DY20" s="4"/>
      <c r="DZ20" s="6" t="s">
        <v>23</v>
      </c>
      <c r="EA20" s="4"/>
      <c r="EB20" s="6" t="s">
        <v>22</v>
      </c>
      <c r="EC20" s="4"/>
      <c r="ED20" s="6" t="s">
        <v>23</v>
      </c>
      <c r="EE20" s="70"/>
      <c r="EF20" s="17"/>
      <c r="EG20" s="18"/>
      <c r="EH20" s="82"/>
      <c r="EJ20" s="9" t="str">
        <f t="shared" si="11"/>
        <v/>
      </c>
      <c r="EK20" s="9" t="str">
        <f t="shared" si="83"/>
        <v/>
      </c>
      <c r="EL20" s="9" t="str">
        <f>IF(DU20="","",IF(OR(AND(DL20=DL21,DO21&gt;0,明細書!DO21&lt;明細書!DO20),AND(DL20=DL21,DO21&gt;0,明細書!DP20&gt;明細書!DO21),AND(明細書!DO20&gt;明細書!DP20)),1,""))</f>
        <v/>
      </c>
      <c r="EM20" s="9" t="str">
        <f>IF(EC20="","",IF(OR(明細書!DQ20&lt;明細書!DO20,明細書!DP20&lt;明細書!DR20,明細書!DQ20&gt;明細書!DR20),1,""))</f>
        <v/>
      </c>
      <c r="EN20" s="9" t="str">
        <f>IF(AND(明細書!DO20&lt;=TIME(17,40,0),明細書!DP20&gt;=TIME(18,20,0)),1,IF(AND(明細書!DO20&lt;=TIME(21,40,0),明細書!DP20&gt;=TIME(22,20,0)),1,IF(AND(明細書!DO20&lt;=TIME(5,40,0),明細書!DP20&gt;=TIME(6,20,0)),1,IF(AND(明細書!DO20&lt;=TIME(7,40,0),明細書!DP20&gt;=TIME(8,20,0)),1,""))))</f>
        <v/>
      </c>
      <c r="EV20" s="15" t="str">
        <f t="shared" si="63"/>
        <v/>
      </c>
      <c r="EX20" s="16"/>
      <c r="EY20" s="7" t="str">
        <f t="shared" si="12"/>
        <v/>
      </c>
      <c r="EZ20" s="3">
        <f t="shared" si="13"/>
        <v>45382</v>
      </c>
      <c r="FA20" s="4"/>
      <c r="FB20" s="5" t="s">
        <v>22</v>
      </c>
      <c r="FC20" s="4"/>
      <c r="FD20" s="5" t="s">
        <v>23</v>
      </c>
      <c r="FE20" s="4"/>
      <c r="FF20" s="5" t="s">
        <v>22</v>
      </c>
      <c r="FG20" s="4"/>
      <c r="FH20" s="5" t="s">
        <v>23</v>
      </c>
      <c r="FI20" s="4"/>
      <c r="FJ20" s="6" t="s">
        <v>22</v>
      </c>
      <c r="FK20" s="4"/>
      <c r="FL20" s="6" t="s">
        <v>23</v>
      </c>
      <c r="FM20" s="4"/>
      <c r="FN20" s="6" t="s">
        <v>22</v>
      </c>
      <c r="FO20" s="4"/>
      <c r="FP20" s="6" t="s">
        <v>23</v>
      </c>
      <c r="FQ20" s="70"/>
      <c r="FR20" s="17"/>
      <c r="FS20" s="18"/>
      <c r="FT20" s="82"/>
      <c r="FV20" s="9" t="str">
        <f t="shared" si="14"/>
        <v/>
      </c>
      <c r="FW20" s="9" t="str">
        <f t="shared" si="84"/>
        <v/>
      </c>
      <c r="FX20" s="9" t="str">
        <f>IF(FG20="","",IF(OR(AND(EX20=EX21,FA21&gt;0,明細書!FA21&lt;明細書!FA20),AND(EX20=EX21,FA21&gt;0,明細書!FB20&gt;明細書!FA21),AND(明細書!FA20&gt;明細書!FB20)),1,""))</f>
        <v/>
      </c>
      <c r="FY20" s="9" t="str">
        <f>IF(FO20="","",IF(OR(明細書!FC20&lt;明細書!FA20,明細書!FB20&lt;明細書!FD20,明細書!FC20&gt;明細書!FD20),1,""))</f>
        <v/>
      </c>
      <c r="FZ20" s="9" t="str">
        <f>IF(AND(明細書!FA20&lt;=TIME(17,40,0),明細書!FB20&gt;=TIME(18,20,0)),1,IF(AND(明細書!FA20&lt;=TIME(21,40,0),明細書!FB20&gt;=TIME(22,20,0)),1,IF(AND(明細書!FA20&lt;=TIME(5,40,0),明細書!FB20&gt;=TIME(6,20,0)),1,IF(AND(明細書!FA20&lt;=TIME(7,40,0),明細書!FB20&gt;=TIME(8,20,0)),1,""))))</f>
        <v/>
      </c>
      <c r="GH20" s="15" t="str">
        <f t="shared" si="64"/>
        <v/>
      </c>
      <c r="GJ20" s="16"/>
      <c r="GK20" s="7" t="str">
        <f t="shared" si="15"/>
        <v/>
      </c>
      <c r="GL20" s="3">
        <f t="shared" si="16"/>
        <v>45382</v>
      </c>
      <c r="GM20" s="4"/>
      <c r="GN20" s="5" t="s">
        <v>22</v>
      </c>
      <c r="GO20" s="4"/>
      <c r="GP20" s="5" t="s">
        <v>23</v>
      </c>
      <c r="GQ20" s="4"/>
      <c r="GR20" s="5" t="s">
        <v>22</v>
      </c>
      <c r="GS20" s="4"/>
      <c r="GT20" s="5" t="s">
        <v>23</v>
      </c>
      <c r="GU20" s="4"/>
      <c r="GV20" s="6" t="s">
        <v>22</v>
      </c>
      <c r="GW20" s="4"/>
      <c r="GX20" s="6" t="s">
        <v>23</v>
      </c>
      <c r="GY20" s="4"/>
      <c r="GZ20" s="6" t="s">
        <v>22</v>
      </c>
      <c r="HA20" s="4"/>
      <c r="HB20" s="6" t="s">
        <v>23</v>
      </c>
      <c r="HC20" s="70"/>
      <c r="HD20" s="17"/>
      <c r="HE20" s="18"/>
      <c r="HF20" s="82"/>
      <c r="HH20" s="9" t="str">
        <f t="shared" si="17"/>
        <v/>
      </c>
      <c r="HI20" s="9" t="str">
        <f t="shared" si="85"/>
        <v/>
      </c>
      <c r="HJ20" s="9" t="str">
        <f>IF(GS20="","",IF(OR(AND(GJ20=GJ21,GM21&gt;0,明細書!GM21&lt;明細書!GM20),AND(GJ20=GJ21,GM21&gt;0,明細書!GN20&gt;明細書!GM21),AND(明細書!GM20&gt;明細書!GN20)),1,""))</f>
        <v/>
      </c>
      <c r="HK20" s="9" t="str">
        <f>IF(HA20="","",IF(OR(明細書!GO20&lt;明細書!GM20,明細書!GN20&lt;明細書!GP20,明細書!GO20&gt;明細書!GP20),1,""))</f>
        <v/>
      </c>
      <c r="HL20" s="9" t="str">
        <f>IF(AND(明細書!GM20&lt;=TIME(17,40,0),明細書!GN20&gt;=TIME(18,20,0)),1,IF(AND(明細書!GM20&lt;=TIME(21,40,0),明細書!GN20&gt;=TIME(22,20,0)),1,IF(AND(明細書!GM20&lt;=TIME(5,40,0),明細書!GN20&gt;=TIME(6,20,0)),1,IF(AND(明細書!GM20&lt;=TIME(7,40,0),明細書!GN20&gt;=TIME(8,20,0)),1,""))))</f>
        <v/>
      </c>
      <c r="HT20" s="15" t="str">
        <f t="shared" si="65"/>
        <v/>
      </c>
      <c r="HV20" s="16"/>
      <c r="HW20" s="7" t="str">
        <f t="shared" si="18"/>
        <v/>
      </c>
      <c r="HX20" s="3">
        <f t="shared" si="19"/>
        <v>45382</v>
      </c>
      <c r="HY20" s="4"/>
      <c r="HZ20" s="5" t="s">
        <v>22</v>
      </c>
      <c r="IA20" s="4"/>
      <c r="IB20" s="5" t="s">
        <v>23</v>
      </c>
      <c r="IC20" s="4"/>
      <c r="ID20" s="5" t="s">
        <v>22</v>
      </c>
      <c r="IE20" s="4"/>
      <c r="IF20" s="5" t="s">
        <v>23</v>
      </c>
      <c r="IG20" s="4"/>
      <c r="IH20" s="6" t="s">
        <v>22</v>
      </c>
      <c r="II20" s="4"/>
      <c r="IJ20" s="6" t="s">
        <v>23</v>
      </c>
      <c r="IK20" s="4"/>
      <c r="IL20" s="6" t="s">
        <v>22</v>
      </c>
      <c r="IM20" s="4"/>
      <c r="IN20" s="6" t="s">
        <v>23</v>
      </c>
      <c r="IO20" s="70"/>
      <c r="IP20" s="17"/>
      <c r="IQ20" s="18"/>
      <c r="IR20" s="82"/>
      <c r="IT20" s="9" t="str">
        <f t="shared" si="20"/>
        <v/>
      </c>
      <c r="IU20" s="9" t="str">
        <f t="shared" si="86"/>
        <v/>
      </c>
      <c r="IV20" s="9" t="str">
        <f>IF(IE20="","",IF(OR(AND(HV20=HV21,HY21&gt;0,明細書!HY21&lt;明細書!HY20),AND(HV20=HV21,HY21&gt;0,明細書!HZ20&gt;明細書!HY21),AND(明細書!HY20&gt;明細書!HZ20)),1,""))</f>
        <v/>
      </c>
      <c r="IW20" s="9" t="str">
        <f>IF(IM20="","",IF(OR(明細書!IA20&lt;明細書!HY20,明細書!HZ20&lt;明細書!IB20,明細書!IA20&gt;明細書!IB20),1,""))</f>
        <v/>
      </c>
      <c r="IX20" s="9" t="str">
        <f>IF(AND(明細書!HY20&lt;=TIME(17,40,0),明細書!HZ20&gt;=TIME(18,20,0)),1,IF(AND(明細書!HY20&lt;=TIME(21,40,0),明細書!HZ20&gt;=TIME(22,20,0)),1,IF(AND(明細書!HY20&lt;=TIME(5,40,0),明細書!HZ20&gt;=TIME(6,20,0)),1,IF(AND(明細書!HY20&lt;=TIME(7,40,0),明細書!HZ20&gt;=TIME(8,20,0)),1,""))))</f>
        <v/>
      </c>
      <c r="JF20" s="15" t="str">
        <f t="shared" si="66"/>
        <v/>
      </c>
      <c r="JH20" s="16"/>
      <c r="JI20" s="7" t="str">
        <f t="shared" si="21"/>
        <v/>
      </c>
      <c r="JJ20" s="3">
        <f t="shared" si="22"/>
        <v>45382</v>
      </c>
      <c r="JK20" s="4"/>
      <c r="JL20" s="5" t="s">
        <v>22</v>
      </c>
      <c r="JM20" s="4"/>
      <c r="JN20" s="5" t="s">
        <v>23</v>
      </c>
      <c r="JO20" s="4"/>
      <c r="JP20" s="5" t="s">
        <v>22</v>
      </c>
      <c r="JQ20" s="4"/>
      <c r="JR20" s="5" t="s">
        <v>23</v>
      </c>
      <c r="JS20" s="4"/>
      <c r="JT20" s="6" t="s">
        <v>22</v>
      </c>
      <c r="JU20" s="4"/>
      <c r="JV20" s="6" t="s">
        <v>23</v>
      </c>
      <c r="JW20" s="4"/>
      <c r="JX20" s="6" t="s">
        <v>22</v>
      </c>
      <c r="JY20" s="4"/>
      <c r="JZ20" s="6" t="s">
        <v>23</v>
      </c>
      <c r="KA20" s="70"/>
      <c r="KB20" s="17"/>
      <c r="KC20" s="18"/>
      <c r="KD20" s="82"/>
      <c r="KF20" s="9" t="str">
        <f t="shared" si="23"/>
        <v/>
      </c>
      <c r="KG20" s="9" t="str">
        <f t="shared" si="87"/>
        <v/>
      </c>
      <c r="KH20" s="9" t="str">
        <f>IF(JQ20="","",IF(OR(AND(JH20=JH21,JK21&gt;0,明細書!JK21&lt;明細書!JK20),AND(JH20=JH21,JK21&gt;0,明細書!JL20&gt;明細書!JK21),AND(明細書!JK20&gt;明細書!JL20)),1,""))</f>
        <v/>
      </c>
      <c r="KI20" s="9" t="str">
        <f>IF(JY20="","",IF(OR(明細書!JM20&lt;明細書!JK20,明細書!JL20&lt;明細書!JN20,明細書!JM20&gt;明細書!JN20),1,""))</f>
        <v/>
      </c>
      <c r="KJ20" s="9" t="str">
        <f>IF(AND(明細書!JK20&lt;=TIME(17,40,0),明細書!JL20&gt;=TIME(18,20,0)),1,IF(AND(明細書!JK20&lt;=TIME(21,40,0),明細書!JL20&gt;=TIME(22,20,0)),1,IF(AND(明細書!JK20&lt;=TIME(5,40,0),明細書!JL20&gt;=TIME(6,20,0)),1,IF(AND(明細書!JK20&lt;=TIME(7,40,0),明細書!JL20&gt;=TIME(8,20,0)),1,""))))</f>
        <v/>
      </c>
      <c r="KR20" s="15" t="str">
        <f t="shared" si="67"/>
        <v/>
      </c>
      <c r="KT20" s="16"/>
      <c r="KU20" s="7" t="str">
        <f t="shared" si="24"/>
        <v/>
      </c>
      <c r="KV20" s="3">
        <f t="shared" si="25"/>
        <v>45382</v>
      </c>
      <c r="KW20" s="4"/>
      <c r="KX20" s="5" t="s">
        <v>22</v>
      </c>
      <c r="KY20" s="4"/>
      <c r="KZ20" s="5" t="s">
        <v>23</v>
      </c>
      <c r="LA20" s="4"/>
      <c r="LB20" s="5" t="s">
        <v>22</v>
      </c>
      <c r="LC20" s="4"/>
      <c r="LD20" s="5" t="s">
        <v>23</v>
      </c>
      <c r="LE20" s="4"/>
      <c r="LF20" s="6" t="s">
        <v>22</v>
      </c>
      <c r="LG20" s="4"/>
      <c r="LH20" s="6" t="s">
        <v>23</v>
      </c>
      <c r="LI20" s="4"/>
      <c r="LJ20" s="6" t="s">
        <v>22</v>
      </c>
      <c r="LK20" s="4"/>
      <c r="LL20" s="6" t="s">
        <v>23</v>
      </c>
      <c r="LM20" s="70"/>
      <c r="LN20" s="17"/>
      <c r="LO20" s="18"/>
      <c r="LP20" s="82"/>
      <c r="LR20" s="9" t="str">
        <f t="shared" si="26"/>
        <v/>
      </c>
      <c r="LS20" s="9" t="str">
        <f t="shared" si="88"/>
        <v/>
      </c>
      <c r="LT20" s="9" t="str">
        <f>IF(LC20="","",IF(OR(AND(KT20=KT21,KW21&gt;0,明細書!KW21&lt;明細書!KW20),AND(KT20=KT21,KW21&gt;0,明細書!KX20&gt;明細書!KW21),AND(明細書!KW20&gt;明細書!KX20)),1,""))</f>
        <v/>
      </c>
      <c r="LU20" s="9" t="str">
        <f>IF(LK20="","",IF(OR(明細書!KY20&lt;明細書!KW20,明細書!KX20&lt;明細書!KZ20,明細書!KY20&gt;明細書!KZ20),1,""))</f>
        <v/>
      </c>
      <c r="LV20" s="9" t="str">
        <f>IF(AND(明細書!KW20&lt;=TIME(17,40,0),明細書!KX20&gt;=TIME(18,20,0)),1,IF(AND(明細書!KW20&lt;=TIME(21,40,0),明細書!KX20&gt;=TIME(22,20,0)),1,IF(AND(明細書!KW20&lt;=TIME(5,40,0),明細書!KX20&gt;=TIME(6,20,0)),1,IF(AND(明細書!KW20&lt;=TIME(7,40,0),明細書!KX20&gt;=TIME(8,20,0)),1,""))))</f>
        <v/>
      </c>
      <c r="MD20" s="15" t="str">
        <f t="shared" si="68"/>
        <v/>
      </c>
      <c r="MF20" s="16"/>
      <c r="MG20" s="7" t="str">
        <f t="shared" si="27"/>
        <v/>
      </c>
      <c r="MH20" s="3">
        <f t="shared" si="28"/>
        <v>45382</v>
      </c>
      <c r="MI20" s="4"/>
      <c r="MJ20" s="5" t="s">
        <v>22</v>
      </c>
      <c r="MK20" s="4"/>
      <c r="ML20" s="5" t="s">
        <v>23</v>
      </c>
      <c r="MM20" s="4"/>
      <c r="MN20" s="5" t="s">
        <v>22</v>
      </c>
      <c r="MO20" s="4"/>
      <c r="MP20" s="5" t="s">
        <v>23</v>
      </c>
      <c r="MQ20" s="4"/>
      <c r="MR20" s="6" t="s">
        <v>22</v>
      </c>
      <c r="MS20" s="4"/>
      <c r="MT20" s="6" t="s">
        <v>23</v>
      </c>
      <c r="MU20" s="4"/>
      <c r="MV20" s="6" t="s">
        <v>22</v>
      </c>
      <c r="MW20" s="4"/>
      <c r="MX20" s="6" t="s">
        <v>23</v>
      </c>
      <c r="MY20" s="70"/>
      <c r="MZ20" s="17"/>
      <c r="NA20" s="18"/>
      <c r="NB20" s="82"/>
      <c r="ND20" s="9" t="str">
        <f t="shared" si="29"/>
        <v/>
      </c>
      <c r="NE20" s="9" t="str">
        <f t="shared" si="89"/>
        <v/>
      </c>
      <c r="NF20" s="9" t="str">
        <f>IF(MO20="","",IF(OR(AND(MF20=MF21,MI21&gt;0,明細書!MI21&lt;明細書!MI20),AND(MF20=MF21,MI21&gt;0,明細書!MJ20&gt;明細書!MI21),AND(明細書!MI20&gt;明細書!MJ20)),1,""))</f>
        <v/>
      </c>
      <c r="NG20" s="9" t="str">
        <f>IF(MW20="","",IF(OR(明細書!MK20&lt;明細書!MI20,明細書!MJ20&lt;明細書!ML20,明細書!MK20&gt;明細書!ML20),1,""))</f>
        <v/>
      </c>
      <c r="NH20" s="9" t="str">
        <f>IF(AND(明細書!MI20&lt;=TIME(17,40,0),明細書!MJ20&gt;=TIME(18,20,0)),1,IF(AND(明細書!MI20&lt;=TIME(21,40,0),明細書!MJ20&gt;=TIME(22,20,0)),1,IF(AND(明細書!MI20&lt;=TIME(5,40,0),明細書!MJ20&gt;=TIME(6,20,0)),1,IF(AND(明細書!MI20&lt;=TIME(7,40,0),明細書!MJ20&gt;=TIME(8,20,0)),1,""))))</f>
        <v/>
      </c>
      <c r="NP20" s="15" t="str">
        <f t="shared" si="69"/>
        <v/>
      </c>
      <c r="NR20" s="16"/>
      <c r="NS20" s="7" t="str">
        <f t="shared" si="30"/>
        <v/>
      </c>
      <c r="NT20" s="3">
        <f t="shared" si="31"/>
        <v>45382</v>
      </c>
      <c r="NU20" s="4"/>
      <c r="NV20" s="5" t="s">
        <v>22</v>
      </c>
      <c r="NW20" s="4"/>
      <c r="NX20" s="5" t="s">
        <v>23</v>
      </c>
      <c r="NY20" s="4"/>
      <c r="NZ20" s="5" t="s">
        <v>22</v>
      </c>
      <c r="OA20" s="4"/>
      <c r="OB20" s="5" t="s">
        <v>23</v>
      </c>
      <c r="OC20" s="4"/>
      <c r="OD20" s="6" t="s">
        <v>22</v>
      </c>
      <c r="OE20" s="4"/>
      <c r="OF20" s="6" t="s">
        <v>23</v>
      </c>
      <c r="OG20" s="4"/>
      <c r="OH20" s="6" t="s">
        <v>22</v>
      </c>
      <c r="OI20" s="4"/>
      <c r="OJ20" s="6" t="s">
        <v>23</v>
      </c>
      <c r="OK20" s="70"/>
      <c r="OL20" s="17"/>
      <c r="OM20" s="18"/>
      <c r="ON20" s="82"/>
      <c r="OP20" s="9" t="str">
        <f t="shared" si="32"/>
        <v/>
      </c>
      <c r="OQ20" s="9" t="str">
        <f t="shared" si="90"/>
        <v/>
      </c>
      <c r="OR20" s="9" t="str">
        <f>IF(OA20="","",IF(OR(AND(NR20=NR21,NU21&gt;0,明細書!NU21&lt;明細書!NU20),AND(NR20=NR21,NU21&gt;0,明細書!NV20&gt;明細書!NU21),AND(明細書!NU20&gt;明細書!NV20)),1,""))</f>
        <v/>
      </c>
      <c r="OS20" s="9" t="str">
        <f>IF(OI20="","",IF(OR(明細書!NW20&lt;明細書!NU20,明細書!NV20&lt;明細書!NX20,明細書!NW20&gt;明細書!NX20),1,""))</f>
        <v/>
      </c>
      <c r="OT20" s="9" t="str">
        <f>IF(AND(明細書!NU20&lt;=TIME(17,40,0),明細書!NV20&gt;=TIME(18,20,0)),1,IF(AND(明細書!NU20&lt;=TIME(21,40,0),明細書!NV20&gt;=TIME(22,20,0)),1,IF(AND(明細書!NU20&lt;=TIME(5,40,0),明細書!NV20&gt;=TIME(6,20,0)),1,IF(AND(明細書!NU20&lt;=TIME(7,40,0),明細書!NV20&gt;=TIME(8,20,0)),1,""))))</f>
        <v/>
      </c>
      <c r="PB20" s="15" t="str">
        <f t="shared" si="70"/>
        <v/>
      </c>
      <c r="PD20" s="16"/>
      <c r="PE20" s="7" t="str">
        <f t="shared" si="33"/>
        <v/>
      </c>
      <c r="PF20" s="3">
        <f t="shared" si="34"/>
        <v>45382</v>
      </c>
      <c r="PG20" s="4"/>
      <c r="PH20" s="5" t="s">
        <v>22</v>
      </c>
      <c r="PI20" s="4"/>
      <c r="PJ20" s="5" t="s">
        <v>23</v>
      </c>
      <c r="PK20" s="4"/>
      <c r="PL20" s="5" t="s">
        <v>22</v>
      </c>
      <c r="PM20" s="4"/>
      <c r="PN20" s="5" t="s">
        <v>23</v>
      </c>
      <c r="PO20" s="4"/>
      <c r="PP20" s="6" t="s">
        <v>22</v>
      </c>
      <c r="PQ20" s="4"/>
      <c r="PR20" s="6" t="s">
        <v>23</v>
      </c>
      <c r="PS20" s="4"/>
      <c r="PT20" s="6" t="s">
        <v>22</v>
      </c>
      <c r="PU20" s="4"/>
      <c r="PV20" s="6" t="s">
        <v>23</v>
      </c>
      <c r="PW20" s="70"/>
      <c r="PX20" s="17"/>
      <c r="PY20" s="18"/>
      <c r="PZ20" s="82"/>
      <c r="QB20" s="9" t="str">
        <f t="shared" si="35"/>
        <v/>
      </c>
      <c r="QC20" s="9" t="str">
        <f t="shared" si="91"/>
        <v/>
      </c>
      <c r="QD20" s="9" t="str">
        <f>IF(PM20="","",IF(OR(AND(PD20=PD21,PG21&gt;0,明細書!PG21&lt;明細書!PG20),AND(PD20=PD21,PG21&gt;0,明細書!PH20&gt;明細書!PG21),AND(明細書!PG20&gt;明細書!PH20)),1,""))</f>
        <v/>
      </c>
      <c r="QE20" s="9" t="str">
        <f>IF(PU20="","",IF(OR(明細書!PI20&lt;明細書!PG20,明細書!PH20&lt;明細書!PJ20,明細書!PI20&gt;明細書!PJ20),1,""))</f>
        <v/>
      </c>
      <c r="QF20" s="9" t="str">
        <f>IF(AND(明細書!PG20&lt;=TIME(17,40,0),明細書!PH20&gt;=TIME(18,20,0)),1,IF(AND(明細書!PG20&lt;=TIME(21,40,0),明細書!PH20&gt;=TIME(22,20,0)),1,IF(AND(明細書!PG20&lt;=TIME(5,40,0),明細書!PH20&gt;=TIME(6,20,0)),1,IF(AND(明細書!PG20&lt;=TIME(7,40,0),明細書!PH20&gt;=TIME(8,20,0)),1,""))))</f>
        <v/>
      </c>
      <c r="QN20" s="15" t="str">
        <f t="shared" si="71"/>
        <v/>
      </c>
      <c r="QP20" s="16"/>
      <c r="QQ20" s="7" t="str">
        <f t="shared" si="36"/>
        <v/>
      </c>
      <c r="QR20" s="3">
        <f t="shared" si="37"/>
        <v>45382</v>
      </c>
      <c r="QS20" s="4"/>
      <c r="QT20" s="5" t="s">
        <v>22</v>
      </c>
      <c r="QU20" s="4"/>
      <c r="QV20" s="5" t="s">
        <v>23</v>
      </c>
      <c r="QW20" s="4"/>
      <c r="QX20" s="5" t="s">
        <v>22</v>
      </c>
      <c r="QY20" s="4"/>
      <c r="QZ20" s="5" t="s">
        <v>23</v>
      </c>
      <c r="RA20" s="4"/>
      <c r="RB20" s="6" t="s">
        <v>22</v>
      </c>
      <c r="RC20" s="4"/>
      <c r="RD20" s="6" t="s">
        <v>23</v>
      </c>
      <c r="RE20" s="4"/>
      <c r="RF20" s="6" t="s">
        <v>22</v>
      </c>
      <c r="RG20" s="4"/>
      <c r="RH20" s="6" t="s">
        <v>23</v>
      </c>
      <c r="RI20" s="70"/>
      <c r="RJ20" s="17"/>
      <c r="RK20" s="18"/>
      <c r="RL20" s="82"/>
      <c r="RN20" s="9" t="str">
        <f t="shared" si="38"/>
        <v/>
      </c>
      <c r="RO20" s="9" t="str">
        <f t="shared" si="92"/>
        <v/>
      </c>
      <c r="RP20" s="9" t="str">
        <f>IF(QY20="","",IF(OR(AND(QP20=QP21,QS21&gt;0,明細書!QS21&lt;明細書!QS20),AND(QP20=QP21,QS21&gt;0,明細書!QT20&gt;明細書!QS21),AND(明細書!QS20&gt;明細書!QT20)),1,""))</f>
        <v/>
      </c>
      <c r="RQ20" s="9" t="str">
        <f>IF(RG20="","",IF(OR(明細書!QU20&lt;明細書!QS20,明細書!QT20&lt;明細書!QV20,明細書!QU20&gt;明細書!QV20),1,""))</f>
        <v/>
      </c>
      <c r="RR20" s="9" t="str">
        <f>IF(AND(明細書!QS20&lt;=TIME(17,40,0),明細書!QT20&gt;=TIME(18,20,0)),1,IF(AND(明細書!QS20&lt;=TIME(21,40,0),明細書!QT20&gt;=TIME(22,20,0)),1,IF(AND(明細書!QS20&lt;=TIME(5,40,0),明細書!QT20&gt;=TIME(6,20,0)),1,IF(AND(明細書!QS20&lt;=TIME(7,40,0),明細書!QT20&gt;=TIME(8,20,0)),1,""))))</f>
        <v/>
      </c>
      <c r="RZ20" s="15" t="str">
        <f t="shared" si="72"/>
        <v/>
      </c>
      <c r="SB20" s="16"/>
      <c r="SC20" s="7" t="str">
        <f t="shared" si="39"/>
        <v/>
      </c>
      <c r="SD20" s="3">
        <f t="shared" si="40"/>
        <v>45382</v>
      </c>
      <c r="SE20" s="4"/>
      <c r="SF20" s="5" t="s">
        <v>22</v>
      </c>
      <c r="SG20" s="4"/>
      <c r="SH20" s="5" t="s">
        <v>23</v>
      </c>
      <c r="SI20" s="4"/>
      <c r="SJ20" s="5" t="s">
        <v>22</v>
      </c>
      <c r="SK20" s="4"/>
      <c r="SL20" s="5" t="s">
        <v>23</v>
      </c>
      <c r="SM20" s="4"/>
      <c r="SN20" s="6" t="s">
        <v>22</v>
      </c>
      <c r="SO20" s="4"/>
      <c r="SP20" s="6" t="s">
        <v>23</v>
      </c>
      <c r="SQ20" s="4"/>
      <c r="SR20" s="6" t="s">
        <v>22</v>
      </c>
      <c r="SS20" s="4"/>
      <c r="ST20" s="6" t="s">
        <v>23</v>
      </c>
      <c r="SU20" s="70"/>
      <c r="SV20" s="17"/>
      <c r="SW20" s="18"/>
      <c r="SX20" s="82"/>
      <c r="SZ20" s="9" t="str">
        <f t="shared" si="41"/>
        <v/>
      </c>
      <c r="TA20" s="9" t="str">
        <f t="shared" si="93"/>
        <v/>
      </c>
      <c r="TB20" s="9" t="str">
        <f>IF(SK20="","",IF(OR(AND(SB20=SB21,SE21&gt;0,明細書!SE21&lt;明細書!SE20),AND(SB20=SB21,SE21&gt;0,明細書!SF20&gt;明細書!SE21),AND(明細書!SE20&gt;明細書!SF20)),1,""))</f>
        <v/>
      </c>
      <c r="TC20" s="9" t="str">
        <f>IF(SS20="","",IF(OR(明細書!SG20&lt;明細書!SE20,明細書!SF20&lt;明細書!SH20,明細書!SG20&gt;明細書!SH20),1,""))</f>
        <v/>
      </c>
      <c r="TD20" s="9" t="str">
        <f>IF(AND(明細書!SE20&lt;=TIME(17,40,0),明細書!SF20&gt;=TIME(18,20,0)),1,IF(AND(明細書!SE20&lt;=TIME(21,40,0),明細書!SF20&gt;=TIME(22,20,0)),1,IF(AND(明細書!SE20&lt;=TIME(5,40,0),明細書!SF20&gt;=TIME(6,20,0)),1,IF(AND(明細書!SE20&lt;=TIME(7,40,0),明細書!SF20&gt;=TIME(8,20,0)),1,""))))</f>
        <v/>
      </c>
      <c r="TL20" s="15" t="str">
        <f t="shared" si="73"/>
        <v/>
      </c>
      <c r="TN20" s="16"/>
      <c r="TO20" s="7" t="str">
        <f t="shared" si="42"/>
        <v/>
      </c>
      <c r="TP20" s="3">
        <f t="shared" si="43"/>
        <v>45382</v>
      </c>
      <c r="TQ20" s="4"/>
      <c r="TR20" s="5" t="s">
        <v>22</v>
      </c>
      <c r="TS20" s="4"/>
      <c r="TT20" s="5" t="s">
        <v>23</v>
      </c>
      <c r="TU20" s="4"/>
      <c r="TV20" s="5" t="s">
        <v>22</v>
      </c>
      <c r="TW20" s="4"/>
      <c r="TX20" s="5" t="s">
        <v>23</v>
      </c>
      <c r="TY20" s="4"/>
      <c r="TZ20" s="6" t="s">
        <v>22</v>
      </c>
      <c r="UA20" s="4"/>
      <c r="UB20" s="6" t="s">
        <v>23</v>
      </c>
      <c r="UC20" s="4"/>
      <c r="UD20" s="6" t="s">
        <v>22</v>
      </c>
      <c r="UE20" s="4"/>
      <c r="UF20" s="6" t="s">
        <v>23</v>
      </c>
      <c r="UG20" s="70"/>
      <c r="UH20" s="17"/>
      <c r="UI20" s="18"/>
      <c r="UJ20" s="82"/>
      <c r="UL20" s="9" t="str">
        <f t="shared" si="44"/>
        <v/>
      </c>
      <c r="UM20" s="9" t="str">
        <f t="shared" si="94"/>
        <v/>
      </c>
      <c r="UN20" s="9" t="str">
        <f>IF(TW20="","",IF(OR(AND(TN20=TN21,TQ21&gt;0,明細書!TQ21&lt;明細書!TQ20),AND(TN20=TN21,TQ21&gt;0,明細書!TR20&gt;明細書!TQ21),AND(明細書!TQ20&gt;明細書!TR20)),1,""))</f>
        <v/>
      </c>
      <c r="UO20" s="9" t="str">
        <f>IF(UE20="","",IF(OR(明細書!TS20&lt;明細書!TQ20,明細書!TR20&lt;明細書!TT20,明細書!TS20&gt;明細書!TT20),1,""))</f>
        <v/>
      </c>
      <c r="UP20" s="9" t="str">
        <f>IF(AND(明細書!TQ20&lt;=TIME(17,40,0),明細書!TR20&gt;=TIME(18,20,0)),1,IF(AND(明細書!TQ20&lt;=TIME(21,40,0),明細書!TR20&gt;=TIME(22,20,0)),1,IF(AND(明細書!TQ20&lt;=TIME(5,40,0),明細書!TR20&gt;=TIME(6,20,0)),1,IF(AND(明細書!TQ20&lt;=TIME(7,40,0),明細書!TR20&gt;=TIME(8,20,0)),1,""))))</f>
        <v/>
      </c>
      <c r="UX20" s="15" t="str">
        <f t="shared" si="74"/>
        <v/>
      </c>
      <c r="UZ20" s="16"/>
      <c r="VA20" s="7" t="str">
        <f t="shared" si="45"/>
        <v/>
      </c>
      <c r="VB20" s="3">
        <f t="shared" si="46"/>
        <v>45382</v>
      </c>
      <c r="VC20" s="4"/>
      <c r="VD20" s="5" t="s">
        <v>22</v>
      </c>
      <c r="VE20" s="4"/>
      <c r="VF20" s="5" t="s">
        <v>23</v>
      </c>
      <c r="VG20" s="4"/>
      <c r="VH20" s="5" t="s">
        <v>22</v>
      </c>
      <c r="VI20" s="4"/>
      <c r="VJ20" s="5" t="s">
        <v>23</v>
      </c>
      <c r="VK20" s="4"/>
      <c r="VL20" s="6" t="s">
        <v>22</v>
      </c>
      <c r="VM20" s="4"/>
      <c r="VN20" s="6" t="s">
        <v>23</v>
      </c>
      <c r="VO20" s="4"/>
      <c r="VP20" s="6" t="s">
        <v>22</v>
      </c>
      <c r="VQ20" s="4"/>
      <c r="VR20" s="6" t="s">
        <v>23</v>
      </c>
      <c r="VS20" s="70"/>
      <c r="VT20" s="17"/>
      <c r="VU20" s="18"/>
      <c r="VV20" s="82"/>
      <c r="VX20" s="9" t="str">
        <f t="shared" si="47"/>
        <v/>
      </c>
      <c r="VY20" s="9" t="str">
        <f t="shared" si="95"/>
        <v/>
      </c>
      <c r="VZ20" s="9" t="str">
        <f>IF(VI20="","",IF(OR(AND(UZ20=UZ21,VC21&gt;0,明細書!VC21&lt;明細書!VC20),AND(UZ20=UZ21,VC21&gt;0,明細書!VD20&gt;明細書!VC21),AND(明細書!VC20&gt;明細書!VD20)),1,""))</f>
        <v/>
      </c>
      <c r="WA20" s="9" t="str">
        <f>IF(VQ20="","",IF(OR(明細書!VE20&lt;明細書!VC20,明細書!VD20&lt;明細書!VF20,明細書!VE20&gt;明細書!VF20),1,""))</f>
        <v/>
      </c>
      <c r="WB20" s="9" t="str">
        <f>IF(AND(明細書!VC20&lt;=TIME(17,40,0),明細書!VD20&gt;=TIME(18,20,0)),1,IF(AND(明細書!VC20&lt;=TIME(21,40,0),明細書!VD20&gt;=TIME(22,20,0)),1,IF(AND(明細書!VC20&lt;=TIME(5,40,0),明細書!VD20&gt;=TIME(6,20,0)),1,IF(AND(明細書!VC20&lt;=TIME(7,40,0),明細書!VD20&gt;=TIME(8,20,0)),1,""))))</f>
        <v/>
      </c>
      <c r="WJ20" s="15" t="str">
        <f t="shared" si="75"/>
        <v/>
      </c>
      <c r="WL20" s="16"/>
      <c r="WM20" s="7" t="str">
        <f t="shared" si="48"/>
        <v/>
      </c>
      <c r="WN20" s="3">
        <f t="shared" si="49"/>
        <v>45382</v>
      </c>
      <c r="WO20" s="4"/>
      <c r="WP20" s="5" t="s">
        <v>22</v>
      </c>
      <c r="WQ20" s="4"/>
      <c r="WR20" s="5" t="s">
        <v>23</v>
      </c>
      <c r="WS20" s="4"/>
      <c r="WT20" s="5" t="s">
        <v>22</v>
      </c>
      <c r="WU20" s="4"/>
      <c r="WV20" s="5" t="s">
        <v>23</v>
      </c>
      <c r="WW20" s="4"/>
      <c r="WX20" s="6" t="s">
        <v>22</v>
      </c>
      <c r="WY20" s="4"/>
      <c r="WZ20" s="6" t="s">
        <v>23</v>
      </c>
      <c r="XA20" s="4"/>
      <c r="XB20" s="6" t="s">
        <v>22</v>
      </c>
      <c r="XC20" s="4"/>
      <c r="XD20" s="6" t="s">
        <v>23</v>
      </c>
      <c r="XE20" s="70"/>
      <c r="XF20" s="17"/>
      <c r="XG20" s="18"/>
      <c r="XH20" s="82"/>
      <c r="XJ20" s="9" t="str">
        <f t="shared" si="50"/>
        <v/>
      </c>
      <c r="XK20" s="9" t="str">
        <f t="shared" si="96"/>
        <v/>
      </c>
      <c r="XL20" s="9" t="str">
        <f>IF(WU20="","",IF(OR(AND(WL20=WL21,WO21&gt;0,明細書!WO21&lt;明細書!WO20),AND(WL20=WL21,WO21&gt;0,明細書!WP20&gt;明細書!WO21),AND(明細書!WO20&gt;明細書!WP20)),1,""))</f>
        <v/>
      </c>
      <c r="XM20" s="9" t="str">
        <f>IF(XC20="","",IF(OR(明細書!WQ20&lt;明細書!WO20,明細書!WP20&lt;明細書!WR20,明細書!WQ20&gt;明細書!WR20),1,""))</f>
        <v/>
      </c>
      <c r="XN20" s="9" t="str">
        <f>IF(AND(明細書!WO20&lt;=TIME(17,40,0),明細書!WP20&gt;=TIME(18,20,0)),1,IF(AND(明細書!WO20&lt;=TIME(21,40,0),明細書!WP20&gt;=TIME(22,20,0)),1,IF(AND(明細書!WO20&lt;=TIME(5,40,0),明細書!WP20&gt;=TIME(6,20,0)),1,IF(AND(明細書!WO20&lt;=TIME(7,40,0),明細書!WP20&gt;=TIME(8,20,0)),1,""))))</f>
        <v/>
      </c>
      <c r="XV20" s="15" t="str">
        <f t="shared" si="76"/>
        <v/>
      </c>
      <c r="XX20" s="16"/>
      <c r="XY20" s="7" t="str">
        <f t="shared" si="51"/>
        <v/>
      </c>
      <c r="XZ20" s="3">
        <f t="shared" si="52"/>
        <v>45382</v>
      </c>
      <c r="YA20" s="4"/>
      <c r="YB20" s="5" t="s">
        <v>22</v>
      </c>
      <c r="YC20" s="4"/>
      <c r="YD20" s="5" t="s">
        <v>23</v>
      </c>
      <c r="YE20" s="4"/>
      <c r="YF20" s="5" t="s">
        <v>22</v>
      </c>
      <c r="YG20" s="4"/>
      <c r="YH20" s="5" t="s">
        <v>23</v>
      </c>
      <c r="YI20" s="4"/>
      <c r="YJ20" s="6" t="s">
        <v>22</v>
      </c>
      <c r="YK20" s="4"/>
      <c r="YL20" s="6" t="s">
        <v>23</v>
      </c>
      <c r="YM20" s="4"/>
      <c r="YN20" s="6" t="s">
        <v>22</v>
      </c>
      <c r="YO20" s="4"/>
      <c r="YP20" s="6" t="s">
        <v>23</v>
      </c>
      <c r="YQ20" s="70"/>
      <c r="YR20" s="17"/>
      <c r="YS20" s="18"/>
      <c r="YT20" s="82"/>
      <c r="YV20" s="9" t="str">
        <f t="shared" si="53"/>
        <v/>
      </c>
      <c r="YW20" s="9" t="str">
        <f t="shared" si="97"/>
        <v/>
      </c>
      <c r="YX20" s="9" t="str">
        <f>IF(YG20="","",IF(OR(AND(XX20=XX21,YA21&gt;0,明細書!YA21&lt;明細書!YA20),AND(XX20=XX21,YA21&gt;0,明細書!YB20&gt;明細書!YA21),AND(明細書!YA20&gt;明細書!YB20)),1,""))</f>
        <v/>
      </c>
      <c r="YY20" s="9" t="str">
        <f>IF(YO20="","",IF(OR(明細書!YC20&lt;明細書!YA20,明細書!YB20&lt;明細書!YD20,明細書!YC20&gt;明細書!YD20),1,""))</f>
        <v/>
      </c>
      <c r="YZ20" s="9" t="str">
        <f>IF(AND(明細書!YA20&lt;=TIME(17,40,0),明細書!YB20&gt;=TIME(18,20,0)),1,IF(AND(明細書!YA20&lt;=TIME(21,40,0),明細書!YB20&gt;=TIME(22,20,0)),1,IF(AND(明細書!YA20&lt;=TIME(5,40,0),明細書!YB20&gt;=TIME(6,20,0)),1,IF(AND(明細書!YA20&lt;=TIME(7,40,0),明細書!YB20&gt;=TIME(8,20,0)),1,""))))</f>
        <v/>
      </c>
      <c r="ZH20" s="15" t="str">
        <f t="shared" si="77"/>
        <v/>
      </c>
      <c r="ZJ20" s="16"/>
      <c r="ZK20" s="7" t="str">
        <f t="shared" si="54"/>
        <v/>
      </c>
      <c r="ZL20" s="3">
        <f t="shared" si="55"/>
        <v>45382</v>
      </c>
      <c r="ZM20" s="4"/>
      <c r="ZN20" s="5" t="s">
        <v>22</v>
      </c>
      <c r="ZO20" s="4"/>
      <c r="ZP20" s="5" t="s">
        <v>23</v>
      </c>
      <c r="ZQ20" s="4"/>
      <c r="ZR20" s="5" t="s">
        <v>22</v>
      </c>
      <c r="ZS20" s="4"/>
      <c r="ZT20" s="5" t="s">
        <v>23</v>
      </c>
      <c r="ZU20" s="4"/>
      <c r="ZV20" s="6" t="s">
        <v>22</v>
      </c>
      <c r="ZW20" s="4"/>
      <c r="ZX20" s="6" t="s">
        <v>23</v>
      </c>
      <c r="ZY20" s="4"/>
      <c r="ZZ20" s="6" t="s">
        <v>22</v>
      </c>
      <c r="AAA20" s="4"/>
      <c r="AAB20" s="6" t="s">
        <v>23</v>
      </c>
      <c r="AAC20" s="70"/>
      <c r="AAD20" s="17"/>
      <c r="AAE20" s="18"/>
      <c r="AAF20" s="82"/>
      <c r="AAH20" s="9" t="str">
        <f t="shared" si="56"/>
        <v/>
      </c>
      <c r="AAI20" s="9" t="str">
        <f t="shared" si="98"/>
        <v/>
      </c>
      <c r="AAJ20" s="9" t="str">
        <f>IF(ZS20="","",IF(OR(AND(ZJ20=ZJ21,ZM21&gt;0,明細書!ZM21&lt;明細書!ZM20),AND(ZJ20=ZJ21,ZM21&gt;0,明細書!ZN20&gt;明細書!ZM21),AND(明細書!ZM20&gt;明細書!ZN20)),1,""))</f>
        <v/>
      </c>
      <c r="AAK20" s="9" t="str">
        <f>IF(AAA20="","",IF(OR(明細書!ZO20&lt;明細書!ZM20,明細書!ZN20&lt;明細書!ZP20,明細書!ZO20&gt;明細書!ZP20),1,""))</f>
        <v/>
      </c>
      <c r="AAL20" s="9" t="str">
        <f>IF(AND(明細書!ZM20&lt;=TIME(17,40,0),明細書!ZN20&gt;=TIME(18,20,0)),1,IF(AND(明細書!ZM20&lt;=TIME(21,40,0),明細書!ZN20&gt;=TIME(22,20,0)),1,IF(AND(明細書!ZM20&lt;=TIME(5,40,0),明細書!ZN20&gt;=TIME(6,20,0)),1,IF(AND(明細書!ZM20&lt;=TIME(7,40,0),明細書!ZN20&gt;=TIME(8,20,0)),1,""))))</f>
        <v/>
      </c>
      <c r="AAT20" s="15" t="str">
        <f t="shared" si="78"/>
        <v/>
      </c>
      <c r="AAV20" s="16"/>
      <c r="AAW20" s="7" t="str">
        <f t="shared" si="57"/>
        <v/>
      </c>
      <c r="AAX20" s="3">
        <f t="shared" si="58"/>
        <v>45382</v>
      </c>
      <c r="AAY20" s="4"/>
      <c r="AAZ20" s="5" t="s">
        <v>22</v>
      </c>
      <c r="ABA20" s="4"/>
      <c r="ABB20" s="5" t="s">
        <v>23</v>
      </c>
      <c r="ABC20" s="4"/>
      <c r="ABD20" s="5" t="s">
        <v>22</v>
      </c>
      <c r="ABE20" s="4"/>
      <c r="ABF20" s="5" t="s">
        <v>23</v>
      </c>
      <c r="ABG20" s="4"/>
      <c r="ABH20" s="6" t="s">
        <v>22</v>
      </c>
      <c r="ABI20" s="4"/>
      <c r="ABJ20" s="6" t="s">
        <v>23</v>
      </c>
      <c r="ABK20" s="4"/>
      <c r="ABL20" s="6" t="s">
        <v>22</v>
      </c>
      <c r="ABM20" s="4"/>
      <c r="ABN20" s="6" t="s">
        <v>23</v>
      </c>
      <c r="ABO20" s="70"/>
      <c r="ABP20" s="17"/>
      <c r="ABQ20" s="18"/>
      <c r="ABR20" s="82"/>
      <c r="ABT20" s="9" t="str">
        <f t="shared" si="59"/>
        <v/>
      </c>
      <c r="ABU20" s="9" t="str">
        <f t="shared" si="99"/>
        <v/>
      </c>
      <c r="ABV20" s="9" t="str">
        <f>IF(ABE20="","",IF(OR(AND(AAV20=AAV21,AAY21&gt;0,明細書!AAY21&lt;明細書!AAY20),AND(AAV20=AAV21,AAY21&gt;0,明細書!AAZ20&gt;明細書!AAY21),AND(明細書!AAY20&gt;明細書!AAZ20)),1,""))</f>
        <v/>
      </c>
      <c r="ABW20" s="9" t="str">
        <f>IF(ABM20="","",IF(OR(明細書!ABA20&lt;明細書!AAY20,明細書!AAZ20&lt;明細書!ABB20,明細書!ABA20&gt;明細書!ABB20),1,""))</f>
        <v/>
      </c>
      <c r="ABX20" s="9" t="str">
        <f>IF(AND(明細書!AAY20&lt;=TIME(17,40,0),明細書!AAZ20&gt;=TIME(18,20,0)),1,IF(AND(明細書!AAY20&lt;=TIME(21,40,0),明細書!AAZ20&gt;=TIME(22,20,0)),1,IF(AND(明細書!AAY20&lt;=TIME(5,40,0),明細書!AAZ20&gt;=TIME(6,20,0)),1,IF(AND(明細書!AAY20&lt;=TIME(7,40,0),明細書!AAZ20&gt;=TIME(8,20,0)),1,""))))</f>
        <v/>
      </c>
      <c r="ACF20" s="15" t="str">
        <f t="shared" si="79"/>
        <v/>
      </c>
    </row>
    <row r="21" spans="2:760" ht="18.75" customHeight="1" x14ac:dyDescent="0.2">
      <c r="B21" s="16"/>
      <c r="C21" s="7" t="str">
        <f t="shared" si="100"/>
        <v/>
      </c>
      <c r="D21" s="3">
        <f t="shared" si="101"/>
        <v>45382</v>
      </c>
      <c r="E21" s="4"/>
      <c r="F21" s="5" t="s">
        <v>22</v>
      </c>
      <c r="G21" s="4"/>
      <c r="H21" s="5" t="s">
        <v>23</v>
      </c>
      <c r="I21" s="4"/>
      <c r="J21" s="5" t="s">
        <v>22</v>
      </c>
      <c r="K21" s="4"/>
      <c r="L21" s="5" t="s">
        <v>23</v>
      </c>
      <c r="M21" s="4"/>
      <c r="N21" s="6" t="s">
        <v>22</v>
      </c>
      <c r="O21" s="4"/>
      <c r="P21" s="6" t="s">
        <v>23</v>
      </c>
      <c r="Q21" s="4"/>
      <c r="R21" s="6" t="s">
        <v>22</v>
      </c>
      <c r="S21" s="4"/>
      <c r="T21" s="6" t="s">
        <v>23</v>
      </c>
      <c r="U21" s="70"/>
      <c r="V21" s="17"/>
      <c r="W21" s="18"/>
      <c r="X21" s="82"/>
      <c r="Z21" s="9" t="str">
        <f t="shared" si="2"/>
        <v/>
      </c>
      <c r="AA21" s="9" t="str">
        <f t="shared" si="80"/>
        <v/>
      </c>
      <c r="AB21" s="9" t="str">
        <f>IF(K21="","",IF(OR(AND(B21=B22,E22&gt;0,明細書!E22&lt;明細書!E21),AND(B21=B22,E22&gt;0,明細書!F21&gt;明細書!E22),AND(明細書!E21&gt;明細書!F21)),1,""))</f>
        <v/>
      </c>
      <c r="AC21" s="9" t="str">
        <f>IF(S21="","",IF(OR(明細書!G21&lt;明細書!E21,明細書!F21&lt;明細書!H21,明細書!G21&gt;明細書!H21),1,""))</f>
        <v/>
      </c>
      <c r="AD21" s="9" t="str">
        <f>IF(AND(明細書!E21&lt;=TIME(17,40,0),明細書!F21&gt;=TIME(18,20,0)),1,IF(AND(明細書!E21&lt;=TIME(21,40,0),明細書!F21&gt;=TIME(22,20,0)),1,IF(AND(明細書!E21&lt;=TIME(5,40,0),明細書!F21&gt;=TIME(6,20,0)),1,IF(AND(明細書!E21&lt;=TIME(7,40,0),明細書!F21&gt;=TIME(8,20,0)),1,""))))</f>
        <v/>
      </c>
      <c r="AL21" s="15" t="str">
        <f t="shared" si="60"/>
        <v/>
      </c>
      <c r="AN21" s="16"/>
      <c r="AO21" s="7" t="str">
        <f t="shared" si="3"/>
        <v/>
      </c>
      <c r="AP21" s="3">
        <f t="shared" si="4"/>
        <v>45382</v>
      </c>
      <c r="AQ21" s="4"/>
      <c r="AR21" s="5" t="s">
        <v>22</v>
      </c>
      <c r="AS21" s="4"/>
      <c r="AT21" s="5" t="s">
        <v>23</v>
      </c>
      <c r="AU21" s="4"/>
      <c r="AV21" s="5" t="s">
        <v>22</v>
      </c>
      <c r="AW21" s="4"/>
      <c r="AX21" s="5" t="s">
        <v>23</v>
      </c>
      <c r="AY21" s="4"/>
      <c r="AZ21" s="6" t="s">
        <v>22</v>
      </c>
      <c r="BA21" s="4"/>
      <c r="BB21" s="6" t="s">
        <v>23</v>
      </c>
      <c r="BC21" s="4"/>
      <c r="BD21" s="6" t="s">
        <v>22</v>
      </c>
      <c r="BE21" s="4"/>
      <c r="BF21" s="6" t="s">
        <v>23</v>
      </c>
      <c r="BG21" s="70"/>
      <c r="BH21" s="17"/>
      <c r="BI21" s="18"/>
      <c r="BJ21" s="82"/>
      <c r="BL21" s="9" t="str">
        <f t="shared" si="5"/>
        <v/>
      </c>
      <c r="BM21" s="9" t="str">
        <f t="shared" si="81"/>
        <v/>
      </c>
      <c r="BN21" s="9" t="str">
        <f>IF(AW21="","",IF(OR(AND(AN21=AN22,AQ22&gt;0,明細書!AQ22&lt;明細書!AQ21),AND(AN21=AN22,AQ22&gt;0,明細書!AR21&gt;明細書!AQ22),AND(明細書!AQ21&gt;明細書!AR21)),1,""))</f>
        <v/>
      </c>
      <c r="BO21" s="9" t="str">
        <f>IF(BE21="","",IF(OR(明細書!AS21&lt;明細書!AQ21,明細書!AR21&lt;明細書!AT21,明細書!AS21&gt;明細書!AT21),1,""))</f>
        <v/>
      </c>
      <c r="BP21" s="9" t="str">
        <f>IF(AND(明細書!AQ21&lt;=TIME(17,40,0),明細書!AR21&gt;=TIME(18,20,0)),1,IF(AND(明細書!AQ21&lt;=TIME(21,40,0),明細書!AR21&gt;=TIME(22,20,0)),1,IF(AND(明細書!AQ21&lt;=TIME(5,40,0),明細書!AR21&gt;=TIME(6,20,0)),1,IF(AND(明細書!AQ21&lt;=TIME(7,40,0),明細書!AR21&gt;=TIME(8,20,0)),1,""))))</f>
        <v/>
      </c>
      <c r="BX21" s="15" t="str">
        <f t="shared" si="61"/>
        <v/>
      </c>
      <c r="BZ21" s="16"/>
      <c r="CA21" s="7" t="str">
        <f t="shared" si="6"/>
        <v/>
      </c>
      <c r="CB21" s="3">
        <f t="shared" si="7"/>
        <v>45382</v>
      </c>
      <c r="CC21" s="4"/>
      <c r="CD21" s="5" t="s">
        <v>22</v>
      </c>
      <c r="CE21" s="4"/>
      <c r="CF21" s="5" t="s">
        <v>23</v>
      </c>
      <c r="CG21" s="4"/>
      <c r="CH21" s="5" t="s">
        <v>22</v>
      </c>
      <c r="CI21" s="4"/>
      <c r="CJ21" s="5" t="s">
        <v>23</v>
      </c>
      <c r="CK21" s="4"/>
      <c r="CL21" s="6" t="s">
        <v>22</v>
      </c>
      <c r="CM21" s="4"/>
      <c r="CN21" s="6" t="s">
        <v>23</v>
      </c>
      <c r="CO21" s="4"/>
      <c r="CP21" s="6" t="s">
        <v>22</v>
      </c>
      <c r="CQ21" s="4"/>
      <c r="CR21" s="6" t="s">
        <v>23</v>
      </c>
      <c r="CS21" s="70"/>
      <c r="CT21" s="17"/>
      <c r="CU21" s="18"/>
      <c r="CV21" s="82"/>
      <c r="CX21" s="9" t="str">
        <f t="shared" si="8"/>
        <v/>
      </c>
      <c r="CY21" s="9" t="str">
        <f t="shared" si="82"/>
        <v/>
      </c>
      <c r="CZ21" s="9" t="str">
        <f>IF(CI21="","",IF(OR(AND(BZ21=BZ22,CC22&gt;0,明細書!CC22&lt;明細書!CC21),AND(BZ21=BZ22,CC22&gt;0,明細書!CD21&gt;明細書!CC22),AND(明細書!CC21&gt;明細書!CD21)),1,""))</f>
        <v/>
      </c>
      <c r="DA21" s="9" t="str">
        <f>IF(CQ21="","",IF(OR(明細書!CE21&lt;明細書!CC21,明細書!CD21&lt;明細書!CF21,明細書!CE21&gt;明細書!CF21),1,""))</f>
        <v/>
      </c>
      <c r="DB21" s="9" t="str">
        <f>IF(AND(明細書!CC21&lt;=TIME(17,40,0),明細書!CD21&gt;=TIME(18,20,0)),1,IF(AND(明細書!CC21&lt;=TIME(21,40,0),明細書!CD21&gt;=TIME(22,20,0)),1,IF(AND(明細書!CC21&lt;=TIME(5,40,0),明細書!CD21&gt;=TIME(6,20,0)),1,IF(AND(明細書!CC21&lt;=TIME(7,40,0),明細書!CD21&gt;=TIME(8,20,0)),1,""))))</f>
        <v/>
      </c>
      <c r="DJ21" s="15" t="str">
        <f t="shared" si="62"/>
        <v/>
      </c>
      <c r="DL21" s="16"/>
      <c r="DM21" s="7" t="str">
        <f t="shared" si="9"/>
        <v/>
      </c>
      <c r="DN21" s="3">
        <f t="shared" si="10"/>
        <v>45382</v>
      </c>
      <c r="DO21" s="4"/>
      <c r="DP21" s="5" t="s">
        <v>22</v>
      </c>
      <c r="DQ21" s="4"/>
      <c r="DR21" s="5" t="s">
        <v>23</v>
      </c>
      <c r="DS21" s="4"/>
      <c r="DT21" s="5" t="s">
        <v>22</v>
      </c>
      <c r="DU21" s="4"/>
      <c r="DV21" s="5" t="s">
        <v>23</v>
      </c>
      <c r="DW21" s="4"/>
      <c r="DX21" s="6" t="s">
        <v>22</v>
      </c>
      <c r="DY21" s="4"/>
      <c r="DZ21" s="6" t="s">
        <v>23</v>
      </c>
      <c r="EA21" s="4"/>
      <c r="EB21" s="6" t="s">
        <v>22</v>
      </c>
      <c r="EC21" s="4"/>
      <c r="ED21" s="6" t="s">
        <v>23</v>
      </c>
      <c r="EE21" s="70"/>
      <c r="EF21" s="17"/>
      <c r="EG21" s="18"/>
      <c r="EH21" s="82"/>
      <c r="EJ21" s="9" t="str">
        <f t="shared" si="11"/>
        <v/>
      </c>
      <c r="EK21" s="9" t="str">
        <f t="shared" si="83"/>
        <v/>
      </c>
      <c r="EL21" s="9" t="str">
        <f>IF(DU21="","",IF(OR(AND(DL21=DL22,DO22&gt;0,明細書!DO22&lt;明細書!DO21),AND(DL21=DL22,DO22&gt;0,明細書!DP21&gt;明細書!DO22),AND(明細書!DO21&gt;明細書!DP21)),1,""))</f>
        <v/>
      </c>
      <c r="EM21" s="9" t="str">
        <f>IF(EC21="","",IF(OR(明細書!DQ21&lt;明細書!DO21,明細書!DP21&lt;明細書!DR21,明細書!DQ21&gt;明細書!DR21),1,""))</f>
        <v/>
      </c>
      <c r="EN21" s="9" t="str">
        <f>IF(AND(明細書!DO21&lt;=TIME(17,40,0),明細書!DP21&gt;=TIME(18,20,0)),1,IF(AND(明細書!DO21&lt;=TIME(21,40,0),明細書!DP21&gt;=TIME(22,20,0)),1,IF(AND(明細書!DO21&lt;=TIME(5,40,0),明細書!DP21&gt;=TIME(6,20,0)),1,IF(AND(明細書!DO21&lt;=TIME(7,40,0),明細書!DP21&gt;=TIME(8,20,0)),1,""))))</f>
        <v/>
      </c>
      <c r="EV21" s="15" t="str">
        <f t="shared" si="63"/>
        <v/>
      </c>
      <c r="EX21" s="16"/>
      <c r="EY21" s="7" t="str">
        <f t="shared" si="12"/>
        <v/>
      </c>
      <c r="EZ21" s="3">
        <f t="shared" si="13"/>
        <v>45382</v>
      </c>
      <c r="FA21" s="4"/>
      <c r="FB21" s="5" t="s">
        <v>22</v>
      </c>
      <c r="FC21" s="4"/>
      <c r="FD21" s="5" t="s">
        <v>23</v>
      </c>
      <c r="FE21" s="4"/>
      <c r="FF21" s="5" t="s">
        <v>22</v>
      </c>
      <c r="FG21" s="4"/>
      <c r="FH21" s="5" t="s">
        <v>23</v>
      </c>
      <c r="FI21" s="4"/>
      <c r="FJ21" s="6" t="s">
        <v>22</v>
      </c>
      <c r="FK21" s="4"/>
      <c r="FL21" s="6" t="s">
        <v>23</v>
      </c>
      <c r="FM21" s="4"/>
      <c r="FN21" s="6" t="s">
        <v>22</v>
      </c>
      <c r="FO21" s="4"/>
      <c r="FP21" s="6" t="s">
        <v>23</v>
      </c>
      <c r="FQ21" s="70"/>
      <c r="FR21" s="17"/>
      <c r="FS21" s="18"/>
      <c r="FT21" s="82"/>
      <c r="FV21" s="9" t="str">
        <f t="shared" si="14"/>
        <v/>
      </c>
      <c r="FW21" s="9" t="str">
        <f t="shared" si="84"/>
        <v/>
      </c>
      <c r="FX21" s="9" t="str">
        <f>IF(FG21="","",IF(OR(AND(EX21=EX22,FA22&gt;0,明細書!FA22&lt;明細書!FA21),AND(EX21=EX22,FA22&gt;0,明細書!FB21&gt;明細書!FA22),AND(明細書!FA21&gt;明細書!FB21)),1,""))</f>
        <v/>
      </c>
      <c r="FY21" s="9" t="str">
        <f>IF(FO21="","",IF(OR(明細書!FC21&lt;明細書!FA21,明細書!FB21&lt;明細書!FD21,明細書!FC21&gt;明細書!FD21),1,""))</f>
        <v/>
      </c>
      <c r="FZ21" s="9" t="str">
        <f>IF(AND(明細書!FA21&lt;=TIME(17,40,0),明細書!FB21&gt;=TIME(18,20,0)),1,IF(AND(明細書!FA21&lt;=TIME(21,40,0),明細書!FB21&gt;=TIME(22,20,0)),1,IF(AND(明細書!FA21&lt;=TIME(5,40,0),明細書!FB21&gt;=TIME(6,20,0)),1,IF(AND(明細書!FA21&lt;=TIME(7,40,0),明細書!FB21&gt;=TIME(8,20,0)),1,""))))</f>
        <v/>
      </c>
      <c r="GH21" s="15" t="str">
        <f t="shared" si="64"/>
        <v/>
      </c>
      <c r="GJ21" s="16"/>
      <c r="GK21" s="7" t="str">
        <f t="shared" si="15"/>
        <v/>
      </c>
      <c r="GL21" s="3">
        <f t="shared" si="16"/>
        <v>45382</v>
      </c>
      <c r="GM21" s="4"/>
      <c r="GN21" s="5" t="s">
        <v>22</v>
      </c>
      <c r="GO21" s="4"/>
      <c r="GP21" s="5" t="s">
        <v>23</v>
      </c>
      <c r="GQ21" s="4"/>
      <c r="GR21" s="5" t="s">
        <v>22</v>
      </c>
      <c r="GS21" s="4"/>
      <c r="GT21" s="5" t="s">
        <v>23</v>
      </c>
      <c r="GU21" s="4"/>
      <c r="GV21" s="6" t="s">
        <v>22</v>
      </c>
      <c r="GW21" s="4"/>
      <c r="GX21" s="6" t="s">
        <v>23</v>
      </c>
      <c r="GY21" s="4"/>
      <c r="GZ21" s="6" t="s">
        <v>22</v>
      </c>
      <c r="HA21" s="4"/>
      <c r="HB21" s="6" t="s">
        <v>23</v>
      </c>
      <c r="HC21" s="70"/>
      <c r="HD21" s="17"/>
      <c r="HE21" s="18"/>
      <c r="HF21" s="82"/>
      <c r="HH21" s="9" t="str">
        <f t="shared" si="17"/>
        <v/>
      </c>
      <c r="HI21" s="9" t="str">
        <f t="shared" si="85"/>
        <v/>
      </c>
      <c r="HJ21" s="9" t="str">
        <f>IF(GS21="","",IF(OR(AND(GJ21=GJ22,GM22&gt;0,明細書!GM22&lt;明細書!GM21),AND(GJ21=GJ22,GM22&gt;0,明細書!GN21&gt;明細書!GM22),AND(明細書!GM21&gt;明細書!GN21)),1,""))</f>
        <v/>
      </c>
      <c r="HK21" s="9" t="str">
        <f>IF(HA21="","",IF(OR(明細書!GO21&lt;明細書!GM21,明細書!GN21&lt;明細書!GP21,明細書!GO21&gt;明細書!GP21),1,""))</f>
        <v/>
      </c>
      <c r="HL21" s="9" t="str">
        <f>IF(AND(明細書!GM21&lt;=TIME(17,40,0),明細書!GN21&gt;=TIME(18,20,0)),1,IF(AND(明細書!GM21&lt;=TIME(21,40,0),明細書!GN21&gt;=TIME(22,20,0)),1,IF(AND(明細書!GM21&lt;=TIME(5,40,0),明細書!GN21&gt;=TIME(6,20,0)),1,IF(AND(明細書!GM21&lt;=TIME(7,40,0),明細書!GN21&gt;=TIME(8,20,0)),1,""))))</f>
        <v/>
      </c>
      <c r="HT21" s="15" t="str">
        <f t="shared" si="65"/>
        <v/>
      </c>
      <c r="HV21" s="16"/>
      <c r="HW21" s="7" t="str">
        <f t="shared" si="18"/>
        <v/>
      </c>
      <c r="HX21" s="3">
        <f t="shared" si="19"/>
        <v>45382</v>
      </c>
      <c r="HY21" s="4"/>
      <c r="HZ21" s="5" t="s">
        <v>22</v>
      </c>
      <c r="IA21" s="4"/>
      <c r="IB21" s="5" t="s">
        <v>23</v>
      </c>
      <c r="IC21" s="4"/>
      <c r="ID21" s="5" t="s">
        <v>22</v>
      </c>
      <c r="IE21" s="4"/>
      <c r="IF21" s="5" t="s">
        <v>23</v>
      </c>
      <c r="IG21" s="4"/>
      <c r="IH21" s="6" t="s">
        <v>22</v>
      </c>
      <c r="II21" s="4"/>
      <c r="IJ21" s="6" t="s">
        <v>23</v>
      </c>
      <c r="IK21" s="4"/>
      <c r="IL21" s="6" t="s">
        <v>22</v>
      </c>
      <c r="IM21" s="4"/>
      <c r="IN21" s="6" t="s">
        <v>23</v>
      </c>
      <c r="IO21" s="70"/>
      <c r="IP21" s="17"/>
      <c r="IQ21" s="18"/>
      <c r="IR21" s="82"/>
      <c r="IT21" s="9" t="str">
        <f t="shared" si="20"/>
        <v/>
      </c>
      <c r="IU21" s="9" t="str">
        <f t="shared" si="86"/>
        <v/>
      </c>
      <c r="IV21" s="9" t="str">
        <f>IF(IE21="","",IF(OR(AND(HV21=HV22,HY22&gt;0,明細書!HY22&lt;明細書!HY21),AND(HV21=HV22,HY22&gt;0,明細書!HZ21&gt;明細書!HY22),AND(明細書!HY21&gt;明細書!HZ21)),1,""))</f>
        <v/>
      </c>
      <c r="IW21" s="9" t="str">
        <f>IF(IM21="","",IF(OR(明細書!IA21&lt;明細書!HY21,明細書!HZ21&lt;明細書!IB21,明細書!IA21&gt;明細書!IB21),1,""))</f>
        <v/>
      </c>
      <c r="IX21" s="9" t="str">
        <f>IF(AND(明細書!HY21&lt;=TIME(17,40,0),明細書!HZ21&gt;=TIME(18,20,0)),1,IF(AND(明細書!HY21&lt;=TIME(21,40,0),明細書!HZ21&gt;=TIME(22,20,0)),1,IF(AND(明細書!HY21&lt;=TIME(5,40,0),明細書!HZ21&gt;=TIME(6,20,0)),1,IF(AND(明細書!HY21&lt;=TIME(7,40,0),明細書!HZ21&gt;=TIME(8,20,0)),1,""))))</f>
        <v/>
      </c>
      <c r="JF21" s="15" t="str">
        <f t="shared" si="66"/>
        <v/>
      </c>
      <c r="JH21" s="16"/>
      <c r="JI21" s="7" t="str">
        <f t="shared" si="21"/>
        <v/>
      </c>
      <c r="JJ21" s="3">
        <f t="shared" si="22"/>
        <v>45382</v>
      </c>
      <c r="JK21" s="4"/>
      <c r="JL21" s="5" t="s">
        <v>22</v>
      </c>
      <c r="JM21" s="4"/>
      <c r="JN21" s="5" t="s">
        <v>23</v>
      </c>
      <c r="JO21" s="4"/>
      <c r="JP21" s="5" t="s">
        <v>22</v>
      </c>
      <c r="JQ21" s="4"/>
      <c r="JR21" s="5" t="s">
        <v>23</v>
      </c>
      <c r="JS21" s="4"/>
      <c r="JT21" s="6" t="s">
        <v>22</v>
      </c>
      <c r="JU21" s="4"/>
      <c r="JV21" s="6" t="s">
        <v>23</v>
      </c>
      <c r="JW21" s="4"/>
      <c r="JX21" s="6" t="s">
        <v>22</v>
      </c>
      <c r="JY21" s="4"/>
      <c r="JZ21" s="6" t="s">
        <v>23</v>
      </c>
      <c r="KA21" s="70"/>
      <c r="KB21" s="17"/>
      <c r="KC21" s="18"/>
      <c r="KD21" s="82"/>
      <c r="KF21" s="9" t="str">
        <f t="shared" si="23"/>
        <v/>
      </c>
      <c r="KG21" s="9" t="str">
        <f t="shared" si="87"/>
        <v/>
      </c>
      <c r="KH21" s="9" t="str">
        <f>IF(JQ21="","",IF(OR(AND(JH21=JH22,JK22&gt;0,明細書!JK22&lt;明細書!JK21),AND(JH21=JH22,JK22&gt;0,明細書!JL21&gt;明細書!JK22),AND(明細書!JK21&gt;明細書!JL21)),1,""))</f>
        <v/>
      </c>
      <c r="KI21" s="9" t="str">
        <f>IF(JY21="","",IF(OR(明細書!JM21&lt;明細書!JK21,明細書!JL21&lt;明細書!JN21,明細書!JM21&gt;明細書!JN21),1,""))</f>
        <v/>
      </c>
      <c r="KJ21" s="9" t="str">
        <f>IF(AND(明細書!JK21&lt;=TIME(17,40,0),明細書!JL21&gt;=TIME(18,20,0)),1,IF(AND(明細書!JK21&lt;=TIME(21,40,0),明細書!JL21&gt;=TIME(22,20,0)),1,IF(AND(明細書!JK21&lt;=TIME(5,40,0),明細書!JL21&gt;=TIME(6,20,0)),1,IF(AND(明細書!JK21&lt;=TIME(7,40,0),明細書!JL21&gt;=TIME(8,20,0)),1,""))))</f>
        <v/>
      </c>
      <c r="KR21" s="15" t="str">
        <f t="shared" si="67"/>
        <v/>
      </c>
      <c r="KT21" s="16"/>
      <c r="KU21" s="7" t="str">
        <f t="shared" si="24"/>
        <v/>
      </c>
      <c r="KV21" s="3">
        <f t="shared" si="25"/>
        <v>45382</v>
      </c>
      <c r="KW21" s="4"/>
      <c r="KX21" s="5" t="s">
        <v>22</v>
      </c>
      <c r="KY21" s="4"/>
      <c r="KZ21" s="5" t="s">
        <v>23</v>
      </c>
      <c r="LA21" s="4"/>
      <c r="LB21" s="5" t="s">
        <v>22</v>
      </c>
      <c r="LC21" s="4"/>
      <c r="LD21" s="5" t="s">
        <v>23</v>
      </c>
      <c r="LE21" s="4"/>
      <c r="LF21" s="6" t="s">
        <v>22</v>
      </c>
      <c r="LG21" s="4"/>
      <c r="LH21" s="6" t="s">
        <v>23</v>
      </c>
      <c r="LI21" s="4"/>
      <c r="LJ21" s="6" t="s">
        <v>22</v>
      </c>
      <c r="LK21" s="4"/>
      <c r="LL21" s="6" t="s">
        <v>23</v>
      </c>
      <c r="LM21" s="70"/>
      <c r="LN21" s="17"/>
      <c r="LO21" s="18"/>
      <c r="LP21" s="82"/>
      <c r="LR21" s="9" t="str">
        <f t="shared" si="26"/>
        <v/>
      </c>
      <c r="LS21" s="9" t="str">
        <f t="shared" si="88"/>
        <v/>
      </c>
      <c r="LT21" s="9" t="str">
        <f>IF(LC21="","",IF(OR(AND(KT21=KT22,KW22&gt;0,明細書!KW22&lt;明細書!KW21),AND(KT21=KT22,KW22&gt;0,明細書!KX21&gt;明細書!KW22),AND(明細書!KW21&gt;明細書!KX21)),1,""))</f>
        <v/>
      </c>
      <c r="LU21" s="9" t="str">
        <f>IF(LK21="","",IF(OR(明細書!KY21&lt;明細書!KW21,明細書!KX21&lt;明細書!KZ21,明細書!KY21&gt;明細書!KZ21),1,""))</f>
        <v/>
      </c>
      <c r="LV21" s="9" t="str">
        <f>IF(AND(明細書!KW21&lt;=TIME(17,40,0),明細書!KX21&gt;=TIME(18,20,0)),1,IF(AND(明細書!KW21&lt;=TIME(21,40,0),明細書!KX21&gt;=TIME(22,20,0)),1,IF(AND(明細書!KW21&lt;=TIME(5,40,0),明細書!KX21&gt;=TIME(6,20,0)),1,IF(AND(明細書!KW21&lt;=TIME(7,40,0),明細書!KX21&gt;=TIME(8,20,0)),1,""))))</f>
        <v/>
      </c>
      <c r="MD21" s="15" t="str">
        <f t="shared" si="68"/>
        <v/>
      </c>
      <c r="MF21" s="16"/>
      <c r="MG21" s="7" t="str">
        <f t="shared" si="27"/>
        <v/>
      </c>
      <c r="MH21" s="3">
        <f t="shared" si="28"/>
        <v>45382</v>
      </c>
      <c r="MI21" s="4"/>
      <c r="MJ21" s="5" t="s">
        <v>22</v>
      </c>
      <c r="MK21" s="4"/>
      <c r="ML21" s="5" t="s">
        <v>23</v>
      </c>
      <c r="MM21" s="4"/>
      <c r="MN21" s="5" t="s">
        <v>22</v>
      </c>
      <c r="MO21" s="4"/>
      <c r="MP21" s="5" t="s">
        <v>23</v>
      </c>
      <c r="MQ21" s="4"/>
      <c r="MR21" s="6" t="s">
        <v>22</v>
      </c>
      <c r="MS21" s="4"/>
      <c r="MT21" s="6" t="s">
        <v>23</v>
      </c>
      <c r="MU21" s="4"/>
      <c r="MV21" s="6" t="s">
        <v>22</v>
      </c>
      <c r="MW21" s="4"/>
      <c r="MX21" s="6" t="s">
        <v>23</v>
      </c>
      <c r="MY21" s="70"/>
      <c r="MZ21" s="17"/>
      <c r="NA21" s="18"/>
      <c r="NB21" s="82"/>
      <c r="ND21" s="9" t="str">
        <f t="shared" si="29"/>
        <v/>
      </c>
      <c r="NE21" s="9" t="str">
        <f t="shared" si="89"/>
        <v/>
      </c>
      <c r="NF21" s="9" t="str">
        <f>IF(MO21="","",IF(OR(AND(MF21=MF22,MI22&gt;0,明細書!MI22&lt;明細書!MI21),AND(MF21=MF22,MI22&gt;0,明細書!MJ21&gt;明細書!MI22),AND(明細書!MI21&gt;明細書!MJ21)),1,""))</f>
        <v/>
      </c>
      <c r="NG21" s="9" t="str">
        <f>IF(MW21="","",IF(OR(明細書!MK21&lt;明細書!MI21,明細書!MJ21&lt;明細書!ML21,明細書!MK21&gt;明細書!ML21),1,""))</f>
        <v/>
      </c>
      <c r="NH21" s="9" t="str">
        <f>IF(AND(明細書!MI21&lt;=TIME(17,40,0),明細書!MJ21&gt;=TIME(18,20,0)),1,IF(AND(明細書!MI21&lt;=TIME(21,40,0),明細書!MJ21&gt;=TIME(22,20,0)),1,IF(AND(明細書!MI21&lt;=TIME(5,40,0),明細書!MJ21&gt;=TIME(6,20,0)),1,IF(AND(明細書!MI21&lt;=TIME(7,40,0),明細書!MJ21&gt;=TIME(8,20,0)),1,""))))</f>
        <v/>
      </c>
      <c r="NP21" s="15" t="str">
        <f t="shared" si="69"/>
        <v/>
      </c>
      <c r="NR21" s="16"/>
      <c r="NS21" s="7" t="str">
        <f t="shared" si="30"/>
        <v/>
      </c>
      <c r="NT21" s="3">
        <f t="shared" si="31"/>
        <v>45382</v>
      </c>
      <c r="NU21" s="4"/>
      <c r="NV21" s="5" t="s">
        <v>22</v>
      </c>
      <c r="NW21" s="4"/>
      <c r="NX21" s="5" t="s">
        <v>23</v>
      </c>
      <c r="NY21" s="4"/>
      <c r="NZ21" s="5" t="s">
        <v>22</v>
      </c>
      <c r="OA21" s="4"/>
      <c r="OB21" s="5" t="s">
        <v>23</v>
      </c>
      <c r="OC21" s="4"/>
      <c r="OD21" s="6" t="s">
        <v>22</v>
      </c>
      <c r="OE21" s="4"/>
      <c r="OF21" s="6" t="s">
        <v>23</v>
      </c>
      <c r="OG21" s="4"/>
      <c r="OH21" s="6" t="s">
        <v>22</v>
      </c>
      <c r="OI21" s="4"/>
      <c r="OJ21" s="6" t="s">
        <v>23</v>
      </c>
      <c r="OK21" s="70"/>
      <c r="OL21" s="17"/>
      <c r="OM21" s="18"/>
      <c r="ON21" s="82"/>
      <c r="OP21" s="9" t="str">
        <f t="shared" si="32"/>
        <v/>
      </c>
      <c r="OQ21" s="9" t="str">
        <f t="shared" si="90"/>
        <v/>
      </c>
      <c r="OR21" s="9" t="str">
        <f>IF(OA21="","",IF(OR(AND(NR21=NR22,NU22&gt;0,明細書!NU22&lt;明細書!NU21),AND(NR21=NR22,NU22&gt;0,明細書!NV21&gt;明細書!NU22),AND(明細書!NU21&gt;明細書!NV21)),1,""))</f>
        <v/>
      </c>
      <c r="OS21" s="9" t="str">
        <f>IF(OI21="","",IF(OR(明細書!NW21&lt;明細書!NU21,明細書!NV21&lt;明細書!NX21,明細書!NW21&gt;明細書!NX21),1,""))</f>
        <v/>
      </c>
      <c r="OT21" s="9" t="str">
        <f>IF(AND(明細書!NU21&lt;=TIME(17,40,0),明細書!NV21&gt;=TIME(18,20,0)),1,IF(AND(明細書!NU21&lt;=TIME(21,40,0),明細書!NV21&gt;=TIME(22,20,0)),1,IF(AND(明細書!NU21&lt;=TIME(5,40,0),明細書!NV21&gt;=TIME(6,20,0)),1,IF(AND(明細書!NU21&lt;=TIME(7,40,0),明細書!NV21&gt;=TIME(8,20,0)),1,""))))</f>
        <v/>
      </c>
      <c r="PB21" s="15" t="str">
        <f t="shared" si="70"/>
        <v/>
      </c>
      <c r="PD21" s="16"/>
      <c r="PE21" s="7" t="str">
        <f t="shared" si="33"/>
        <v/>
      </c>
      <c r="PF21" s="3">
        <f t="shared" si="34"/>
        <v>45382</v>
      </c>
      <c r="PG21" s="4"/>
      <c r="PH21" s="5" t="s">
        <v>22</v>
      </c>
      <c r="PI21" s="4"/>
      <c r="PJ21" s="5" t="s">
        <v>23</v>
      </c>
      <c r="PK21" s="4"/>
      <c r="PL21" s="5" t="s">
        <v>22</v>
      </c>
      <c r="PM21" s="4"/>
      <c r="PN21" s="5" t="s">
        <v>23</v>
      </c>
      <c r="PO21" s="4"/>
      <c r="PP21" s="6" t="s">
        <v>22</v>
      </c>
      <c r="PQ21" s="4"/>
      <c r="PR21" s="6" t="s">
        <v>23</v>
      </c>
      <c r="PS21" s="4"/>
      <c r="PT21" s="6" t="s">
        <v>22</v>
      </c>
      <c r="PU21" s="4"/>
      <c r="PV21" s="6" t="s">
        <v>23</v>
      </c>
      <c r="PW21" s="70"/>
      <c r="PX21" s="17"/>
      <c r="PY21" s="18"/>
      <c r="PZ21" s="82"/>
      <c r="QB21" s="9" t="str">
        <f t="shared" si="35"/>
        <v/>
      </c>
      <c r="QC21" s="9" t="str">
        <f t="shared" si="91"/>
        <v/>
      </c>
      <c r="QD21" s="9" t="str">
        <f>IF(PM21="","",IF(OR(AND(PD21=PD22,PG22&gt;0,明細書!PG22&lt;明細書!PG21),AND(PD21=PD22,PG22&gt;0,明細書!PH21&gt;明細書!PG22),AND(明細書!PG21&gt;明細書!PH21)),1,""))</f>
        <v/>
      </c>
      <c r="QE21" s="9" t="str">
        <f>IF(PU21="","",IF(OR(明細書!PI21&lt;明細書!PG21,明細書!PH21&lt;明細書!PJ21,明細書!PI21&gt;明細書!PJ21),1,""))</f>
        <v/>
      </c>
      <c r="QF21" s="9" t="str">
        <f>IF(AND(明細書!PG21&lt;=TIME(17,40,0),明細書!PH21&gt;=TIME(18,20,0)),1,IF(AND(明細書!PG21&lt;=TIME(21,40,0),明細書!PH21&gt;=TIME(22,20,0)),1,IF(AND(明細書!PG21&lt;=TIME(5,40,0),明細書!PH21&gt;=TIME(6,20,0)),1,IF(AND(明細書!PG21&lt;=TIME(7,40,0),明細書!PH21&gt;=TIME(8,20,0)),1,""))))</f>
        <v/>
      </c>
      <c r="QN21" s="15" t="str">
        <f t="shared" si="71"/>
        <v/>
      </c>
      <c r="QP21" s="16"/>
      <c r="QQ21" s="7" t="str">
        <f t="shared" si="36"/>
        <v/>
      </c>
      <c r="QR21" s="3">
        <f t="shared" si="37"/>
        <v>45382</v>
      </c>
      <c r="QS21" s="4"/>
      <c r="QT21" s="5" t="s">
        <v>22</v>
      </c>
      <c r="QU21" s="4"/>
      <c r="QV21" s="5" t="s">
        <v>23</v>
      </c>
      <c r="QW21" s="4"/>
      <c r="QX21" s="5" t="s">
        <v>22</v>
      </c>
      <c r="QY21" s="4"/>
      <c r="QZ21" s="5" t="s">
        <v>23</v>
      </c>
      <c r="RA21" s="4"/>
      <c r="RB21" s="6" t="s">
        <v>22</v>
      </c>
      <c r="RC21" s="4"/>
      <c r="RD21" s="6" t="s">
        <v>23</v>
      </c>
      <c r="RE21" s="4"/>
      <c r="RF21" s="6" t="s">
        <v>22</v>
      </c>
      <c r="RG21" s="4"/>
      <c r="RH21" s="6" t="s">
        <v>23</v>
      </c>
      <c r="RI21" s="70"/>
      <c r="RJ21" s="17"/>
      <c r="RK21" s="18"/>
      <c r="RL21" s="82"/>
      <c r="RN21" s="9" t="str">
        <f t="shared" si="38"/>
        <v/>
      </c>
      <c r="RO21" s="9" t="str">
        <f t="shared" si="92"/>
        <v/>
      </c>
      <c r="RP21" s="9" t="str">
        <f>IF(QY21="","",IF(OR(AND(QP21=QP22,QS22&gt;0,明細書!QS22&lt;明細書!QS21),AND(QP21=QP22,QS22&gt;0,明細書!QT21&gt;明細書!QS22),AND(明細書!QS21&gt;明細書!QT21)),1,""))</f>
        <v/>
      </c>
      <c r="RQ21" s="9" t="str">
        <f>IF(RG21="","",IF(OR(明細書!QU21&lt;明細書!QS21,明細書!QT21&lt;明細書!QV21,明細書!QU21&gt;明細書!QV21),1,""))</f>
        <v/>
      </c>
      <c r="RR21" s="9" t="str">
        <f>IF(AND(明細書!QS21&lt;=TIME(17,40,0),明細書!QT21&gt;=TIME(18,20,0)),1,IF(AND(明細書!QS21&lt;=TIME(21,40,0),明細書!QT21&gt;=TIME(22,20,0)),1,IF(AND(明細書!QS21&lt;=TIME(5,40,0),明細書!QT21&gt;=TIME(6,20,0)),1,IF(AND(明細書!QS21&lt;=TIME(7,40,0),明細書!QT21&gt;=TIME(8,20,0)),1,""))))</f>
        <v/>
      </c>
      <c r="RZ21" s="15" t="str">
        <f t="shared" si="72"/>
        <v/>
      </c>
      <c r="SB21" s="16"/>
      <c r="SC21" s="7" t="str">
        <f t="shared" si="39"/>
        <v/>
      </c>
      <c r="SD21" s="3">
        <f t="shared" si="40"/>
        <v>45382</v>
      </c>
      <c r="SE21" s="4"/>
      <c r="SF21" s="5" t="s">
        <v>22</v>
      </c>
      <c r="SG21" s="4"/>
      <c r="SH21" s="5" t="s">
        <v>23</v>
      </c>
      <c r="SI21" s="4"/>
      <c r="SJ21" s="5" t="s">
        <v>22</v>
      </c>
      <c r="SK21" s="4"/>
      <c r="SL21" s="5" t="s">
        <v>23</v>
      </c>
      <c r="SM21" s="4"/>
      <c r="SN21" s="6" t="s">
        <v>22</v>
      </c>
      <c r="SO21" s="4"/>
      <c r="SP21" s="6" t="s">
        <v>23</v>
      </c>
      <c r="SQ21" s="4"/>
      <c r="SR21" s="6" t="s">
        <v>22</v>
      </c>
      <c r="SS21" s="4"/>
      <c r="ST21" s="6" t="s">
        <v>23</v>
      </c>
      <c r="SU21" s="70"/>
      <c r="SV21" s="17"/>
      <c r="SW21" s="18"/>
      <c r="SX21" s="82"/>
      <c r="SZ21" s="9" t="str">
        <f t="shared" si="41"/>
        <v/>
      </c>
      <c r="TA21" s="9" t="str">
        <f t="shared" si="93"/>
        <v/>
      </c>
      <c r="TB21" s="9" t="str">
        <f>IF(SK21="","",IF(OR(AND(SB21=SB22,SE22&gt;0,明細書!SE22&lt;明細書!SE21),AND(SB21=SB22,SE22&gt;0,明細書!SF21&gt;明細書!SE22),AND(明細書!SE21&gt;明細書!SF21)),1,""))</f>
        <v/>
      </c>
      <c r="TC21" s="9" t="str">
        <f>IF(SS21="","",IF(OR(明細書!SG21&lt;明細書!SE21,明細書!SF21&lt;明細書!SH21,明細書!SG21&gt;明細書!SH21),1,""))</f>
        <v/>
      </c>
      <c r="TD21" s="9" t="str">
        <f>IF(AND(明細書!SE21&lt;=TIME(17,40,0),明細書!SF21&gt;=TIME(18,20,0)),1,IF(AND(明細書!SE21&lt;=TIME(21,40,0),明細書!SF21&gt;=TIME(22,20,0)),1,IF(AND(明細書!SE21&lt;=TIME(5,40,0),明細書!SF21&gt;=TIME(6,20,0)),1,IF(AND(明細書!SE21&lt;=TIME(7,40,0),明細書!SF21&gt;=TIME(8,20,0)),1,""))))</f>
        <v/>
      </c>
      <c r="TL21" s="15" t="str">
        <f t="shared" si="73"/>
        <v/>
      </c>
      <c r="TN21" s="16"/>
      <c r="TO21" s="7" t="str">
        <f t="shared" si="42"/>
        <v/>
      </c>
      <c r="TP21" s="3">
        <f t="shared" si="43"/>
        <v>45382</v>
      </c>
      <c r="TQ21" s="4"/>
      <c r="TR21" s="5" t="s">
        <v>22</v>
      </c>
      <c r="TS21" s="4"/>
      <c r="TT21" s="5" t="s">
        <v>23</v>
      </c>
      <c r="TU21" s="4"/>
      <c r="TV21" s="5" t="s">
        <v>22</v>
      </c>
      <c r="TW21" s="4"/>
      <c r="TX21" s="5" t="s">
        <v>23</v>
      </c>
      <c r="TY21" s="4"/>
      <c r="TZ21" s="6" t="s">
        <v>22</v>
      </c>
      <c r="UA21" s="4"/>
      <c r="UB21" s="6" t="s">
        <v>23</v>
      </c>
      <c r="UC21" s="4"/>
      <c r="UD21" s="6" t="s">
        <v>22</v>
      </c>
      <c r="UE21" s="4"/>
      <c r="UF21" s="6" t="s">
        <v>23</v>
      </c>
      <c r="UG21" s="70"/>
      <c r="UH21" s="17"/>
      <c r="UI21" s="18"/>
      <c r="UJ21" s="82"/>
      <c r="UL21" s="9" t="str">
        <f t="shared" si="44"/>
        <v/>
      </c>
      <c r="UM21" s="9" t="str">
        <f t="shared" si="94"/>
        <v/>
      </c>
      <c r="UN21" s="9" t="str">
        <f>IF(TW21="","",IF(OR(AND(TN21=TN22,TQ22&gt;0,明細書!TQ22&lt;明細書!TQ21),AND(TN21=TN22,TQ22&gt;0,明細書!TR21&gt;明細書!TQ22),AND(明細書!TQ21&gt;明細書!TR21)),1,""))</f>
        <v/>
      </c>
      <c r="UO21" s="9" t="str">
        <f>IF(UE21="","",IF(OR(明細書!TS21&lt;明細書!TQ21,明細書!TR21&lt;明細書!TT21,明細書!TS21&gt;明細書!TT21),1,""))</f>
        <v/>
      </c>
      <c r="UP21" s="9" t="str">
        <f>IF(AND(明細書!TQ21&lt;=TIME(17,40,0),明細書!TR21&gt;=TIME(18,20,0)),1,IF(AND(明細書!TQ21&lt;=TIME(21,40,0),明細書!TR21&gt;=TIME(22,20,0)),1,IF(AND(明細書!TQ21&lt;=TIME(5,40,0),明細書!TR21&gt;=TIME(6,20,0)),1,IF(AND(明細書!TQ21&lt;=TIME(7,40,0),明細書!TR21&gt;=TIME(8,20,0)),1,""))))</f>
        <v/>
      </c>
      <c r="UX21" s="15" t="str">
        <f t="shared" si="74"/>
        <v/>
      </c>
      <c r="UZ21" s="16"/>
      <c r="VA21" s="7" t="str">
        <f t="shared" si="45"/>
        <v/>
      </c>
      <c r="VB21" s="3">
        <f t="shared" si="46"/>
        <v>45382</v>
      </c>
      <c r="VC21" s="4"/>
      <c r="VD21" s="5" t="s">
        <v>22</v>
      </c>
      <c r="VE21" s="4"/>
      <c r="VF21" s="5" t="s">
        <v>23</v>
      </c>
      <c r="VG21" s="4"/>
      <c r="VH21" s="5" t="s">
        <v>22</v>
      </c>
      <c r="VI21" s="4"/>
      <c r="VJ21" s="5" t="s">
        <v>23</v>
      </c>
      <c r="VK21" s="4"/>
      <c r="VL21" s="6" t="s">
        <v>22</v>
      </c>
      <c r="VM21" s="4"/>
      <c r="VN21" s="6" t="s">
        <v>23</v>
      </c>
      <c r="VO21" s="4"/>
      <c r="VP21" s="6" t="s">
        <v>22</v>
      </c>
      <c r="VQ21" s="4"/>
      <c r="VR21" s="6" t="s">
        <v>23</v>
      </c>
      <c r="VS21" s="70"/>
      <c r="VT21" s="17"/>
      <c r="VU21" s="18"/>
      <c r="VV21" s="82"/>
      <c r="VX21" s="9" t="str">
        <f t="shared" si="47"/>
        <v/>
      </c>
      <c r="VY21" s="9" t="str">
        <f t="shared" si="95"/>
        <v/>
      </c>
      <c r="VZ21" s="9" t="str">
        <f>IF(VI21="","",IF(OR(AND(UZ21=UZ22,VC22&gt;0,明細書!VC22&lt;明細書!VC21),AND(UZ21=UZ22,VC22&gt;0,明細書!VD21&gt;明細書!VC22),AND(明細書!VC21&gt;明細書!VD21)),1,""))</f>
        <v/>
      </c>
      <c r="WA21" s="9" t="str">
        <f>IF(VQ21="","",IF(OR(明細書!VE21&lt;明細書!VC21,明細書!VD21&lt;明細書!VF21,明細書!VE21&gt;明細書!VF21),1,""))</f>
        <v/>
      </c>
      <c r="WB21" s="9" t="str">
        <f>IF(AND(明細書!VC21&lt;=TIME(17,40,0),明細書!VD21&gt;=TIME(18,20,0)),1,IF(AND(明細書!VC21&lt;=TIME(21,40,0),明細書!VD21&gt;=TIME(22,20,0)),1,IF(AND(明細書!VC21&lt;=TIME(5,40,0),明細書!VD21&gt;=TIME(6,20,0)),1,IF(AND(明細書!VC21&lt;=TIME(7,40,0),明細書!VD21&gt;=TIME(8,20,0)),1,""))))</f>
        <v/>
      </c>
      <c r="WJ21" s="15" t="str">
        <f t="shared" si="75"/>
        <v/>
      </c>
      <c r="WL21" s="16"/>
      <c r="WM21" s="7" t="str">
        <f t="shared" si="48"/>
        <v/>
      </c>
      <c r="WN21" s="3">
        <f t="shared" si="49"/>
        <v>45382</v>
      </c>
      <c r="WO21" s="4"/>
      <c r="WP21" s="5" t="s">
        <v>22</v>
      </c>
      <c r="WQ21" s="4"/>
      <c r="WR21" s="5" t="s">
        <v>23</v>
      </c>
      <c r="WS21" s="4"/>
      <c r="WT21" s="5" t="s">
        <v>22</v>
      </c>
      <c r="WU21" s="4"/>
      <c r="WV21" s="5" t="s">
        <v>23</v>
      </c>
      <c r="WW21" s="4"/>
      <c r="WX21" s="6" t="s">
        <v>22</v>
      </c>
      <c r="WY21" s="4"/>
      <c r="WZ21" s="6" t="s">
        <v>23</v>
      </c>
      <c r="XA21" s="4"/>
      <c r="XB21" s="6" t="s">
        <v>22</v>
      </c>
      <c r="XC21" s="4"/>
      <c r="XD21" s="6" t="s">
        <v>23</v>
      </c>
      <c r="XE21" s="70"/>
      <c r="XF21" s="17"/>
      <c r="XG21" s="18"/>
      <c r="XH21" s="82"/>
      <c r="XJ21" s="9" t="str">
        <f t="shared" si="50"/>
        <v/>
      </c>
      <c r="XK21" s="9" t="str">
        <f t="shared" si="96"/>
        <v/>
      </c>
      <c r="XL21" s="9" t="str">
        <f>IF(WU21="","",IF(OR(AND(WL21=WL22,WO22&gt;0,明細書!WO22&lt;明細書!WO21),AND(WL21=WL22,WO22&gt;0,明細書!WP21&gt;明細書!WO22),AND(明細書!WO21&gt;明細書!WP21)),1,""))</f>
        <v/>
      </c>
      <c r="XM21" s="9" t="str">
        <f>IF(XC21="","",IF(OR(明細書!WQ21&lt;明細書!WO21,明細書!WP21&lt;明細書!WR21,明細書!WQ21&gt;明細書!WR21),1,""))</f>
        <v/>
      </c>
      <c r="XN21" s="9" t="str">
        <f>IF(AND(明細書!WO21&lt;=TIME(17,40,0),明細書!WP21&gt;=TIME(18,20,0)),1,IF(AND(明細書!WO21&lt;=TIME(21,40,0),明細書!WP21&gt;=TIME(22,20,0)),1,IF(AND(明細書!WO21&lt;=TIME(5,40,0),明細書!WP21&gt;=TIME(6,20,0)),1,IF(AND(明細書!WO21&lt;=TIME(7,40,0),明細書!WP21&gt;=TIME(8,20,0)),1,""))))</f>
        <v/>
      </c>
      <c r="XV21" s="15" t="str">
        <f t="shared" si="76"/>
        <v/>
      </c>
      <c r="XX21" s="16"/>
      <c r="XY21" s="7" t="str">
        <f t="shared" si="51"/>
        <v/>
      </c>
      <c r="XZ21" s="3">
        <f t="shared" si="52"/>
        <v>45382</v>
      </c>
      <c r="YA21" s="4"/>
      <c r="YB21" s="5" t="s">
        <v>22</v>
      </c>
      <c r="YC21" s="4"/>
      <c r="YD21" s="5" t="s">
        <v>23</v>
      </c>
      <c r="YE21" s="4"/>
      <c r="YF21" s="5" t="s">
        <v>22</v>
      </c>
      <c r="YG21" s="4"/>
      <c r="YH21" s="5" t="s">
        <v>23</v>
      </c>
      <c r="YI21" s="4"/>
      <c r="YJ21" s="6" t="s">
        <v>22</v>
      </c>
      <c r="YK21" s="4"/>
      <c r="YL21" s="6" t="s">
        <v>23</v>
      </c>
      <c r="YM21" s="4"/>
      <c r="YN21" s="6" t="s">
        <v>22</v>
      </c>
      <c r="YO21" s="4"/>
      <c r="YP21" s="6" t="s">
        <v>23</v>
      </c>
      <c r="YQ21" s="70"/>
      <c r="YR21" s="17"/>
      <c r="YS21" s="18"/>
      <c r="YT21" s="82"/>
      <c r="YV21" s="9" t="str">
        <f t="shared" si="53"/>
        <v/>
      </c>
      <c r="YW21" s="9" t="str">
        <f t="shared" si="97"/>
        <v/>
      </c>
      <c r="YX21" s="9" t="str">
        <f>IF(YG21="","",IF(OR(AND(XX21=XX22,YA22&gt;0,明細書!YA22&lt;明細書!YA21),AND(XX21=XX22,YA22&gt;0,明細書!YB21&gt;明細書!YA22),AND(明細書!YA21&gt;明細書!YB21)),1,""))</f>
        <v/>
      </c>
      <c r="YY21" s="9" t="str">
        <f>IF(YO21="","",IF(OR(明細書!YC21&lt;明細書!YA21,明細書!YB21&lt;明細書!YD21,明細書!YC21&gt;明細書!YD21),1,""))</f>
        <v/>
      </c>
      <c r="YZ21" s="9" t="str">
        <f>IF(AND(明細書!YA21&lt;=TIME(17,40,0),明細書!YB21&gt;=TIME(18,20,0)),1,IF(AND(明細書!YA21&lt;=TIME(21,40,0),明細書!YB21&gt;=TIME(22,20,0)),1,IF(AND(明細書!YA21&lt;=TIME(5,40,0),明細書!YB21&gt;=TIME(6,20,0)),1,IF(AND(明細書!YA21&lt;=TIME(7,40,0),明細書!YB21&gt;=TIME(8,20,0)),1,""))))</f>
        <v/>
      </c>
      <c r="ZH21" s="15" t="str">
        <f t="shared" si="77"/>
        <v/>
      </c>
      <c r="ZJ21" s="16"/>
      <c r="ZK21" s="7" t="str">
        <f t="shared" si="54"/>
        <v/>
      </c>
      <c r="ZL21" s="3">
        <f t="shared" si="55"/>
        <v>45382</v>
      </c>
      <c r="ZM21" s="4"/>
      <c r="ZN21" s="5" t="s">
        <v>22</v>
      </c>
      <c r="ZO21" s="4"/>
      <c r="ZP21" s="5" t="s">
        <v>23</v>
      </c>
      <c r="ZQ21" s="4"/>
      <c r="ZR21" s="5" t="s">
        <v>22</v>
      </c>
      <c r="ZS21" s="4"/>
      <c r="ZT21" s="5" t="s">
        <v>23</v>
      </c>
      <c r="ZU21" s="4"/>
      <c r="ZV21" s="6" t="s">
        <v>22</v>
      </c>
      <c r="ZW21" s="4"/>
      <c r="ZX21" s="6" t="s">
        <v>23</v>
      </c>
      <c r="ZY21" s="4"/>
      <c r="ZZ21" s="6" t="s">
        <v>22</v>
      </c>
      <c r="AAA21" s="4"/>
      <c r="AAB21" s="6" t="s">
        <v>23</v>
      </c>
      <c r="AAC21" s="70"/>
      <c r="AAD21" s="17"/>
      <c r="AAE21" s="18"/>
      <c r="AAF21" s="82"/>
      <c r="AAH21" s="9" t="str">
        <f t="shared" si="56"/>
        <v/>
      </c>
      <c r="AAI21" s="9" t="str">
        <f t="shared" si="98"/>
        <v/>
      </c>
      <c r="AAJ21" s="9" t="str">
        <f>IF(ZS21="","",IF(OR(AND(ZJ21=ZJ22,ZM22&gt;0,明細書!ZM22&lt;明細書!ZM21),AND(ZJ21=ZJ22,ZM22&gt;0,明細書!ZN21&gt;明細書!ZM22),AND(明細書!ZM21&gt;明細書!ZN21)),1,""))</f>
        <v/>
      </c>
      <c r="AAK21" s="9" t="str">
        <f>IF(AAA21="","",IF(OR(明細書!ZO21&lt;明細書!ZM21,明細書!ZN21&lt;明細書!ZP21,明細書!ZO21&gt;明細書!ZP21),1,""))</f>
        <v/>
      </c>
      <c r="AAL21" s="9" t="str">
        <f>IF(AND(明細書!ZM21&lt;=TIME(17,40,0),明細書!ZN21&gt;=TIME(18,20,0)),1,IF(AND(明細書!ZM21&lt;=TIME(21,40,0),明細書!ZN21&gt;=TIME(22,20,0)),1,IF(AND(明細書!ZM21&lt;=TIME(5,40,0),明細書!ZN21&gt;=TIME(6,20,0)),1,IF(AND(明細書!ZM21&lt;=TIME(7,40,0),明細書!ZN21&gt;=TIME(8,20,0)),1,""))))</f>
        <v/>
      </c>
      <c r="AAT21" s="15" t="str">
        <f t="shared" si="78"/>
        <v/>
      </c>
      <c r="AAV21" s="16"/>
      <c r="AAW21" s="7" t="str">
        <f t="shared" si="57"/>
        <v/>
      </c>
      <c r="AAX21" s="3">
        <f t="shared" si="58"/>
        <v>45382</v>
      </c>
      <c r="AAY21" s="4"/>
      <c r="AAZ21" s="5" t="s">
        <v>22</v>
      </c>
      <c r="ABA21" s="4"/>
      <c r="ABB21" s="5" t="s">
        <v>23</v>
      </c>
      <c r="ABC21" s="4"/>
      <c r="ABD21" s="5" t="s">
        <v>22</v>
      </c>
      <c r="ABE21" s="4"/>
      <c r="ABF21" s="5" t="s">
        <v>23</v>
      </c>
      <c r="ABG21" s="4"/>
      <c r="ABH21" s="6" t="s">
        <v>22</v>
      </c>
      <c r="ABI21" s="4"/>
      <c r="ABJ21" s="6" t="s">
        <v>23</v>
      </c>
      <c r="ABK21" s="4"/>
      <c r="ABL21" s="6" t="s">
        <v>22</v>
      </c>
      <c r="ABM21" s="4"/>
      <c r="ABN21" s="6" t="s">
        <v>23</v>
      </c>
      <c r="ABO21" s="70"/>
      <c r="ABP21" s="17"/>
      <c r="ABQ21" s="18"/>
      <c r="ABR21" s="82"/>
      <c r="ABT21" s="9" t="str">
        <f t="shared" si="59"/>
        <v/>
      </c>
      <c r="ABU21" s="9" t="str">
        <f t="shared" si="99"/>
        <v/>
      </c>
      <c r="ABV21" s="9" t="str">
        <f>IF(ABE21="","",IF(OR(AND(AAV21=AAV22,AAY22&gt;0,明細書!AAY22&lt;明細書!AAY21),AND(AAV21=AAV22,AAY22&gt;0,明細書!AAZ21&gt;明細書!AAY22),AND(明細書!AAY21&gt;明細書!AAZ21)),1,""))</f>
        <v/>
      </c>
      <c r="ABW21" s="9" t="str">
        <f>IF(ABM21="","",IF(OR(明細書!ABA21&lt;明細書!AAY21,明細書!AAZ21&lt;明細書!ABB21,明細書!ABA21&gt;明細書!ABB21),1,""))</f>
        <v/>
      </c>
      <c r="ABX21" s="9" t="str">
        <f>IF(AND(明細書!AAY21&lt;=TIME(17,40,0),明細書!AAZ21&gt;=TIME(18,20,0)),1,IF(AND(明細書!AAY21&lt;=TIME(21,40,0),明細書!AAZ21&gt;=TIME(22,20,0)),1,IF(AND(明細書!AAY21&lt;=TIME(5,40,0),明細書!AAZ21&gt;=TIME(6,20,0)),1,IF(AND(明細書!AAY21&lt;=TIME(7,40,0),明細書!AAZ21&gt;=TIME(8,20,0)),1,""))))</f>
        <v/>
      </c>
      <c r="ACF21" s="15" t="str">
        <f t="shared" si="79"/>
        <v/>
      </c>
    </row>
    <row r="22" spans="2:760" ht="18.75" customHeight="1" x14ac:dyDescent="0.2">
      <c r="B22" s="16"/>
      <c r="C22" s="7" t="str">
        <f t="shared" si="100"/>
        <v/>
      </c>
      <c r="D22" s="3">
        <f t="shared" si="101"/>
        <v>45382</v>
      </c>
      <c r="E22" s="4"/>
      <c r="F22" s="5" t="s">
        <v>22</v>
      </c>
      <c r="G22" s="4"/>
      <c r="H22" s="5" t="s">
        <v>23</v>
      </c>
      <c r="I22" s="4"/>
      <c r="J22" s="5" t="s">
        <v>22</v>
      </c>
      <c r="K22" s="4"/>
      <c r="L22" s="5" t="s">
        <v>23</v>
      </c>
      <c r="M22" s="4"/>
      <c r="N22" s="6" t="s">
        <v>22</v>
      </c>
      <c r="O22" s="4"/>
      <c r="P22" s="6" t="s">
        <v>23</v>
      </c>
      <c r="Q22" s="4"/>
      <c r="R22" s="6" t="s">
        <v>22</v>
      </c>
      <c r="S22" s="4"/>
      <c r="T22" s="6" t="s">
        <v>23</v>
      </c>
      <c r="U22" s="70"/>
      <c r="V22" s="17"/>
      <c r="W22" s="18"/>
      <c r="X22" s="82"/>
      <c r="Z22" s="9" t="str">
        <f t="shared" si="2"/>
        <v/>
      </c>
      <c r="AA22" s="9" t="str">
        <f t="shared" si="80"/>
        <v/>
      </c>
      <c r="AB22" s="9" t="str">
        <f>IF(K22="","",IF(OR(AND(B22=B23,E23&gt;0,明細書!E23&lt;明細書!E22),AND(B22=B23,E23&gt;0,明細書!F22&gt;明細書!E23),AND(明細書!E22&gt;明細書!F22)),1,""))</f>
        <v/>
      </c>
      <c r="AC22" s="9" t="str">
        <f>IF(S22="","",IF(OR(明細書!G22&lt;明細書!E22,明細書!F22&lt;明細書!H22,明細書!G22&gt;明細書!H22),1,""))</f>
        <v/>
      </c>
      <c r="AD22" s="9" t="str">
        <f>IF(AND(明細書!E22&lt;=TIME(17,40,0),明細書!F22&gt;=TIME(18,20,0)),1,IF(AND(明細書!E22&lt;=TIME(21,40,0),明細書!F22&gt;=TIME(22,20,0)),1,IF(AND(明細書!E22&lt;=TIME(5,40,0),明細書!F22&gt;=TIME(6,20,0)),1,IF(AND(明細書!E22&lt;=TIME(7,40,0),明細書!F22&gt;=TIME(8,20,0)),1,""))))</f>
        <v/>
      </c>
      <c r="AL22" s="15" t="str">
        <f t="shared" si="60"/>
        <v/>
      </c>
      <c r="AN22" s="16"/>
      <c r="AO22" s="7" t="str">
        <f t="shared" si="3"/>
        <v/>
      </c>
      <c r="AP22" s="3">
        <f t="shared" si="4"/>
        <v>45382</v>
      </c>
      <c r="AQ22" s="4"/>
      <c r="AR22" s="5" t="s">
        <v>22</v>
      </c>
      <c r="AS22" s="4"/>
      <c r="AT22" s="5" t="s">
        <v>23</v>
      </c>
      <c r="AU22" s="4"/>
      <c r="AV22" s="5" t="s">
        <v>22</v>
      </c>
      <c r="AW22" s="4"/>
      <c r="AX22" s="5" t="s">
        <v>23</v>
      </c>
      <c r="AY22" s="4"/>
      <c r="AZ22" s="6" t="s">
        <v>22</v>
      </c>
      <c r="BA22" s="4"/>
      <c r="BB22" s="6" t="s">
        <v>23</v>
      </c>
      <c r="BC22" s="4"/>
      <c r="BD22" s="6" t="s">
        <v>22</v>
      </c>
      <c r="BE22" s="4"/>
      <c r="BF22" s="6" t="s">
        <v>23</v>
      </c>
      <c r="BG22" s="70"/>
      <c r="BH22" s="17"/>
      <c r="BI22" s="18"/>
      <c r="BJ22" s="82"/>
      <c r="BL22" s="9" t="str">
        <f t="shared" si="5"/>
        <v/>
      </c>
      <c r="BM22" s="9" t="str">
        <f t="shared" si="81"/>
        <v/>
      </c>
      <c r="BN22" s="9" t="str">
        <f>IF(AW22="","",IF(OR(AND(AN22=AN23,AQ23&gt;0,明細書!AQ23&lt;明細書!AQ22),AND(AN22=AN23,AQ23&gt;0,明細書!AR22&gt;明細書!AQ23),AND(明細書!AQ22&gt;明細書!AR22)),1,""))</f>
        <v/>
      </c>
      <c r="BO22" s="9" t="str">
        <f>IF(BE22="","",IF(OR(明細書!AS22&lt;明細書!AQ22,明細書!AR22&lt;明細書!AT22,明細書!AS22&gt;明細書!AT22),1,""))</f>
        <v/>
      </c>
      <c r="BP22" s="9" t="str">
        <f>IF(AND(明細書!AQ22&lt;=TIME(17,40,0),明細書!AR22&gt;=TIME(18,20,0)),1,IF(AND(明細書!AQ22&lt;=TIME(21,40,0),明細書!AR22&gt;=TIME(22,20,0)),1,IF(AND(明細書!AQ22&lt;=TIME(5,40,0),明細書!AR22&gt;=TIME(6,20,0)),1,IF(AND(明細書!AQ22&lt;=TIME(7,40,0),明細書!AR22&gt;=TIME(8,20,0)),1,""))))</f>
        <v/>
      </c>
      <c r="BX22" s="15" t="str">
        <f t="shared" si="61"/>
        <v/>
      </c>
      <c r="BZ22" s="16"/>
      <c r="CA22" s="7" t="str">
        <f t="shared" si="6"/>
        <v/>
      </c>
      <c r="CB22" s="3">
        <f t="shared" si="7"/>
        <v>45382</v>
      </c>
      <c r="CC22" s="4"/>
      <c r="CD22" s="5" t="s">
        <v>22</v>
      </c>
      <c r="CE22" s="4"/>
      <c r="CF22" s="5" t="s">
        <v>23</v>
      </c>
      <c r="CG22" s="4"/>
      <c r="CH22" s="5" t="s">
        <v>22</v>
      </c>
      <c r="CI22" s="4"/>
      <c r="CJ22" s="5" t="s">
        <v>23</v>
      </c>
      <c r="CK22" s="4"/>
      <c r="CL22" s="6" t="s">
        <v>22</v>
      </c>
      <c r="CM22" s="4"/>
      <c r="CN22" s="6" t="s">
        <v>23</v>
      </c>
      <c r="CO22" s="4"/>
      <c r="CP22" s="6" t="s">
        <v>22</v>
      </c>
      <c r="CQ22" s="4"/>
      <c r="CR22" s="6" t="s">
        <v>23</v>
      </c>
      <c r="CS22" s="70"/>
      <c r="CT22" s="17"/>
      <c r="CU22" s="18"/>
      <c r="CV22" s="82"/>
      <c r="CX22" s="9" t="str">
        <f t="shared" si="8"/>
        <v/>
      </c>
      <c r="CY22" s="9" t="str">
        <f t="shared" si="82"/>
        <v/>
      </c>
      <c r="CZ22" s="9" t="str">
        <f>IF(CI22="","",IF(OR(AND(BZ22=BZ23,CC23&gt;0,明細書!CC23&lt;明細書!CC22),AND(BZ22=BZ23,CC23&gt;0,明細書!CD22&gt;明細書!CC23),AND(明細書!CC22&gt;明細書!CD22)),1,""))</f>
        <v/>
      </c>
      <c r="DA22" s="9" t="str">
        <f>IF(CQ22="","",IF(OR(明細書!CE22&lt;明細書!CC22,明細書!CD22&lt;明細書!CF22,明細書!CE22&gt;明細書!CF22),1,""))</f>
        <v/>
      </c>
      <c r="DB22" s="9" t="str">
        <f>IF(AND(明細書!CC22&lt;=TIME(17,40,0),明細書!CD22&gt;=TIME(18,20,0)),1,IF(AND(明細書!CC22&lt;=TIME(21,40,0),明細書!CD22&gt;=TIME(22,20,0)),1,IF(AND(明細書!CC22&lt;=TIME(5,40,0),明細書!CD22&gt;=TIME(6,20,0)),1,IF(AND(明細書!CC22&lt;=TIME(7,40,0),明細書!CD22&gt;=TIME(8,20,0)),1,""))))</f>
        <v/>
      </c>
      <c r="DJ22" s="15" t="str">
        <f t="shared" si="62"/>
        <v/>
      </c>
      <c r="DL22" s="16"/>
      <c r="DM22" s="7" t="str">
        <f t="shared" si="9"/>
        <v/>
      </c>
      <c r="DN22" s="3">
        <f t="shared" si="10"/>
        <v>45382</v>
      </c>
      <c r="DO22" s="4"/>
      <c r="DP22" s="5" t="s">
        <v>22</v>
      </c>
      <c r="DQ22" s="4"/>
      <c r="DR22" s="5" t="s">
        <v>23</v>
      </c>
      <c r="DS22" s="4"/>
      <c r="DT22" s="5" t="s">
        <v>22</v>
      </c>
      <c r="DU22" s="4"/>
      <c r="DV22" s="5" t="s">
        <v>23</v>
      </c>
      <c r="DW22" s="4"/>
      <c r="DX22" s="6" t="s">
        <v>22</v>
      </c>
      <c r="DY22" s="4"/>
      <c r="DZ22" s="6" t="s">
        <v>23</v>
      </c>
      <c r="EA22" s="4"/>
      <c r="EB22" s="6" t="s">
        <v>22</v>
      </c>
      <c r="EC22" s="4"/>
      <c r="ED22" s="6" t="s">
        <v>23</v>
      </c>
      <c r="EE22" s="70"/>
      <c r="EF22" s="17"/>
      <c r="EG22" s="18"/>
      <c r="EH22" s="82"/>
      <c r="EJ22" s="9" t="str">
        <f t="shared" si="11"/>
        <v/>
      </c>
      <c r="EK22" s="9" t="str">
        <f t="shared" si="83"/>
        <v/>
      </c>
      <c r="EL22" s="9" t="str">
        <f>IF(DU22="","",IF(OR(AND(DL22=DL23,DO23&gt;0,明細書!DO23&lt;明細書!DO22),AND(DL22=DL23,DO23&gt;0,明細書!DP22&gt;明細書!DO23),AND(明細書!DO22&gt;明細書!DP22)),1,""))</f>
        <v/>
      </c>
      <c r="EM22" s="9" t="str">
        <f>IF(EC22="","",IF(OR(明細書!DQ22&lt;明細書!DO22,明細書!DP22&lt;明細書!DR22,明細書!DQ22&gt;明細書!DR22),1,""))</f>
        <v/>
      </c>
      <c r="EN22" s="9" t="str">
        <f>IF(AND(明細書!DO22&lt;=TIME(17,40,0),明細書!DP22&gt;=TIME(18,20,0)),1,IF(AND(明細書!DO22&lt;=TIME(21,40,0),明細書!DP22&gt;=TIME(22,20,0)),1,IF(AND(明細書!DO22&lt;=TIME(5,40,0),明細書!DP22&gt;=TIME(6,20,0)),1,IF(AND(明細書!DO22&lt;=TIME(7,40,0),明細書!DP22&gt;=TIME(8,20,0)),1,""))))</f>
        <v/>
      </c>
      <c r="EV22" s="15" t="str">
        <f t="shared" si="63"/>
        <v/>
      </c>
      <c r="EX22" s="16"/>
      <c r="EY22" s="7" t="str">
        <f t="shared" si="12"/>
        <v/>
      </c>
      <c r="EZ22" s="3">
        <f t="shared" si="13"/>
        <v>45382</v>
      </c>
      <c r="FA22" s="4"/>
      <c r="FB22" s="5" t="s">
        <v>22</v>
      </c>
      <c r="FC22" s="4"/>
      <c r="FD22" s="5" t="s">
        <v>23</v>
      </c>
      <c r="FE22" s="4"/>
      <c r="FF22" s="5" t="s">
        <v>22</v>
      </c>
      <c r="FG22" s="4"/>
      <c r="FH22" s="5" t="s">
        <v>23</v>
      </c>
      <c r="FI22" s="4"/>
      <c r="FJ22" s="6" t="s">
        <v>22</v>
      </c>
      <c r="FK22" s="4"/>
      <c r="FL22" s="6" t="s">
        <v>23</v>
      </c>
      <c r="FM22" s="4"/>
      <c r="FN22" s="6" t="s">
        <v>22</v>
      </c>
      <c r="FO22" s="4"/>
      <c r="FP22" s="6" t="s">
        <v>23</v>
      </c>
      <c r="FQ22" s="70"/>
      <c r="FR22" s="17"/>
      <c r="FS22" s="18"/>
      <c r="FT22" s="82"/>
      <c r="FV22" s="9" t="str">
        <f t="shared" si="14"/>
        <v/>
      </c>
      <c r="FW22" s="9" t="str">
        <f t="shared" si="84"/>
        <v/>
      </c>
      <c r="FX22" s="9" t="str">
        <f>IF(FG22="","",IF(OR(AND(EX22=EX23,FA23&gt;0,明細書!FA23&lt;明細書!FA22),AND(EX22=EX23,FA23&gt;0,明細書!FB22&gt;明細書!FA23),AND(明細書!FA22&gt;明細書!FB22)),1,""))</f>
        <v/>
      </c>
      <c r="FY22" s="9" t="str">
        <f>IF(FO22="","",IF(OR(明細書!FC22&lt;明細書!FA22,明細書!FB22&lt;明細書!FD22,明細書!FC22&gt;明細書!FD22),1,""))</f>
        <v/>
      </c>
      <c r="FZ22" s="9" t="str">
        <f>IF(AND(明細書!FA22&lt;=TIME(17,40,0),明細書!FB22&gt;=TIME(18,20,0)),1,IF(AND(明細書!FA22&lt;=TIME(21,40,0),明細書!FB22&gt;=TIME(22,20,0)),1,IF(AND(明細書!FA22&lt;=TIME(5,40,0),明細書!FB22&gt;=TIME(6,20,0)),1,IF(AND(明細書!FA22&lt;=TIME(7,40,0),明細書!FB22&gt;=TIME(8,20,0)),1,""))))</f>
        <v/>
      </c>
      <c r="GH22" s="15" t="str">
        <f t="shared" si="64"/>
        <v/>
      </c>
      <c r="GJ22" s="16"/>
      <c r="GK22" s="7" t="str">
        <f t="shared" si="15"/>
        <v/>
      </c>
      <c r="GL22" s="3">
        <f t="shared" si="16"/>
        <v>45382</v>
      </c>
      <c r="GM22" s="4"/>
      <c r="GN22" s="5" t="s">
        <v>22</v>
      </c>
      <c r="GO22" s="4"/>
      <c r="GP22" s="5" t="s">
        <v>23</v>
      </c>
      <c r="GQ22" s="4"/>
      <c r="GR22" s="5" t="s">
        <v>22</v>
      </c>
      <c r="GS22" s="4"/>
      <c r="GT22" s="5" t="s">
        <v>23</v>
      </c>
      <c r="GU22" s="4"/>
      <c r="GV22" s="6" t="s">
        <v>22</v>
      </c>
      <c r="GW22" s="4"/>
      <c r="GX22" s="6" t="s">
        <v>23</v>
      </c>
      <c r="GY22" s="4"/>
      <c r="GZ22" s="6" t="s">
        <v>22</v>
      </c>
      <c r="HA22" s="4"/>
      <c r="HB22" s="6" t="s">
        <v>23</v>
      </c>
      <c r="HC22" s="70"/>
      <c r="HD22" s="17"/>
      <c r="HE22" s="18"/>
      <c r="HF22" s="82"/>
      <c r="HH22" s="9" t="str">
        <f t="shared" si="17"/>
        <v/>
      </c>
      <c r="HI22" s="9" t="str">
        <f t="shared" si="85"/>
        <v/>
      </c>
      <c r="HJ22" s="9" t="str">
        <f>IF(GS22="","",IF(OR(AND(GJ22=GJ23,GM23&gt;0,明細書!GM23&lt;明細書!GM22),AND(GJ22=GJ23,GM23&gt;0,明細書!GN22&gt;明細書!GM23),AND(明細書!GM22&gt;明細書!GN22)),1,""))</f>
        <v/>
      </c>
      <c r="HK22" s="9" t="str">
        <f>IF(HA22="","",IF(OR(明細書!GO22&lt;明細書!GM22,明細書!GN22&lt;明細書!GP22,明細書!GO22&gt;明細書!GP22),1,""))</f>
        <v/>
      </c>
      <c r="HL22" s="9" t="str">
        <f>IF(AND(明細書!GM22&lt;=TIME(17,40,0),明細書!GN22&gt;=TIME(18,20,0)),1,IF(AND(明細書!GM22&lt;=TIME(21,40,0),明細書!GN22&gt;=TIME(22,20,0)),1,IF(AND(明細書!GM22&lt;=TIME(5,40,0),明細書!GN22&gt;=TIME(6,20,0)),1,IF(AND(明細書!GM22&lt;=TIME(7,40,0),明細書!GN22&gt;=TIME(8,20,0)),1,""))))</f>
        <v/>
      </c>
      <c r="HT22" s="15" t="str">
        <f t="shared" si="65"/>
        <v/>
      </c>
      <c r="HV22" s="16"/>
      <c r="HW22" s="7" t="str">
        <f t="shared" si="18"/>
        <v/>
      </c>
      <c r="HX22" s="3">
        <f t="shared" si="19"/>
        <v>45382</v>
      </c>
      <c r="HY22" s="4"/>
      <c r="HZ22" s="5" t="s">
        <v>22</v>
      </c>
      <c r="IA22" s="4"/>
      <c r="IB22" s="5" t="s">
        <v>23</v>
      </c>
      <c r="IC22" s="4"/>
      <c r="ID22" s="5" t="s">
        <v>22</v>
      </c>
      <c r="IE22" s="4"/>
      <c r="IF22" s="5" t="s">
        <v>23</v>
      </c>
      <c r="IG22" s="4"/>
      <c r="IH22" s="6" t="s">
        <v>22</v>
      </c>
      <c r="II22" s="4"/>
      <c r="IJ22" s="6" t="s">
        <v>23</v>
      </c>
      <c r="IK22" s="4"/>
      <c r="IL22" s="6" t="s">
        <v>22</v>
      </c>
      <c r="IM22" s="4"/>
      <c r="IN22" s="6" t="s">
        <v>23</v>
      </c>
      <c r="IO22" s="70"/>
      <c r="IP22" s="17"/>
      <c r="IQ22" s="18"/>
      <c r="IR22" s="82"/>
      <c r="IT22" s="9" t="str">
        <f t="shared" si="20"/>
        <v/>
      </c>
      <c r="IU22" s="9" t="str">
        <f t="shared" si="86"/>
        <v/>
      </c>
      <c r="IV22" s="9" t="str">
        <f>IF(IE22="","",IF(OR(AND(HV22=HV23,HY23&gt;0,明細書!HY23&lt;明細書!HY22),AND(HV22=HV23,HY23&gt;0,明細書!HZ22&gt;明細書!HY23),AND(明細書!HY22&gt;明細書!HZ22)),1,""))</f>
        <v/>
      </c>
      <c r="IW22" s="9" t="str">
        <f>IF(IM22="","",IF(OR(明細書!IA22&lt;明細書!HY22,明細書!HZ22&lt;明細書!IB22,明細書!IA22&gt;明細書!IB22),1,""))</f>
        <v/>
      </c>
      <c r="IX22" s="9" t="str">
        <f>IF(AND(明細書!HY22&lt;=TIME(17,40,0),明細書!HZ22&gt;=TIME(18,20,0)),1,IF(AND(明細書!HY22&lt;=TIME(21,40,0),明細書!HZ22&gt;=TIME(22,20,0)),1,IF(AND(明細書!HY22&lt;=TIME(5,40,0),明細書!HZ22&gt;=TIME(6,20,0)),1,IF(AND(明細書!HY22&lt;=TIME(7,40,0),明細書!HZ22&gt;=TIME(8,20,0)),1,""))))</f>
        <v/>
      </c>
      <c r="JF22" s="15" t="str">
        <f t="shared" si="66"/>
        <v/>
      </c>
      <c r="JH22" s="16"/>
      <c r="JI22" s="7" t="str">
        <f t="shared" si="21"/>
        <v/>
      </c>
      <c r="JJ22" s="3">
        <f t="shared" si="22"/>
        <v>45382</v>
      </c>
      <c r="JK22" s="4"/>
      <c r="JL22" s="5" t="s">
        <v>22</v>
      </c>
      <c r="JM22" s="4"/>
      <c r="JN22" s="5" t="s">
        <v>23</v>
      </c>
      <c r="JO22" s="4"/>
      <c r="JP22" s="5" t="s">
        <v>22</v>
      </c>
      <c r="JQ22" s="4"/>
      <c r="JR22" s="5" t="s">
        <v>23</v>
      </c>
      <c r="JS22" s="4"/>
      <c r="JT22" s="6" t="s">
        <v>22</v>
      </c>
      <c r="JU22" s="4"/>
      <c r="JV22" s="6" t="s">
        <v>23</v>
      </c>
      <c r="JW22" s="4"/>
      <c r="JX22" s="6" t="s">
        <v>22</v>
      </c>
      <c r="JY22" s="4"/>
      <c r="JZ22" s="6" t="s">
        <v>23</v>
      </c>
      <c r="KA22" s="70"/>
      <c r="KB22" s="17"/>
      <c r="KC22" s="18"/>
      <c r="KD22" s="82"/>
      <c r="KF22" s="9" t="str">
        <f t="shared" si="23"/>
        <v/>
      </c>
      <c r="KG22" s="9" t="str">
        <f t="shared" si="87"/>
        <v/>
      </c>
      <c r="KH22" s="9" t="str">
        <f>IF(JQ22="","",IF(OR(AND(JH22=JH23,JK23&gt;0,明細書!JK23&lt;明細書!JK22),AND(JH22=JH23,JK23&gt;0,明細書!JL22&gt;明細書!JK23),AND(明細書!JK22&gt;明細書!JL22)),1,""))</f>
        <v/>
      </c>
      <c r="KI22" s="9" t="str">
        <f>IF(JY22="","",IF(OR(明細書!JM22&lt;明細書!JK22,明細書!JL22&lt;明細書!JN22,明細書!JM22&gt;明細書!JN22),1,""))</f>
        <v/>
      </c>
      <c r="KJ22" s="9" t="str">
        <f>IF(AND(明細書!JK22&lt;=TIME(17,40,0),明細書!JL22&gt;=TIME(18,20,0)),1,IF(AND(明細書!JK22&lt;=TIME(21,40,0),明細書!JL22&gt;=TIME(22,20,0)),1,IF(AND(明細書!JK22&lt;=TIME(5,40,0),明細書!JL22&gt;=TIME(6,20,0)),1,IF(AND(明細書!JK22&lt;=TIME(7,40,0),明細書!JL22&gt;=TIME(8,20,0)),1,""))))</f>
        <v/>
      </c>
      <c r="KR22" s="15" t="str">
        <f t="shared" si="67"/>
        <v/>
      </c>
      <c r="KT22" s="16"/>
      <c r="KU22" s="7" t="str">
        <f t="shared" si="24"/>
        <v/>
      </c>
      <c r="KV22" s="3">
        <f t="shared" si="25"/>
        <v>45382</v>
      </c>
      <c r="KW22" s="4"/>
      <c r="KX22" s="5" t="s">
        <v>22</v>
      </c>
      <c r="KY22" s="4"/>
      <c r="KZ22" s="5" t="s">
        <v>23</v>
      </c>
      <c r="LA22" s="4"/>
      <c r="LB22" s="5" t="s">
        <v>22</v>
      </c>
      <c r="LC22" s="4"/>
      <c r="LD22" s="5" t="s">
        <v>23</v>
      </c>
      <c r="LE22" s="4"/>
      <c r="LF22" s="6" t="s">
        <v>22</v>
      </c>
      <c r="LG22" s="4"/>
      <c r="LH22" s="6" t="s">
        <v>23</v>
      </c>
      <c r="LI22" s="4"/>
      <c r="LJ22" s="6" t="s">
        <v>22</v>
      </c>
      <c r="LK22" s="4"/>
      <c r="LL22" s="6" t="s">
        <v>23</v>
      </c>
      <c r="LM22" s="70"/>
      <c r="LN22" s="17"/>
      <c r="LO22" s="18"/>
      <c r="LP22" s="82"/>
      <c r="LR22" s="9" t="str">
        <f t="shared" si="26"/>
        <v/>
      </c>
      <c r="LS22" s="9" t="str">
        <f t="shared" si="88"/>
        <v/>
      </c>
      <c r="LT22" s="9" t="str">
        <f>IF(LC22="","",IF(OR(AND(KT22=KT23,KW23&gt;0,明細書!KW23&lt;明細書!KW22),AND(KT22=KT23,KW23&gt;0,明細書!KX22&gt;明細書!KW23),AND(明細書!KW22&gt;明細書!KX22)),1,""))</f>
        <v/>
      </c>
      <c r="LU22" s="9" t="str">
        <f>IF(LK22="","",IF(OR(明細書!KY22&lt;明細書!KW22,明細書!KX22&lt;明細書!KZ22,明細書!KY22&gt;明細書!KZ22),1,""))</f>
        <v/>
      </c>
      <c r="LV22" s="9" t="str">
        <f>IF(AND(明細書!KW22&lt;=TIME(17,40,0),明細書!KX22&gt;=TIME(18,20,0)),1,IF(AND(明細書!KW22&lt;=TIME(21,40,0),明細書!KX22&gt;=TIME(22,20,0)),1,IF(AND(明細書!KW22&lt;=TIME(5,40,0),明細書!KX22&gt;=TIME(6,20,0)),1,IF(AND(明細書!KW22&lt;=TIME(7,40,0),明細書!KX22&gt;=TIME(8,20,0)),1,""))))</f>
        <v/>
      </c>
      <c r="MD22" s="15" t="str">
        <f t="shared" si="68"/>
        <v/>
      </c>
      <c r="MF22" s="16"/>
      <c r="MG22" s="7" t="str">
        <f t="shared" si="27"/>
        <v/>
      </c>
      <c r="MH22" s="3">
        <f t="shared" si="28"/>
        <v>45382</v>
      </c>
      <c r="MI22" s="4"/>
      <c r="MJ22" s="5" t="s">
        <v>22</v>
      </c>
      <c r="MK22" s="4"/>
      <c r="ML22" s="5" t="s">
        <v>23</v>
      </c>
      <c r="MM22" s="4"/>
      <c r="MN22" s="5" t="s">
        <v>22</v>
      </c>
      <c r="MO22" s="4"/>
      <c r="MP22" s="5" t="s">
        <v>23</v>
      </c>
      <c r="MQ22" s="4"/>
      <c r="MR22" s="6" t="s">
        <v>22</v>
      </c>
      <c r="MS22" s="4"/>
      <c r="MT22" s="6" t="s">
        <v>23</v>
      </c>
      <c r="MU22" s="4"/>
      <c r="MV22" s="6" t="s">
        <v>22</v>
      </c>
      <c r="MW22" s="4"/>
      <c r="MX22" s="6" t="s">
        <v>23</v>
      </c>
      <c r="MY22" s="70"/>
      <c r="MZ22" s="17"/>
      <c r="NA22" s="18"/>
      <c r="NB22" s="82"/>
      <c r="ND22" s="9" t="str">
        <f t="shared" si="29"/>
        <v/>
      </c>
      <c r="NE22" s="9" t="str">
        <f t="shared" si="89"/>
        <v/>
      </c>
      <c r="NF22" s="9" t="str">
        <f>IF(MO22="","",IF(OR(AND(MF22=MF23,MI23&gt;0,明細書!MI23&lt;明細書!MI22),AND(MF22=MF23,MI23&gt;0,明細書!MJ22&gt;明細書!MI23),AND(明細書!MI22&gt;明細書!MJ22)),1,""))</f>
        <v/>
      </c>
      <c r="NG22" s="9" t="str">
        <f>IF(MW22="","",IF(OR(明細書!MK22&lt;明細書!MI22,明細書!MJ22&lt;明細書!ML22,明細書!MK22&gt;明細書!ML22),1,""))</f>
        <v/>
      </c>
      <c r="NH22" s="9" t="str">
        <f>IF(AND(明細書!MI22&lt;=TIME(17,40,0),明細書!MJ22&gt;=TIME(18,20,0)),1,IF(AND(明細書!MI22&lt;=TIME(21,40,0),明細書!MJ22&gt;=TIME(22,20,0)),1,IF(AND(明細書!MI22&lt;=TIME(5,40,0),明細書!MJ22&gt;=TIME(6,20,0)),1,IF(AND(明細書!MI22&lt;=TIME(7,40,0),明細書!MJ22&gt;=TIME(8,20,0)),1,""))))</f>
        <v/>
      </c>
      <c r="NP22" s="15" t="str">
        <f t="shared" si="69"/>
        <v/>
      </c>
      <c r="NR22" s="16"/>
      <c r="NS22" s="7" t="str">
        <f t="shared" si="30"/>
        <v/>
      </c>
      <c r="NT22" s="3">
        <f t="shared" si="31"/>
        <v>45382</v>
      </c>
      <c r="NU22" s="4"/>
      <c r="NV22" s="5" t="s">
        <v>22</v>
      </c>
      <c r="NW22" s="4"/>
      <c r="NX22" s="5" t="s">
        <v>23</v>
      </c>
      <c r="NY22" s="4"/>
      <c r="NZ22" s="5" t="s">
        <v>22</v>
      </c>
      <c r="OA22" s="4"/>
      <c r="OB22" s="5" t="s">
        <v>23</v>
      </c>
      <c r="OC22" s="4"/>
      <c r="OD22" s="6" t="s">
        <v>22</v>
      </c>
      <c r="OE22" s="4"/>
      <c r="OF22" s="6" t="s">
        <v>23</v>
      </c>
      <c r="OG22" s="4"/>
      <c r="OH22" s="6" t="s">
        <v>22</v>
      </c>
      <c r="OI22" s="4"/>
      <c r="OJ22" s="6" t="s">
        <v>23</v>
      </c>
      <c r="OK22" s="70"/>
      <c r="OL22" s="17"/>
      <c r="OM22" s="18"/>
      <c r="ON22" s="82"/>
      <c r="OP22" s="9" t="str">
        <f t="shared" si="32"/>
        <v/>
      </c>
      <c r="OQ22" s="9" t="str">
        <f t="shared" si="90"/>
        <v/>
      </c>
      <c r="OR22" s="9" t="str">
        <f>IF(OA22="","",IF(OR(AND(NR22=NR23,NU23&gt;0,明細書!NU23&lt;明細書!NU22),AND(NR22=NR23,NU23&gt;0,明細書!NV22&gt;明細書!NU23),AND(明細書!NU22&gt;明細書!NV22)),1,""))</f>
        <v/>
      </c>
      <c r="OS22" s="9" t="str">
        <f>IF(OI22="","",IF(OR(明細書!NW22&lt;明細書!NU22,明細書!NV22&lt;明細書!NX22,明細書!NW22&gt;明細書!NX22),1,""))</f>
        <v/>
      </c>
      <c r="OT22" s="9" t="str">
        <f>IF(AND(明細書!NU22&lt;=TIME(17,40,0),明細書!NV22&gt;=TIME(18,20,0)),1,IF(AND(明細書!NU22&lt;=TIME(21,40,0),明細書!NV22&gt;=TIME(22,20,0)),1,IF(AND(明細書!NU22&lt;=TIME(5,40,0),明細書!NV22&gt;=TIME(6,20,0)),1,IF(AND(明細書!NU22&lt;=TIME(7,40,0),明細書!NV22&gt;=TIME(8,20,0)),1,""))))</f>
        <v/>
      </c>
      <c r="PB22" s="15" t="str">
        <f t="shared" si="70"/>
        <v/>
      </c>
      <c r="PD22" s="16"/>
      <c r="PE22" s="7" t="str">
        <f t="shared" si="33"/>
        <v/>
      </c>
      <c r="PF22" s="3">
        <f t="shared" si="34"/>
        <v>45382</v>
      </c>
      <c r="PG22" s="4"/>
      <c r="PH22" s="5" t="s">
        <v>22</v>
      </c>
      <c r="PI22" s="4"/>
      <c r="PJ22" s="5" t="s">
        <v>23</v>
      </c>
      <c r="PK22" s="4"/>
      <c r="PL22" s="5" t="s">
        <v>22</v>
      </c>
      <c r="PM22" s="4"/>
      <c r="PN22" s="5" t="s">
        <v>23</v>
      </c>
      <c r="PO22" s="4"/>
      <c r="PP22" s="6" t="s">
        <v>22</v>
      </c>
      <c r="PQ22" s="4"/>
      <c r="PR22" s="6" t="s">
        <v>23</v>
      </c>
      <c r="PS22" s="4"/>
      <c r="PT22" s="6" t="s">
        <v>22</v>
      </c>
      <c r="PU22" s="4"/>
      <c r="PV22" s="6" t="s">
        <v>23</v>
      </c>
      <c r="PW22" s="70"/>
      <c r="PX22" s="17"/>
      <c r="PY22" s="18"/>
      <c r="PZ22" s="82"/>
      <c r="QB22" s="9" t="str">
        <f t="shared" si="35"/>
        <v/>
      </c>
      <c r="QC22" s="9" t="str">
        <f t="shared" si="91"/>
        <v/>
      </c>
      <c r="QD22" s="9" t="str">
        <f>IF(PM22="","",IF(OR(AND(PD22=PD23,PG23&gt;0,明細書!PG23&lt;明細書!PG22),AND(PD22=PD23,PG23&gt;0,明細書!PH22&gt;明細書!PG23),AND(明細書!PG22&gt;明細書!PH22)),1,""))</f>
        <v/>
      </c>
      <c r="QE22" s="9" t="str">
        <f>IF(PU22="","",IF(OR(明細書!PI22&lt;明細書!PG22,明細書!PH22&lt;明細書!PJ22,明細書!PI22&gt;明細書!PJ22),1,""))</f>
        <v/>
      </c>
      <c r="QF22" s="9" t="str">
        <f>IF(AND(明細書!PG22&lt;=TIME(17,40,0),明細書!PH22&gt;=TIME(18,20,0)),1,IF(AND(明細書!PG22&lt;=TIME(21,40,0),明細書!PH22&gt;=TIME(22,20,0)),1,IF(AND(明細書!PG22&lt;=TIME(5,40,0),明細書!PH22&gt;=TIME(6,20,0)),1,IF(AND(明細書!PG22&lt;=TIME(7,40,0),明細書!PH22&gt;=TIME(8,20,0)),1,""))))</f>
        <v/>
      </c>
      <c r="QN22" s="15" t="str">
        <f t="shared" si="71"/>
        <v/>
      </c>
      <c r="QP22" s="16"/>
      <c r="QQ22" s="7" t="str">
        <f t="shared" si="36"/>
        <v/>
      </c>
      <c r="QR22" s="3">
        <f t="shared" si="37"/>
        <v>45382</v>
      </c>
      <c r="QS22" s="4"/>
      <c r="QT22" s="5" t="s">
        <v>22</v>
      </c>
      <c r="QU22" s="4"/>
      <c r="QV22" s="5" t="s">
        <v>23</v>
      </c>
      <c r="QW22" s="4"/>
      <c r="QX22" s="5" t="s">
        <v>22</v>
      </c>
      <c r="QY22" s="4"/>
      <c r="QZ22" s="5" t="s">
        <v>23</v>
      </c>
      <c r="RA22" s="4"/>
      <c r="RB22" s="6" t="s">
        <v>22</v>
      </c>
      <c r="RC22" s="4"/>
      <c r="RD22" s="6" t="s">
        <v>23</v>
      </c>
      <c r="RE22" s="4"/>
      <c r="RF22" s="6" t="s">
        <v>22</v>
      </c>
      <c r="RG22" s="4"/>
      <c r="RH22" s="6" t="s">
        <v>23</v>
      </c>
      <c r="RI22" s="70"/>
      <c r="RJ22" s="17"/>
      <c r="RK22" s="18"/>
      <c r="RL22" s="82"/>
      <c r="RN22" s="9" t="str">
        <f t="shared" si="38"/>
        <v/>
      </c>
      <c r="RO22" s="9" t="str">
        <f t="shared" si="92"/>
        <v/>
      </c>
      <c r="RP22" s="9" t="str">
        <f>IF(QY22="","",IF(OR(AND(QP22=QP23,QS23&gt;0,明細書!QS23&lt;明細書!QS22),AND(QP22=QP23,QS23&gt;0,明細書!QT22&gt;明細書!QS23),AND(明細書!QS22&gt;明細書!QT22)),1,""))</f>
        <v/>
      </c>
      <c r="RQ22" s="9" t="str">
        <f>IF(RG22="","",IF(OR(明細書!QU22&lt;明細書!QS22,明細書!QT22&lt;明細書!QV22,明細書!QU22&gt;明細書!QV22),1,""))</f>
        <v/>
      </c>
      <c r="RR22" s="9" t="str">
        <f>IF(AND(明細書!QS22&lt;=TIME(17,40,0),明細書!QT22&gt;=TIME(18,20,0)),1,IF(AND(明細書!QS22&lt;=TIME(21,40,0),明細書!QT22&gt;=TIME(22,20,0)),1,IF(AND(明細書!QS22&lt;=TIME(5,40,0),明細書!QT22&gt;=TIME(6,20,0)),1,IF(AND(明細書!QS22&lt;=TIME(7,40,0),明細書!QT22&gt;=TIME(8,20,0)),1,""))))</f>
        <v/>
      </c>
      <c r="RZ22" s="15" t="str">
        <f t="shared" si="72"/>
        <v/>
      </c>
      <c r="SB22" s="16"/>
      <c r="SC22" s="7" t="str">
        <f t="shared" si="39"/>
        <v/>
      </c>
      <c r="SD22" s="3">
        <f t="shared" si="40"/>
        <v>45382</v>
      </c>
      <c r="SE22" s="4"/>
      <c r="SF22" s="5" t="s">
        <v>22</v>
      </c>
      <c r="SG22" s="4"/>
      <c r="SH22" s="5" t="s">
        <v>23</v>
      </c>
      <c r="SI22" s="4"/>
      <c r="SJ22" s="5" t="s">
        <v>22</v>
      </c>
      <c r="SK22" s="4"/>
      <c r="SL22" s="5" t="s">
        <v>23</v>
      </c>
      <c r="SM22" s="4"/>
      <c r="SN22" s="6" t="s">
        <v>22</v>
      </c>
      <c r="SO22" s="4"/>
      <c r="SP22" s="6" t="s">
        <v>23</v>
      </c>
      <c r="SQ22" s="4"/>
      <c r="SR22" s="6" t="s">
        <v>22</v>
      </c>
      <c r="SS22" s="4"/>
      <c r="ST22" s="6" t="s">
        <v>23</v>
      </c>
      <c r="SU22" s="70"/>
      <c r="SV22" s="17"/>
      <c r="SW22" s="18"/>
      <c r="SX22" s="82"/>
      <c r="SZ22" s="9" t="str">
        <f t="shared" si="41"/>
        <v/>
      </c>
      <c r="TA22" s="9" t="str">
        <f t="shared" si="93"/>
        <v/>
      </c>
      <c r="TB22" s="9" t="str">
        <f>IF(SK22="","",IF(OR(AND(SB22=SB23,SE23&gt;0,明細書!SE23&lt;明細書!SE22),AND(SB22=SB23,SE23&gt;0,明細書!SF22&gt;明細書!SE23),AND(明細書!SE22&gt;明細書!SF22)),1,""))</f>
        <v/>
      </c>
      <c r="TC22" s="9" t="str">
        <f>IF(SS22="","",IF(OR(明細書!SG22&lt;明細書!SE22,明細書!SF22&lt;明細書!SH22,明細書!SG22&gt;明細書!SH22),1,""))</f>
        <v/>
      </c>
      <c r="TD22" s="9" t="str">
        <f>IF(AND(明細書!SE22&lt;=TIME(17,40,0),明細書!SF22&gt;=TIME(18,20,0)),1,IF(AND(明細書!SE22&lt;=TIME(21,40,0),明細書!SF22&gt;=TIME(22,20,0)),1,IF(AND(明細書!SE22&lt;=TIME(5,40,0),明細書!SF22&gt;=TIME(6,20,0)),1,IF(AND(明細書!SE22&lt;=TIME(7,40,0),明細書!SF22&gt;=TIME(8,20,0)),1,""))))</f>
        <v/>
      </c>
      <c r="TL22" s="15" t="str">
        <f t="shared" si="73"/>
        <v/>
      </c>
      <c r="TN22" s="16"/>
      <c r="TO22" s="7" t="str">
        <f t="shared" si="42"/>
        <v/>
      </c>
      <c r="TP22" s="3">
        <f t="shared" si="43"/>
        <v>45382</v>
      </c>
      <c r="TQ22" s="4"/>
      <c r="TR22" s="5" t="s">
        <v>22</v>
      </c>
      <c r="TS22" s="4"/>
      <c r="TT22" s="5" t="s">
        <v>23</v>
      </c>
      <c r="TU22" s="4"/>
      <c r="TV22" s="5" t="s">
        <v>22</v>
      </c>
      <c r="TW22" s="4"/>
      <c r="TX22" s="5" t="s">
        <v>23</v>
      </c>
      <c r="TY22" s="4"/>
      <c r="TZ22" s="6" t="s">
        <v>22</v>
      </c>
      <c r="UA22" s="4"/>
      <c r="UB22" s="6" t="s">
        <v>23</v>
      </c>
      <c r="UC22" s="4"/>
      <c r="UD22" s="6" t="s">
        <v>22</v>
      </c>
      <c r="UE22" s="4"/>
      <c r="UF22" s="6" t="s">
        <v>23</v>
      </c>
      <c r="UG22" s="70"/>
      <c r="UH22" s="17"/>
      <c r="UI22" s="18"/>
      <c r="UJ22" s="82"/>
      <c r="UL22" s="9" t="str">
        <f t="shared" si="44"/>
        <v/>
      </c>
      <c r="UM22" s="9" t="str">
        <f t="shared" si="94"/>
        <v/>
      </c>
      <c r="UN22" s="9" t="str">
        <f>IF(TW22="","",IF(OR(AND(TN22=TN23,TQ23&gt;0,明細書!TQ23&lt;明細書!TQ22),AND(TN22=TN23,TQ23&gt;0,明細書!TR22&gt;明細書!TQ23),AND(明細書!TQ22&gt;明細書!TR22)),1,""))</f>
        <v/>
      </c>
      <c r="UO22" s="9" t="str">
        <f>IF(UE22="","",IF(OR(明細書!TS22&lt;明細書!TQ22,明細書!TR22&lt;明細書!TT22,明細書!TS22&gt;明細書!TT22),1,""))</f>
        <v/>
      </c>
      <c r="UP22" s="9" t="str">
        <f>IF(AND(明細書!TQ22&lt;=TIME(17,40,0),明細書!TR22&gt;=TIME(18,20,0)),1,IF(AND(明細書!TQ22&lt;=TIME(21,40,0),明細書!TR22&gt;=TIME(22,20,0)),1,IF(AND(明細書!TQ22&lt;=TIME(5,40,0),明細書!TR22&gt;=TIME(6,20,0)),1,IF(AND(明細書!TQ22&lt;=TIME(7,40,0),明細書!TR22&gt;=TIME(8,20,0)),1,""))))</f>
        <v/>
      </c>
      <c r="UX22" s="15" t="str">
        <f t="shared" si="74"/>
        <v/>
      </c>
      <c r="UZ22" s="16"/>
      <c r="VA22" s="7" t="str">
        <f t="shared" si="45"/>
        <v/>
      </c>
      <c r="VB22" s="3">
        <f t="shared" si="46"/>
        <v>45382</v>
      </c>
      <c r="VC22" s="4"/>
      <c r="VD22" s="5" t="s">
        <v>22</v>
      </c>
      <c r="VE22" s="4"/>
      <c r="VF22" s="5" t="s">
        <v>23</v>
      </c>
      <c r="VG22" s="4"/>
      <c r="VH22" s="5" t="s">
        <v>22</v>
      </c>
      <c r="VI22" s="4"/>
      <c r="VJ22" s="5" t="s">
        <v>23</v>
      </c>
      <c r="VK22" s="4"/>
      <c r="VL22" s="6" t="s">
        <v>22</v>
      </c>
      <c r="VM22" s="4"/>
      <c r="VN22" s="6" t="s">
        <v>23</v>
      </c>
      <c r="VO22" s="4"/>
      <c r="VP22" s="6" t="s">
        <v>22</v>
      </c>
      <c r="VQ22" s="4"/>
      <c r="VR22" s="6" t="s">
        <v>23</v>
      </c>
      <c r="VS22" s="70"/>
      <c r="VT22" s="17"/>
      <c r="VU22" s="18"/>
      <c r="VV22" s="82"/>
      <c r="VX22" s="9" t="str">
        <f t="shared" si="47"/>
        <v/>
      </c>
      <c r="VY22" s="9" t="str">
        <f t="shared" si="95"/>
        <v/>
      </c>
      <c r="VZ22" s="9" t="str">
        <f>IF(VI22="","",IF(OR(AND(UZ22=UZ23,VC23&gt;0,明細書!VC23&lt;明細書!VC22),AND(UZ22=UZ23,VC23&gt;0,明細書!VD22&gt;明細書!VC23),AND(明細書!VC22&gt;明細書!VD22)),1,""))</f>
        <v/>
      </c>
      <c r="WA22" s="9" t="str">
        <f>IF(VQ22="","",IF(OR(明細書!VE22&lt;明細書!VC22,明細書!VD22&lt;明細書!VF22,明細書!VE22&gt;明細書!VF22),1,""))</f>
        <v/>
      </c>
      <c r="WB22" s="9" t="str">
        <f>IF(AND(明細書!VC22&lt;=TIME(17,40,0),明細書!VD22&gt;=TIME(18,20,0)),1,IF(AND(明細書!VC22&lt;=TIME(21,40,0),明細書!VD22&gt;=TIME(22,20,0)),1,IF(AND(明細書!VC22&lt;=TIME(5,40,0),明細書!VD22&gt;=TIME(6,20,0)),1,IF(AND(明細書!VC22&lt;=TIME(7,40,0),明細書!VD22&gt;=TIME(8,20,0)),1,""))))</f>
        <v/>
      </c>
      <c r="WJ22" s="15" t="str">
        <f t="shared" si="75"/>
        <v/>
      </c>
      <c r="WL22" s="16"/>
      <c r="WM22" s="7" t="str">
        <f t="shared" si="48"/>
        <v/>
      </c>
      <c r="WN22" s="3">
        <f t="shared" si="49"/>
        <v>45382</v>
      </c>
      <c r="WO22" s="4"/>
      <c r="WP22" s="5" t="s">
        <v>22</v>
      </c>
      <c r="WQ22" s="4"/>
      <c r="WR22" s="5" t="s">
        <v>23</v>
      </c>
      <c r="WS22" s="4"/>
      <c r="WT22" s="5" t="s">
        <v>22</v>
      </c>
      <c r="WU22" s="4"/>
      <c r="WV22" s="5" t="s">
        <v>23</v>
      </c>
      <c r="WW22" s="4"/>
      <c r="WX22" s="6" t="s">
        <v>22</v>
      </c>
      <c r="WY22" s="4"/>
      <c r="WZ22" s="6" t="s">
        <v>23</v>
      </c>
      <c r="XA22" s="4"/>
      <c r="XB22" s="6" t="s">
        <v>22</v>
      </c>
      <c r="XC22" s="4"/>
      <c r="XD22" s="6" t="s">
        <v>23</v>
      </c>
      <c r="XE22" s="70"/>
      <c r="XF22" s="17"/>
      <c r="XG22" s="18"/>
      <c r="XH22" s="82"/>
      <c r="XJ22" s="9" t="str">
        <f t="shared" si="50"/>
        <v/>
      </c>
      <c r="XK22" s="9" t="str">
        <f t="shared" si="96"/>
        <v/>
      </c>
      <c r="XL22" s="9" t="str">
        <f>IF(WU22="","",IF(OR(AND(WL22=WL23,WO23&gt;0,明細書!WO23&lt;明細書!WO22),AND(WL22=WL23,WO23&gt;0,明細書!WP22&gt;明細書!WO23),AND(明細書!WO22&gt;明細書!WP22)),1,""))</f>
        <v/>
      </c>
      <c r="XM22" s="9" t="str">
        <f>IF(XC22="","",IF(OR(明細書!WQ22&lt;明細書!WO22,明細書!WP22&lt;明細書!WR22,明細書!WQ22&gt;明細書!WR22),1,""))</f>
        <v/>
      </c>
      <c r="XN22" s="9" t="str">
        <f>IF(AND(明細書!WO22&lt;=TIME(17,40,0),明細書!WP22&gt;=TIME(18,20,0)),1,IF(AND(明細書!WO22&lt;=TIME(21,40,0),明細書!WP22&gt;=TIME(22,20,0)),1,IF(AND(明細書!WO22&lt;=TIME(5,40,0),明細書!WP22&gt;=TIME(6,20,0)),1,IF(AND(明細書!WO22&lt;=TIME(7,40,0),明細書!WP22&gt;=TIME(8,20,0)),1,""))))</f>
        <v/>
      </c>
      <c r="XV22" s="15" t="str">
        <f t="shared" si="76"/>
        <v/>
      </c>
      <c r="XX22" s="16"/>
      <c r="XY22" s="7" t="str">
        <f t="shared" si="51"/>
        <v/>
      </c>
      <c r="XZ22" s="3">
        <f t="shared" si="52"/>
        <v>45382</v>
      </c>
      <c r="YA22" s="4"/>
      <c r="YB22" s="5" t="s">
        <v>22</v>
      </c>
      <c r="YC22" s="4"/>
      <c r="YD22" s="5" t="s">
        <v>23</v>
      </c>
      <c r="YE22" s="4"/>
      <c r="YF22" s="5" t="s">
        <v>22</v>
      </c>
      <c r="YG22" s="4"/>
      <c r="YH22" s="5" t="s">
        <v>23</v>
      </c>
      <c r="YI22" s="4"/>
      <c r="YJ22" s="6" t="s">
        <v>22</v>
      </c>
      <c r="YK22" s="4"/>
      <c r="YL22" s="6" t="s">
        <v>23</v>
      </c>
      <c r="YM22" s="4"/>
      <c r="YN22" s="6" t="s">
        <v>22</v>
      </c>
      <c r="YO22" s="4"/>
      <c r="YP22" s="6" t="s">
        <v>23</v>
      </c>
      <c r="YQ22" s="70"/>
      <c r="YR22" s="17"/>
      <c r="YS22" s="18"/>
      <c r="YT22" s="82"/>
      <c r="YV22" s="9" t="str">
        <f t="shared" si="53"/>
        <v/>
      </c>
      <c r="YW22" s="9" t="str">
        <f t="shared" si="97"/>
        <v/>
      </c>
      <c r="YX22" s="9" t="str">
        <f>IF(YG22="","",IF(OR(AND(XX22=XX23,YA23&gt;0,明細書!YA23&lt;明細書!YA22),AND(XX22=XX23,YA23&gt;0,明細書!YB22&gt;明細書!YA23),AND(明細書!YA22&gt;明細書!YB22)),1,""))</f>
        <v/>
      </c>
      <c r="YY22" s="9" t="str">
        <f>IF(YO22="","",IF(OR(明細書!YC22&lt;明細書!YA22,明細書!YB22&lt;明細書!YD22,明細書!YC22&gt;明細書!YD22),1,""))</f>
        <v/>
      </c>
      <c r="YZ22" s="9" t="str">
        <f>IF(AND(明細書!YA22&lt;=TIME(17,40,0),明細書!YB22&gt;=TIME(18,20,0)),1,IF(AND(明細書!YA22&lt;=TIME(21,40,0),明細書!YB22&gt;=TIME(22,20,0)),1,IF(AND(明細書!YA22&lt;=TIME(5,40,0),明細書!YB22&gt;=TIME(6,20,0)),1,IF(AND(明細書!YA22&lt;=TIME(7,40,0),明細書!YB22&gt;=TIME(8,20,0)),1,""))))</f>
        <v/>
      </c>
      <c r="ZH22" s="15" t="str">
        <f t="shared" si="77"/>
        <v/>
      </c>
      <c r="ZJ22" s="16"/>
      <c r="ZK22" s="7" t="str">
        <f t="shared" si="54"/>
        <v/>
      </c>
      <c r="ZL22" s="3">
        <f t="shared" si="55"/>
        <v>45382</v>
      </c>
      <c r="ZM22" s="4"/>
      <c r="ZN22" s="5" t="s">
        <v>22</v>
      </c>
      <c r="ZO22" s="4"/>
      <c r="ZP22" s="5" t="s">
        <v>23</v>
      </c>
      <c r="ZQ22" s="4"/>
      <c r="ZR22" s="5" t="s">
        <v>22</v>
      </c>
      <c r="ZS22" s="4"/>
      <c r="ZT22" s="5" t="s">
        <v>23</v>
      </c>
      <c r="ZU22" s="4"/>
      <c r="ZV22" s="6" t="s">
        <v>22</v>
      </c>
      <c r="ZW22" s="4"/>
      <c r="ZX22" s="6" t="s">
        <v>23</v>
      </c>
      <c r="ZY22" s="4"/>
      <c r="ZZ22" s="6" t="s">
        <v>22</v>
      </c>
      <c r="AAA22" s="4"/>
      <c r="AAB22" s="6" t="s">
        <v>23</v>
      </c>
      <c r="AAC22" s="70"/>
      <c r="AAD22" s="17"/>
      <c r="AAE22" s="18"/>
      <c r="AAF22" s="82"/>
      <c r="AAH22" s="9" t="str">
        <f t="shared" si="56"/>
        <v/>
      </c>
      <c r="AAI22" s="9" t="str">
        <f t="shared" si="98"/>
        <v/>
      </c>
      <c r="AAJ22" s="9" t="str">
        <f>IF(ZS22="","",IF(OR(AND(ZJ22=ZJ23,ZM23&gt;0,明細書!ZM23&lt;明細書!ZM22),AND(ZJ22=ZJ23,ZM23&gt;0,明細書!ZN22&gt;明細書!ZM23),AND(明細書!ZM22&gt;明細書!ZN22)),1,""))</f>
        <v/>
      </c>
      <c r="AAK22" s="9" t="str">
        <f>IF(AAA22="","",IF(OR(明細書!ZO22&lt;明細書!ZM22,明細書!ZN22&lt;明細書!ZP22,明細書!ZO22&gt;明細書!ZP22),1,""))</f>
        <v/>
      </c>
      <c r="AAL22" s="9" t="str">
        <f>IF(AND(明細書!ZM22&lt;=TIME(17,40,0),明細書!ZN22&gt;=TIME(18,20,0)),1,IF(AND(明細書!ZM22&lt;=TIME(21,40,0),明細書!ZN22&gt;=TIME(22,20,0)),1,IF(AND(明細書!ZM22&lt;=TIME(5,40,0),明細書!ZN22&gt;=TIME(6,20,0)),1,IF(AND(明細書!ZM22&lt;=TIME(7,40,0),明細書!ZN22&gt;=TIME(8,20,0)),1,""))))</f>
        <v/>
      </c>
      <c r="AAT22" s="15" t="str">
        <f t="shared" si="78"/>
        <v/>
      </c>
      <c r="AAV22" s="16"/>
      <c r="AAW22" s="7" t="str">
        <f t="shared" si="57"/>
        <v/>
      </c>
      <c r="AAX22" s="3">
        <f t="shared" si="58"/>
        <v>45382</v>
      </c>
      <c r="AAY22" s="4"/>
      <c r="AAZ22" s="5" t="s">
        <v>22</v>
      </c>
      <c r="ABA22" s="4"/>
      <c r="ABB22" s="5" t="s">
        <v>23</v>
      </c>
      <c r="ABC22" s="4"/>
      <c r="ABD22" s="5" t="s">
        <v>22</v>
      </c>
      <c r="ABE22" s="4"/>
      <c r="ABF22" s="5" t="s">
        <v>23</v>
      </c>
      <c r="ABG22" s="4"/>
      <c r="ABH22" s="6" t="s">
        <v>22</v>
      </c>
      <c r="ABI22" s="4"/>
      <c r="ABJ22" s="6" t="s">
        <v>23</v>
      </c>
      <c r="ABK22" s="4"/>
      <c r="ABL22" s="6" t="s">
        <v>22</v>
      </c>
      <c r="ABM22" s="4"/>
      <c r="ABN22" s="6" t="s">
        <v>23</v>
      </c>
      <c r="ABO22" s="70"/>
      <c r="ABP22" s="17"/>
      <c r="ABQ22" s="18"/>
      <c r="ABR22" s="82"/>
      <c r="ABT22" s="9" t="str">
        <f t="shared" si="59"/>
        <v/>
      </c>
      <c r="ABU22" s="9" t="str">
        <f t="shared" si="99"/>
        <v/>
      </c>
      <c r="ABV22" s="9" t="str">
        <f>IF(ABE22="","",IF(OR(AND(AAV22=AAV23,AAY23&gt;0,明細書!AAY23&lt;明細書!AAY22),AND(AAV22=AAV23,AAY23&gt;0,明細書!AAZ22&gt;明細書!AAY23),AND(明細書!AAY22&gt;明細書!AAZ22)),1,""))</f>
        <v/>
      </c>
      <c r="ABW22" s="9" t="str">
        <f>IF(ABM22="","",IF(OR(明細書!ABA22&lt;明細書!AAY22,明細書!AAZ22&lt;明細書!ABB22,明細書!ABA22&gt;明細書!ABB22),1,""))</f>
        <v/>
      </c>
      <c r="ABX22" s="9" t="str">
        <f>IF(AND(明細書!AAY22&lt;=TIME(17,40,0),明細書!AAZ22&gt;=TIME(18,20,0)),1,IF(AND(明細書!AAY22&lt;=TIME(21,40,0),明細書!AAZ22&gt;=TIME(22,20,0)),1,IF(AND(明細書!AAY22&lt;=TIME(5,40,0),明細書!AAZ22&gt;=TIME(6,20,0)),1,IF(AND(明細書!AAY22&lt;=TIME(7,40,0),明細書!AAZ22&gt;=TIME(8,20,0)),1,""))))</f>
        <v/>
      </c>
      <c r="ACF22" s="15" t="str">
        <f t="shared" si="79"/>
        <v/>
      </c>
    </row>
    <row r="23" spans="2:760" ht="18.75" customHeight="1" x14ac:dyDescent="0.2">
      <c r="B23" s="16"/>
      <c r="C23" s="7" t="str">
        <f t="shared" si="100"/>
        <v/>
      </c>
      <c r="D23" s="3">
        <f t="shared" si="101"/>
        <v>45382</v>
      </c>
      <c r="E23" s="4"/>
      <c r="F23" s="5" t="s">
        <v>22</v>
      </c>
      <c r="G23" s="4"/>
      <c r="H23" s="5" t="s">
        <v>23</v>
      </c>
      <c r="I23" s="4"/>
      <c r="J23" s="5" t="s">
        <v>22</v>
      </c>
      <c r="K23" s="4"/>
      <c r="L23" s="5" t="s">
        <v>23</v>
      </c>
      <c r="M23" s="4"/>
      <c r="N23" s="6" t="s">
        <v>22</v>
      </c>
      <c r="O23" s="4"/>
      <c r="P23" s="6" t="s">
        <v>23</v>
      </c>
      <c r="Q23" s="4"/>
      <c r="R23" s="6" t="s">
        <v>22</v>
      </c>
      <c r="S23" s="4"/>
      <c r="T23" s="6" t="s">
        <v>23</v>
      </c>
      <c r="U23" s="70"/>
      <c r="V23" s="17"/>
      <c r="W23" s="18"/>
      <c r="X23" s="82"/>
      <c r="Z23" s="9" t="str">
        <f t="shared" si="2"/>
        <v/>
      </c>
      <c r="AA23" s="9" t="str">
        <f t="shared" si="80"/>
        <v/>
      </c>
      <c r="AB23" s="9" t="str">
        <f>IF(K23="","",IF(OR(AND(B23=B24,E24&gt;0,明細書!E24&lt;明細書!E23),AND(B23=B24,E24&gt;0,明細書!F23&gt;明細書!E24),AND(明細書!E23&gt;明細書!F23)),1,""))</f>
        <v/>
      </c>
      <c r="AC23" s="9" t="str">
        <f>IF(S23="","",IF(OR(明細書!G23&lt;明細書!E23,明細書!F23&lt;明細書!H23,明細書!G23&gt;明細書!H23),1,""))</f>
        <v/>
      </c>
      <c r="AD23" s="9" t="str">
        <f>IF(AND(明細書!E23&lt;=TIME(17,40,0),明細書!F23&gt;=TIME(18,20,0)),1,IF(AND(明細書!E23&lt;=TIME(21,40,0),明細書!F23&gt;=TIME(22,20,0)),1,IF(AND(明細書!E23&lt;=TIME(5,40,0),明細書!F23&gt;=TIME(6,20,0)),1,IF(AND(明細書!E23&lt;=TIME(7,40,0),明細書!F23&gt;=TIME(8,20,0)),1,""))))</f>
        <v/>
      </c>
      <c r="AL23" s="15" t="str">
        <f t="shared" si="60"/>
        <v/>
      </c>
      <c r="AN23" s="16"/>
      <c r="AO23" s="7" t="str">
        <f t="shared" si="3"/>
        <v/>
      </c>
      <c r="AP23" s="3">
        <f t="shared" si="4"/>
        <v>45382</v>
      </c>
      <c r="AQ23" s="4"/>
      <c r="AR23" s="5" t="s">
        <v>22</v>
      </c>
      <c r="AS23" s="4"/>
      <c r="AT23" s="5" t="s">
        <v>23</v>
      </c>
      <c r="AU23" s="4"/>
      <c r="AV23" s="5" t="s">
        <v>22</v>
      </c>
      <c r="AW23" s="4"/>
      <c r="AX23" s="5" t="s">
        <v>23</v>
      </c>
      <c r="AY23" s="4"/>
      <c r="AZ23" s="6" t="s">
        <v>22</v>
      </c>
      <c r="BA23" s="4"/>
      <c r="BB23" s="6" t="s">
        <v>23</v>
      </c>
      <c r="BC23" s="4"/>
      <c r="BD23" s="6" t="s">
        <v>22</v>
      </c>
      <c r="BE23" s="4"/>
      <c r="BF23" s="6" t="s">
        <v>23</v>
      </c>
      <c r="BG23" s="70"/>
      <c r="BH23" s="17"/>
      <c r="BI23" s="18"/>
      <c r="BJ23" s="82"/>
      <c r="BL23" s="9" t="str">
        <f t="shared" si="5"/>
        <v/>
      </c>
      <c r="BM23" s="9" t="str">
        <f t="shared" si="81"/>
        <v/>
      </c>
      <c r="BN23" s="9" t="str">
        <f>IF(AW23="","",IF(OR(AND(AN23=AN24,AQ24&gt;0,明細書!AQ24&lt;明細書!AQ23),AND(AN23=AN24,AQ24&gt;0,明細書!AR23&gt;明細書!AQ24),AND(明細書!AQ23&gt;明細書!AR23)),1,""))</f>
        <v/>
      </c>
      <c r="BO23" s="9" t="str">
        <f>IF(BE23="","",IF(OR(明細書!AS23&lt;明細書!AQ23,明細書!AR23&lt;明細書!AT23,明細書!AS23&gt;明細書!AT23),1,""))</f>
        <v/>
      </c>
      <c r="BP23" s="9" t="str">
        <f>IF(AND(明細書!AQ23&lt;=TIME(17,40,0),明細書!AR23&gt;=TIME(18,20,0)),1,IF(AND(明細書!AQ23&lt;=TIME(21,40,0),明細書!AR23&gt;=TIME(22,20,0)),1,IF(AND(明細書!AQ23&lt;=TIME(5,40,0),明細書!AR23&gt;=TIME(6,20,0)),1,IF(AND(明細書!AQ23&lt;=TIME(7,40,0),明細書!AR23&gt;=TIME(8,20,0)),1,""))))</f>
        <v/>
      </c>
      <c r="BX23" s="15" t="str">
        <f t="shared" si="61"/>
        <v/>
      </c>
      <c r="BZ23" s="16"/>
      <c r="CA23" s="7" t="str">
        <f t="shared" si="6"/>
        <v/>
      </c>
      <c r="CB23" s="3">
        <f t="shared" si="7"/>
        <v>45382</v>
      </c>
      <c r="CC23" s="4"/>
      <c r="CD23" s="5" t="s">
        <v>22</v>
      </c>
      <c r="CE23" s="4"/>
      <c r="CF23" s="5" t="s">
        <v>23</v>
      </c>
      <c r="CG23" s="4"/>
      <c r="CH23" s="5" t="s">
        <v>22</v>
      </c>
      <c r="CI23" s="4"/>
      <c r="CJ23" s="5" t="s">
        <v>23</v>
      </c>
      <c r="CK23" s="4"/>
      <c r="CL23" s="6" t="s">
        <v>22</v>
      </c>
      <c r="CM23" s="4"/>
      <c r="CN23" s="6" t="s">
        <v>23</v>
      </c>
      <c r="CO23" s="4"/>
      <c r="CP23" s="6" t="s">
        <v>22</v>
      </c>
      <c r="CQ23" s="4"/>
      <c r="CR23" s="6" t="s">
        <v>23</v>
      </c>
      <c r="CS23" s="70"/>
      <c r="CT23" s="17"/>
      <c r="CU23" s="18"/>
      <c r="CV23" s="82"/>
      <c r="CX23" s="9" t="str">
        <f t="shared" si="8"/>
        <v/>
      </c>
      <c r="CY23" s="9" t="str">
        <f t="shared" si="82"/>
        <v/>
      </c>
      <c r="CZ23" s="9" t="str">
        <f>IF(CI23="","",IF(OR(AND(BZ23=BZ24,CC24&gt;0,明細書!CC24&lt;明細書!CC23),AND(BZ23=BZ24,CC24&gt;0,明細書!CD23&gt;明細書!CC24),AND(明細書!CC23&gt;明細書!CD23)),1,""))</f>
        <v/>
      </c>
      <c r="DA23" s="9" t="str">
        <f>IF(CQ23="","",IF(OR(明細書!CE23&lt;明細書!CC23,明細書!CD23&lt;明細書!CF23,明細書!CE23&gt;明細書!CF23),1,""))</f>
        <v/>
      </c>
      <c r="DB23" s="9" t="str">
        <f>IF(AND(明細書!CC23&lt;=TIME(17,40,0),明細書!CD23&gt;=TIME(18,20,0)),1,IF(AND(明細書!CC23&lt;=TIME(21,40,0),明細書!CD23&gt;=TIME(22,20,0)),1,IF(AND(明細書!CC23&lt;=TIME(5,40,0),明細書!CD23&gt;=TIME(6,20,0)),1,IF(AND(明細書!CC23&lt;=TIME(7,40,0),明細書!CD23&gt;=TIME(8,20,0)),1,""))))</f>
        <v/>
      </c>
      <c r="DJ23" s="15" t="str">
        <f t="shared" si="62"/>
        <v/>
      </c>
      <c r="DL23" s="16"/>
      <c r="DM23" s="7" t="str">
        <f t="shared" si="9"/>
        <v/>
      </c>
      <c r="DN23" s="3">
        <f t="shared" si="10"/>
        <v>45382</v>
      </c>
      <c r="DO23" s="4"/>
      <c r="DP23" s="5" t="s">
        <v>22</v>
      </c>
      <c r="DQ23" s="4"/>
      <c r="DR23" s="5" t="s">
        <v>23</v>
      </c>
      <c r="DS23" s="4"/>
      <c r="DT23" s="5" t="s">
        <v>22</v>
      </c>
      <c r="DU23" s="4"/>
      <c r="DV23" s="5" t="s">
        <v>23</v>
      </c>
      <c r="DW23" s="4"/>
      <c r="DX23" s="6" t="s">
        <v>22</v>
      </c>
      <c r="DY23" s="4"/>
      <c r="DZ23" s="6" t="s">
        <v>23</v>
      </c>
      <c r="EA23" s="4"/>
      <c r="EB23" s="6" t="s">
        <v>22</v>
      </c>
      <c r="EC23" s="4"/>
      <c r="ED23" s="6" t="s">
        <v>23</v>
      </c>
      <c r="EE23" s="70"/>
      <c r="EF23" s="17"/>
      <c r="EG23" s="18"/>
      <c r="EH23" s="82"/>
      <c r="EJ23" s="9" t="str">
        <f t="shared" si="11"/>
        <v/>
      </c>
      <c r="EK23" s="9" t="str">
        <f t="shared" si="83"/>
        <v/>
      </c>
      <c r="EL23" s="9" t="str">
        <f>IF(DU23="","",IF(OR(AND(DL23=DL24,DO24&gt;0,明細書!DO24&lt;明細書!DO23),AND(DL23=DL24,DO24&gt;0,明細書!DP23&gt;明細書!DO24),AND(明細書!DO23&gt;明細書!DP23)),1,""))</f>
        <v/>
      </c>
      <c r="EM23" s="9" t="str">
        <f>IF(EC23="","",IF(OR(明細書!DQ23&lt;明細書!DO23,明細書!DP23&lt;明細書!DR23,明細書!DQ23&gt;明細書!DR23),1,""))</f>
        <v/>
      </c>
      <c r="EN23" s="9" t="str">
        <f>IF(AND(明細書!DO23&lt;=TIME(17,40,0),明細書!DP23&gt;=TIME(18,20,0)),1,IF(AND(明細書!DO23&lt;=TIME(21,40,0),明細書!DP23&gt;=TIME(22,20,0)),1,IF(AND(明細書!DO23&lt;=TIME(5,40,0),明細書!DP23&gt;=TIME(6,20,0)),1,IF(AND(明細書!DO23&lt;=TIME(7,40,0),明細書!DP23&gt;=TIME(8,20,0)),1,""))))</f>
        <v/>
      </c>
      <c r="EV23" s="15" t="str">
        <f t="shared" si="63"/>
        <v/>
      </c>
      <c r="EX23" s="16"/>
      <c r="EY23" s="7" t="str">
        <f t="shared" si="12"/>
        <v/>
      </c>
      <c r="EZ23" s="3">
        <f t="shared" si="13"/>
        <v>45382</v>
      </c>
      <c r="FA23" s="4"/>
      <c r="FB23" s="5" t="s">
        <v>22</v>
      </c>
      <c r="FC23" s="4"/>
      <c r="FD23" s="5" t="s">
        <v>23</v>
      </c>
      <c r="FE23" s="4"/>
      <c r="FF23" s="5" t="s">
        <v>22</v>
      </c>
      <c r="FG23" s="4"/>
      <c r="FH23" s="5" t="s">
        <v>23</v>
      </c>
      <c r="FI23" s="4"/>
      <c r="FJ23" s="6" t="s">
        <v>22</v>
      </c>
      <c r="FK23" s="4"/>
      <c r="FL23" s="6" t="s">
        <v>23</v>
      </c>
      <c r="FM23" s="4"/>
      <c r="FN23" s="6" t="s">
        <v>22</v>
      </c>
      <c r="FO23" s="4"/>
      <c r="FP23" s="6" t="s">
        <v>23</v>
      </c>
      <c r="FQ23" s="70"/>
      <c r="FR23" s="17"/>
      <c r="FS23" s="18"/>
      <c r="FT23" s="82"/>
      <c r="FV23" s="9" t="str">
        <f t="shared" si="14"/>
        <v/>
      </c>
      <c r="FW23" s="9" t="str">
        <f t="shared" si="84"/>
        <v/>
      </c>
      <c r="FX23" s="9" t="str">
        <f>IF(FG23="","",IF(OR(AND(EX23=EX24,FA24&gt;0,明細書!FA24&lt;明細書!FA23),AND(EX23=EX24,FA24&gt;0,明細書!FB23&gt;明細書!FA24),AND(明細書!FA23&gt;明細書!FB23)),1,""))</f>
        <v/>
      </c>
      <c r="FY23" s="9" t="str">
        <f>IF(FO23="","",IF(OR(明細書!FC23&lt;明細書!FA23,明細書!FB23&lt;明細書!FD23,明細書!FC23&gt;明細書!FD23),1,""))</f>
        <v/>
      </c>
      <c r="FZ23" s="9" t="str">
        <f>IF(AND(明細書!FA23&lt;=TIME(17,40,0),明細書!FB23&gt;=TIME(18,20,0)),1,IF(AND(明細書!FA23&lt;=TIME(21,40,0),明細書!FB23&gt;=TIME(22,20,0)),1,IF(AND(明細書!FA23&lt;=TIME(5,40,0),明細書!FB23&gt;=TIME(6,20,0)),1,IF(AND(明細書!FA23&lt;=TIME(7,40,0),明細書!FB23&gt;=TIME(8,20,0)),1,""))))</f>
        <v/>
      </c>
      <c r="GH23" s="15" t="str">
        <f t="shared" si="64"/>
        <v/>
      </c>
      <c r="GJ23" s="16"/>
      <c r="GK23" s="7" t="str">
        <f t="shared" si="15"/>
        <v/>
      </c>
      <c r="GL23" s="3">
        <f t="shared" si="16"/>
        <v>45382</v>
      </c>
      <c r="GM23" s="4"/>
      <c r="GN23" s="5" t="s">
        <v>22</v>
      </c>
      <c r="GO23" s="4"/>
      <c r="GP23" s="5" t="s">
        <v>23</v>
      </c>
      <c r="GQ23" s="4"/>
      <c r="GR23" s="5" t="s">
        <v>22</v>
      </c>
      <c r="GS23" s="4"/>
      <c r="GT23" s="5" t="s">
        <v>23</v>
      </c>
      <c r="GU23" s="4"/>
      <c r="GV23" s="6" t="s">
        <v>22</v>
      </c>
      <c r="GW23" s="4"/>
      <c r="GX23" s="6" t="s">
        <v>23</v>
      </c>
      <c r="GY23" s="4"/>
      <c r="GZ23" s="6" t="s">
        <v>22</v>
      </c>
      <c r="HA23" s="4"/>
      <c r="HB23" s="6" t="s">
        <v>23</v>
      </c>
      <c r="HC23" s="70"/>
      <c r="HD23" s="17"/>
      <c r="HE23" s="18"/>
      <c r="HF23" s="82"/>
      <c r="HH23" s="9" t="str">
        <f t="shared" si="17"/>
        <v/>
      </c>
      <c r="HI23" s="9" t="str">
        <f t="shared" si="85"/>
        <v/>
      </c>
      <c r="HJ23" s="9" t="str">
        <f>IF(GS23="","",IF(OR(AND(GJ23=GJ24,GM24&gt;0,明細書!GM24&lt;明細書!GM23),AND(GJ23=GJ24,GM24&gt;0,明細書!GN23&gt;明細書!GM24),AND(明細書!GM23&gt;明細書!GN23)),1,""))</f>
        <v/>
      </c>
      <c r="HK23" s="9" t="str">
        <f>IF(HA23="","",IF(OR(明細書!GO23&lt;明細書!GM23,明細書!GN23&lt;明細書!GP23,明細書!GO23&gt;明細書!GP23),1,""))</f>
        <v/>
      </c>
      <c r="HL23" s="9" t="str">
        <f>IF(AND(明細書!GM23&lt;=TIME(17,40,0),明細書!GN23&gt;=TIME(18,20,0)),1,IF(AND(明細書!GM23&lt;=TIME(21,40,0),明細書!GN23&gt;=TIME(22,20,0)),1,IF(AND(明細書!GM23&lt;=TIME(5,40,0),明細書!GN23&gt;=TIME(6,20,0)),1,IF(AND(明細書!GM23&lt;=TIME(7,40,0),明細書!GN23&gt;=TIME(8,20,0)),1,""))))</f>
        <v/>
      </c>
      <c r="HT23" s="15" t="str">
        <f t="shared" si="65"/>
        <v/>
      </c>
      <c r="HV23" s="16"/>
      <c r="HW23" s="7" t="str">
        <f t="shared" si="18"/>
        <v/>
      </c>
      <c r="HX23" s="3">
        <f t="shared" si="19"/>
        <v>45382</v>
      </c>
      <c r="HY23" s="4"/>
      <c r="HZ23" s="5" t="s">
        <v>22</v>
      </c>
      <c r="IA23" s="4"/>
      <c r="IB23" s="5" t="s">
        <v>23</v>
      </c>
      <c r="IC23" s="4"/>
      <c r="ID23" s="5" t="s">
        <v>22</v>
      </c>
      <c r="IE23" s="4"/>
      <c r="IF23" s="5" t="s">
        <v>23</v>
      </c>
      <c r="IG23" s="4"/>
      <c r="IH23" s="6" t="s">
        <v>22</v>
      </c>
      <c r="II23" s="4"/>
      <c r="IJ23" s="6" t="s">
        <v>23</v>
      </c>
      <c r="IK23" s="4"/>
      <c r="IL23" s="6" t="s">
        <v>22</v>
      </c>
      <c r="IM23" s="4"/>
      <c r="IN23" s="6" t="s">
        <v>23</v>
      </c>
      <c r="IO23" s="70"/>
      <c r="IP23" s="17"/>
      <c r="IQ23" s="18"/>
      <c r="IR23" s="82"/>
      <c r="IT23" s="9" t="str">
        <f t="shared" si="20"/>
        <v/>
      </c>
      <c r="IU23" s="9" t="str">
        <f t="shared" si="86"/>
        <v/>
      </c>
      <c r="IV23" s="9" t="str">
        <f>IF(IE23="","",IF(OR(AND(HV23=HV24,HY24&gt;0,明細書!HY24&lt;明細書!HY23),AND(HV23=HV24,HY24&gt;0,明細書!HZ23&gt;明細書!HY24),AND(明細書!HY23&gt;明細書!HZ23)),1,""))</f>
        <v/>
      </c>
      <c r="IW23" s="9" t="str">
        <f>IF(IM23="","",IF(OR(明細書!IA23&lt;明細書!HY23,明細書!HZ23&lt;明細書!IB23,明細書!IA23&gt;明細書!IB23),1,""))</f>
        <v/>
      </c>
      <c r="IX23" s="9" t="str">
        <f>IF(AND(明細書!HY23&lt;=TIME(17,40,0),明細書!HZ23&gt;=TIME(18,20,0)),1,IF(AND(明細書!HY23&lt;=TIME(21,40,0),明細書!HZ23&gt;=TIME(22,20,0)),1,IF(AND(明細書!HY23&lt;=TIME(5,40,0),明細書!HZ23&gt;=TIME(6,20,0)),1,IF(AND(明細書!HY23&lt;=TIME(7,40,0),明細書!HZ23&gt;=TIME(8,20,0)),1,""))))</f>
        <v/>
      </c>
      <c r="JF23" s="15" t="str">
        <f t="shared" si="66"/>
        <v/>
      </c>
      <c r="JH23" s="16"/>
      <c r="JI23" s="7" t="str">
        <f t="shared" si="21"/>
        <v/>
      </c>
      <c r="JJ23" s="3">
        <f t="shared" si="22"/>
        <v>45382</v>
      </c>
      <c r="JK23" s="4"/>
      <c r="JL23" s="5" t="s">
        <v>22</v>
      </c>
      <c r="JM23" s="4"/>
      <c r="JN23" s="5" t="s">
        <v>23</v>
      </c>
      <c r="JO23" s="4"/>
      <c r="JP23" s="5" t="s">
        <v>22</v>
      </c>
      <c r="JQ23" s="4"/>
      <c r="JR23" s="5" t="s">
        <v>23</v>
      </c>
      <c r="JS23" s="4"/>
      <c r="JT23" s="6" t="s">
        <v>22</v>
      </c>
      <c r="JU23" s="4"/>
      <c r="JV23" s="6" t="s">
        <v>23</v>
      </c>
      <c r="JW23" s="4"/>
      <c r="JX23" s="6" t="s">
        <v>22</v>
      </c>
      <c r="JY23" s="4"/>
      <c r="JZ23" s="6" t="s">
        <v>23</v>
      </c>
      <c r="KA23" s="70"/>
      <c r="KB23" s="17"/>
      <c r="KC23" s="18"/>
      <c r="KD23" s="82"/>
      <c r="KF23" s="9" t="str">
        <f t="shared" si="23"/>
        <v/>
      </c>
      <c r="KG23" s="9" t="str">
        <f t="shared" si="87"/>
        <v/>
      </c>
      <c r="KH23" s="9" t="str">
        <f>IF(JQ23="","",IF(OR(AND(JH23=JH24,JK24&gt;0,明細書!JK24&lt;明細書!JK23),AND(JH23=JH24,JK24&gt;0,明細書!JL23&gt;明細書!JK24),AND(明細書!JK23&gt;明細書!JL23)),1,""))</f>
        <v/>
      </c>
      <c r="KI23" s="9" t="str">
        <f>IF(JY23="","",IF(OR(明細書!JM23&lt;明細書!JK23,明細書!JL23&lt;明細書!JN23,明細書!JM23&gt;明細書!JN23),1,""))</f>
        <v/>
      </c>
      <c r="KJ23" s="9" t="str">
        <f>IF(AND(明細書!JK23&lt;=TIME(17,40,0),明細書!JL23&gt;=TIME(18,20,0)),1,IF(AND(明細書!JK23&lt;=TIME(21,40,0),明細書!JL23&gt;=TIME(22,20,0)),1,IF(AND(明細書!JK23&lt;=TIME(5,40,0),明細書!JL23&gt;=TIME(6,20,0)),1,IF(AND(明細書!JK23&lt;=TIME(7,40,0),明細書!JL23&gt;=TIME(8,20,0)),1,""))))</f>
        <v/>
      </c>
      <c r="KR23" s="15" t="str">
        <f t="shared" si="67"/>
        <v/>
      </c>
      <c r="KT23" s="16"/>
      <c r="KU23" s="7" t="str">
        <f t="shared" si="24"/>
        <v/>
      </c>
      <c r="KV23" s="3">
        <f t="shared" si="25"/>
        <v>45382</v>
      </c>
      <c r="KW23" s="4"/>
      <c r="KX23" s="5" t="s">
        <v>22</v>
      </c>
      <c r="KY23" s="4"/>
      <c r="KZ23" s="5" t="s">
        <v>23</v>
      </c>
      <c r="LA23" s="4"/>
      <c r="LB23" s="5" t="s">
        <v>22</v>
      </c>
      <c r="LC23" s="4"/>
      <c r="LD23" s="5" t="s">
        <v>23</v>
      </c>
      <c r="LE23" s="4"/>
      <c r="LF23" s="6" t="s">
        <v>22</v>
      </c>
      <c r="LG23" s="4"/>
      <c r="LH23" s="6" t="s">
        <v>23</v>
      </c>
      <c r="LI23" s="4"/>
      <c r="LJ23" s="6" t="s">
        <v>22</v>
      </c>
      <c r="LK23" s="4"/>
      <c r="LL23" s="6" t="s">
        <v>23</v>
      </c>
      <c r="LM23" s="70"/>
      <c r="LN23" s="17"/>
      <c r="LO23" s="18"/>
      <c r="LP23" s="82"/>
      <c r="LR23" s="9" t="str">
        <f t="shared" si="26"/>
        <v/>
      </c>
      <c r="LS23" s="9" t="str">
        <f t="shared" si="88"/>
        <v/>
      </c>
      <c r="LT23" s="9" t="str">
        <f>IF(LC23="","",IF(OR(AND(KT23=KT24,KW24&gt;0,明細書!KW24&lt;明細書!KW23),AND(KT23=KT24,KW24&gt;0,明細書!KX23&gt;明細書!KW24),AND(明細書!KW23&gt;明細書!KX23)),1,""))</f>
        <v/>
      </c>
      <c r="LU23" s="9" t="str">
        <f>IF(LK23="","",IF(OR(明細書!KY23&lt;明細書!KW23,明細書!KX23&lt;明細書!KZ23,明細書!KY23&gt;明細書!KZ23),1,""))</f>
        <v/>
      </c>
      <c r="LV23" s="9" t="str">
        <f>IF(AND(明細書!KW23&lt;=TIME(17,40,0),明細書!KX23&gt;=TIME(18,20,0)),1,IF(AND(明細書!KW23&lt;=TIME(21,40,0),明細書!KX23&gt;=TIME(22,20,0)),1,IF(AND(明細書!KW23&lt;=TIME(5,40,0),明細書!KX23&gt;=TIME(6,20,0)),1,IF(AND(明細書!KW23&lt;=TIME(7,40,0),明細書!KX23&gt;=TIME(8,20,0)),1,""))))</f>
        <v/>
      </c>
      <c r="MD23" s="15" t="str">
        <f t="shared" si="68"/>
        <v/>
      </c>
      <c r="MF23" s="16"/>
      <c r="MG23" s="7" t="str">
        <f t="shared" si="27"/>
        <v/>
      </c>
      <c r="MH23" s="3">
        <f t="shared" si="28"/>
        <v>45382</v>
      </c>
      <c r="MI23" s="4"/>
      <c r="MJ23" s="5" t="s">
        <v>22</v>
      </c>
      <c r="MK23" s="4"/>
      <c r="ML23" s="5" t="s">
        <v>23</v>
      </c>
      <c r="MM23" s="4"/>
      <c r="MN23" s="5" t="s">
        <v>22</v>
      </c>
      <c r="MO23" s="4"/>
      <c r="MP23" s="5" t="s">
        <v>23</v>
      </c>
      <c r="MQ23" s="4"/>
      <c r="MR23" s="6" t="s">
        <v>22</v>
      </c>
      <c r="MS23" s="4"/>
      <c r="MT23" s="6" t="s">
        <v>23</v>
      </c>
      <c r="MU23" s="4"/>
      <c r="MV23" s="6" t="s">
        <v>22</v>
      </c>
      <c r="MW23" s="4"/>
      <c r="MX23" s="6" t="s">
        <v>23</v>
      </c>
      <c r="MY23" s="70"/>
      <c r="MZ23" s="17"/>
      <c r="NA23" s="18"/>
      <c r="NB23" s="82"/>
      <c r="ND23" s="9" t="str">
        <f t="shared" si="29"/>
        <v/>
      </c>
      <c r="NE23" s="9" t="str">
        <f t="shared" si="89"/>
        <v/>
      </c>
      <c r="NF23" s="9" t="str">
        <f>IF(MO23="","",IF(OR(AND(MF23=MF24,MI24&gt;0,明細書!MI24&lt;明細書!MI23),AND(MF23=MF24,MI24&gt;0,明細書!MJ23&gt;明細書!MI24),AND(明細書!MI23&gt;明細書!MJ23)),1,""))</f>
        <v/>
      </c>
      <c r="NG23" s="9" t="str">
        <f>IF(MW23="","",IF(OR(明細書!MK23&lt;明細書!MI23,明細書!MJ23&lt;明細書!ML23,明細書!MK23&gt;明細書!ML23),1,""))</f>
        <v/>
      </c>
      <c r="NH23" s="9" t="str">
        <f>IF(AND(明細書!MI23&lt;=TIME(17,40,0),明細書!MJ23&gt;=TIME(18,20,0)),1,IF(AND(明細書!MI23&lt;=TIME(21,40,0),明細書!MJ23&gt;=TIME(22,20,0)),1,IF(AND(明細書!MI23&lt;=TIME(5,40,0),明細書!MJ23&gt;=TIME(6,20,0)),1,IF(AND(明細書!MI23&lt;=TIME(7,40,0),明細書!MJ23&gt;=TIME(8,20,0)),1,""))))</f>
        <v/>
      </c>
      <c r="NP23" s="15" t="str">
        <f t="shared" si="69"/>
        <v/>
      </c>
      <c r="NR23" s="16"/>
      <c r="NS23" s="7" t="str">
        <f t="shared" si="30"/>
        <v/>
      </c>
      <c r="NT23" s="3">
        <f t="shared" si="31"/>
        <v>45382</v>
      </c>
      <c r="NU23" s="4"/>
      <c r="NV23" s="5" t="s">
        <v>22</v>
      </c>
      <c r="NW23" s="4"/>
      <c r="NX23" s="5" t="s">
        <v>23</v>
      </c>
      <c r="NY23" s="4"/>
      <c r="NZ23" s="5" t="s">
        <v>22</v>
      </c>
      <c r="OA23" s="4"/>
      <c r="OB23" s="5" t="s">
        <v>23</v>
      </c>
      <c r="OC23" s="4"/>
      <c r="OD23" s="6" t="s">
        <v>22</v>
      </c>
      <c r="OE23" s="4"/>
      <c r="OF23" s="6" t="s">
        <v>23</v>
      </c>
      <c r="OG23" s="4"/>
      <c r="OH23" s="6" t="s">
        <v>22</v>
      </c>
      <c r="OI23" s="4"/>
      <c r="OJ23" s="6" t="s">
        <v>23</v>
      </c>
      <c r="OK23" s="70"/>
      <c r="OL23" s="17"/>
      <c r="OM23" s="18"/>
      <c r="ON23" s="82"/>
      <c r="OP23" s="9" t="str">
        <f t="shared" si="32"/>
        <v/>
      </c>
      <c r="OQ23" s="9" t="str">
        <f t="shared" si="90"/>
        <v/>
      </c>
      <c r="OR23" s="9" t="str">
        <f>IF(OA23="","",IF(OR(AND(NR23=NR24,NU24&gt;0,明細書!NU24&lt;明細書!NU23),AND(NR23=NR24,NU24&gt;0,明細書!NV23&gt;明細書!NU24),AND(明細書!NU23&gt;明細書!NV23)),1,""))</f>
        <v/>
      </c>
      <c r="OS23" s="9" t="str">
        <f>IF(OI23="","",IF(OR(明細書!NW23&lt;明細書!NU23,明細書!NV23&lt;明細書!NX23,明細書!NW23&gt;明細書!NX23),1,""))</f>
        <v/>
      </c>
      <c r="OT23" s="9" t="str">
        <f>IF(AND(明細書!NU23&lt;=TIME(17,40,0),明細書!NV23&gt;=TIME(18,20,0)),1,IF(AND(明細書!NU23&lt;=TIME(21,40,0),明細書!NV23&gt;=TIME(22,20,0)),1,IF(AND(明細書!NU23&lt;=TIME(5,40,0),明細書!NV23&gt;=TIME(6,20,0)),1,IF(AND(明細書!NU23&lt;=TIME(7,40,0),明細書!NV23&gt;=TIME(8,20,0)),1,""))))</f>
        <v/>
      </c>
      <c r="PB23" s="15" t="str">
        <f t="shared" si="70"/>
        <v/>
      </c>
      <c r="PD23" s="16"/>
      <c r="PE23" s="7" t="str">
        <f t="shared" si="33"/>
        <v/>
      </c>
      <c r="PF23" s="3">
        <f t="shared" si="34"/>
        <v>45382</v>
      </c>
      <c r="PG23" s="4"/>
      <c r="PH23" s="5" t="s">
        <v>22</v>
      </c>
      <c r="PI23" s="4"/>
      <c r="PJ23" s="5" t="s">
        <v>23</v>
      </c>
      <c r="PK23" s="4"/>
      <c r="PL23" s="5" t="s">
        <v>22</v>
      </c>
      <c r="PM23" s="4"/>
      <c r="PN23" s="5" t="s">
        <v>23</v>
      </c>
      <c r="PO23" s="4"/>
      <c r="PP23" s="6" t="s">
        <v>22</v>
      </c>
      <c r="PQ23" s="4"/>
      <c r="PR23" s="6" t="s">
        <v>23</v>
      </c>
      <c r="PS23" s="4"/>
      <c r="PT23" s="6" t="s">
        <v>22</v>
      </c>
      <c r="PU23" s="4"/>
      <c r="PV23" s="6" t="s">
        <v>23</v>
      </c>
      <c r="PW23" s="70"/>
      <c r="PX23" s="17"/>
      <c r="PY23" s="18"/>
      <c r="PZ23" s="82"/>
      <c r="QB23" s="9" t="str">
        <f t="shared" si="35"/>
        <v/>
      </c>
      <c r="QC23" s="9" t="str">
        <f t="shared" si="91"/>
        <v/>
      </c>
      <c r="QD23" s="9" t="str">
        <f>IF(PM23="","",IF(OR(AND(PD23=PD24,PG24&gt;0,明細書!PG24&lt;明細書!PG23),AND(PD23=PD24,PG24&gt;0,明細書!PH23&gt;明細書!PG24),AND(明細書!PG23&gt;明細書!PH23)),1,""))</f>
        <v/>
      </c>
      <c r="QE23" s="9" t="str">
        <f>IF(PU23="","",IF(OR(明細書!PI23&lt;明細書!PG23,明細書!PH23&lt;明細書!PJ23,明細書!PI23&gt;明細書!PJ23),1,""))</f>
        <v/>
      </c>
      <c r="QF23" s="9" t="str">
        <f>IF(AND(明細書!PG23&lt;=TIME(17,40,0),明細書!PH23&gt;=TIME(18,20,0)),1,IF(AND(明細書!PG23&lt;=TIME(21,40,0),明細書!PH23&gt;=TIME(22,20,0)),1,IF(AND(明細書!PG23&lt;=TIME(5,40,0),明細書!PH23&gt;=TIME(6,20,0)),1,IF(AND(明細書!PG23&lt;=TIME(7,40,0),明細書!PH23&gt;=TIME(8,20,0)),1,""))))</f>
        <v/>
      </c>
      <c r="QN23" s="15" t="str">
        <f t="shared" si="71"/>
        <v/>
      </c>
      <c r="QP23" s="16"/>
      <c r="QQ23" s="7" t="str">
        <f t="shared" si="36"/>
        <v/>
      </c>
      <c r="QR23" s="3">
        <f t="shared" si="37"/>
        <v>45382</v>
      </c>
      <c r="QS23" s="4"/>
      <c r="QT23" s="5" t="s">
        <v>22</v>
      </c>
      <c r="QU23" s="4"/>
      <c r="QV23" s="5" t="s">
        <v>23</v>
      </c>
      <c r="QW23" s="4"/>
      <c r="QX23" s="5" t="s">
        <v>22</v>
      </c>
      <c r="QY23" s="4"/>
      <c r="QZ23" s="5" t="s">
        <v>23</v>
      </c>
      <c r="RA23" s="4"/>
      <c r="RB23" s="6" t="s">
        <v>22</v>
      </c>
      <c r="RC23" s="4"/>
      <c r="RD23" s="6" t="s">
        <v>23</v>
      </c>
      <c r="RE23" s="4"/>
      <c r="RF23" s="6" t="s">
        <v>22</v>
      </c>
      <c r="RG23" s="4"/>
      <c r="RH23" s="6" t="s">
        <v>23</v>
      </c>
      <c r="RI23" s="70"/>
      <c r="RJ23" s="17"/>
      <c r="RK23" s="18"/>
      <c r="RL23" s="82"/>
      <c r="RN23" s="9" t="str">
        <f t="shared" si="38"/>
        <v/>
      </c>
      <c r="RO23" s="9" t="str">
        <f t="shared" si="92"/>
        <v/>
      </c>
      <c r="RP23" s="9" t="str">
        <f>IF(QY23="","",IF(OR(AND(QP23=QP24,QS24&gt;0,明細書!QS24&lt;明細書!QS23),AND(QP23=QP24,QS24&gt;0,明細書!QT23&gt;明細書!QS24),AND(明細書!QS23&gt;明細書!QT23)),1,""))</f>
        <v/>
      </c>
      <c r="RQ23" s="9" t="str">
        <f>IF(RG23="","",IF(OR(明細書!QU23&lt;明細書!QS23,明細書!QT23&lt;明細書!QV23,明細書!QU23&gt;明細書!QV23),1,""))</f>
        <v/>
      </c>
      <c r="RR23" s="9" t="str">
        <f>IF(AND(明細書!QS23&lt;=TIME(17,40,0),明細書!QT23&gt;=TIME(18,20,0)),1,IF(AND(明細書!QS23&lt;=TIME(21,40,0),明細書!QT23&gt;=TIME(22,20,0)),1,IF(AND(明細書!QS23&lt;=TIME(5,40,0),明細書!QT23&gt;=TIME(6,20,0)),1,IF(AND(明細書!QS23&lt;=TIME(7,40,0),明細書!QT23&gt;=TIME(8,20,0)),1,""))))</f>
        <v/>
      </c>
      <c r="RZ23" s="15" t="str">
        <f t="shared" si="72"/>
        <v/>
      </c>
      <c r="SB23" s="16"/>
      <c r="SC23" s="7" t="str">
        <f t="shared" si="39"/>
        <v/>
      </c>
      <c r="SD23" s="3">
        <f t="shared" si="40"/>
        <v>45382</v>
      </c>
      <c r="SE23" s="4"/>
      <c r="SF23" s="5" t="s">
        <v>22</v>
      </c>
      <c r="SG23" s="4"/>
      <c r="SH23" s="5" t="s">
        <v>23</v>
      </c>
      <c r="SI23" s="4"/>
      <c r="SJ23" s="5" t="s">
        <v>22</v>
      </c>
      <c r="SK23" s="4"/>
      <c r="SL23" s="5" t="s">
        <v>23</v>
      </c>
      <c r="SM23" s="4"/>
      <c r="SN23" s="6" t="s">
        <v>22</v>
      </c>
      <c r="SO23" s="4"/>
      <c r="SP23" s="6" t="s">
        <v>23</v>
      </c>
      <c r="SQ23" s="4"/>
      <c r="SR23" s="6" t="s">
        <v>22</v>
      </c>
      <c r="SS23" s="4"/>
      <c r="ST23" s="6" t="s">
        <v>23</v>
      </c>
      <c r="SU23" s="70"/>
      <c r="SV23" s="17"/>
      <c r="SW23" s="18"/>
      <c r="SX23" s="82"/>
      <c r="SZ23" s="9" t="str">
        <f t="shared" si="41"/>
        <v/>
      </c>
      <c r="TA23" s="9" t="str">
        <f t="shared" si="93"/>
        <v/>
      </c>
      <c r="TB23" s="9" t="str">
        <f>IF(SK23="","",IF(OR(AND(SB23=SB24,SE24&gt;0,明細書!SE24&lt;明細書!SE23),AND(SB23=SB24,SE24&gt;0,明細書!SF23&gt;明細書!SE24),AND(明細書!SE23&gt;明細書!SF23)),1,""))</f>
        <v/>
      </c>
      <c r="TC23" s="9" t="str">
        <f>IF(SS23="","",IF(OR(明細書!SG23&lt;明細書!SE23,明細書!SF23&lt;明細書!SH23,明細書!SG23&gt;明細書!SH23),1,""))</f>
        <v/>
      </c>
      <c r="TD23" s="9" t="str">
        <f>IF(AND(明細書!SE23&lt;=TIME(17,40,0),明細書!SF23&gt;=TIME(18,20,0)),1,IF(AND(明細書!SE23&lt;=TIME(21,40,0),明細書!SF23&gt;=TIME(22,20,0)),1,IF(AND(明細書!SE23&lt;=TIME(5,40,0),明細書!SF23&gt;=TIME(6,20,0)),1,IF(AND(明細書!SE23&lt;=TIME(7,40,0),明細書!SF23&gt;=TIME(8,20,0)),1,""))))</f>
        <v/>
      </c>
      <c r="TL23" s="15" t="str">
        <f t="shared" si="73"/>
        <v/>
      </c>
      <c r="TN23" s="16"/>
      <c r="TO23" s="7" t="str">
        <f t="shared" si="42"/>
        <v/>
      </c>
      <c r="TP23" s="3">
        <f t="shared" si="43"/>
        <v>45382</v>
      </c>
      <c r="TQ23" s="4"/>
      <c r="TR23" s="5" t="s">
        <v>22</v>
      </c>
      <c r="TS23" s="4"/>
      <c r="TT23" s="5" t="s">
        <v>23</v>
      </c>
      <c r="TU23" s="4"/>
      <c r="TV23" s="5" t="s">
        <v>22</v>
      </c>
      <c r="TW23" s="4"/>
      <c r="TX23" s="5" t="s">
        <v>23</v>
      </c>
      <c r="TY23" s="4"/>
      <c r="TZ23" s="6" t="s">
        <v>22</v>
      </c>
      <c r="UA23" s="4"/>
      <c r="UB23" s="6" t="s">
        <v>23</v>
      </c>
      <c r="UC23" s="4"/>
      <c r="UD23" s="6" t="s">
        <v>22</v>
      </c>
      <c r="UE23" s="4"/>
      <c r="UF23" s="6" t="s">
        <v>23</v>
      </c>
      <c r="UG23" s="70"/>
      <c r="UH23" s="17"/>
      <c r="UI23" s="18"/>
      <c r="UJ23" s="82"/>
      <c r="UL23" s="9" t="str">
        <f t="shared" si="44"/>
        <v/>
      </c>
      <c r="UM23" s="9" t="str">
        <f t="shared" si="94"/>
        <v/>
      </c>
      <c r="UN23" s="9" t="str">
        <f>IF(TW23="","",IF(OR(AND(TN23=TN24,TQ24&gt;0,明細書!TQ24&lt;明細書!TQ23),AND(TN23=TN24,TQ24&gt;0,明細書!TR23&gt;明細書!TQ24),AND(明細書!TQ23&gt;明細書!TR23)),1,""))</f>
        <v/>
      </c>
      <c r="UO23" s="9" t="str">
        <f>IF(UE23="","",IF(OR(明細書!TS23&lt;明細書!TQ23,明細書!TR23&lt;明細書!TT23,明細書!TS23&gt;明細書!TT23),1,""))</f>
        <v/>
      </c>
      <c r="UP23" s="9" t="str">
        <f>IF(AND(明細書!TQ23&lt;=TIME(17,40,0),明細書!TR23&gt;=TIME(18,20,0)),1,IF(AND(明細書!TQ23&lt;=TIME(21,40,0),明細書!TR23&gt;=TIME(22,20,0)),1,IF(AND(明細書!TQ23&lt;=TIME(5,40,0),明細書!TR23&gt;=TIME(6,20,0)),1,IF(AND(明細書!TQ23&lt;=TIME(7,40,0),明細書!TR23&gt;=TIME(8,20,0)),1,""))))</f>
        <v/>
      </c>
      <c r="UX23" s="15" t="str">
        <f t="shared" si="74"/>
        <v/>
      </c>
      <c r="UZ23" s="16"/>
      <c r="VA23" s="7" t="str">
        <f t="shared" si="45"/>
        <v/>
      </c>
      <c r="VB23" s="3">
        <f t="shared" si="46"/>
        <v>45382</v>
      </c>
      <c r="VC23" s="4"/>
      <c r="VD23" s="5" t="s">
        <v>22</v>
      </c>
      <c r="VE23" s="4"/>
      <c r="VF23" s="5" t="s">
        <v>23</v>
      </c>
      <c r="VG23" s="4"/>
      <c r="VH23" s="5" t="s">
        <v>22</v>
      </c>
      <c r="VI23" s="4"/>
      <c r="VJ23" s="5" t="s">
        <v>23</v>
      </c>
      <c r="VK23" s="4"/>
      <c r="VL23" s="6" t="s">
        <v>22</v>
      </c>
      <c r="VM23" s="4"/>
      <c r="VN23" s="6" t="s">
        <v>23</v>
      </c>
      <c r="VO23" s="4"/>
      <c r="VP23" s="6" t="s">
        <v>22</v>
      </c>
      <c r="VQ23" s="4"/>
      <c r="VR23" s="6" t="s">
        <v>23</v>
      </c>
      <c r="VS23" s="70"/>
      <c r="VT23" s="17"/>
      <c r="VU23" s="18"/>
      <c r="VV23" s="82"/>
      <c r="VX23" s="9" t="str">
        <f t="shared" si="47"/>
        <v/>
      </c>
      <c r="VY23" s="9" t="str">
        <f t="shared" si="95"/>
        <v/>
      </c>
      <c r="VZ23" s="9" t="str">
        <f>IF(VI23="","",IF(OR(AND(UZ23=UZ24,VC24&gt;0,明細書!VC24&lt;明細書!VC23),AND(UZ23=UZ24,VC24&gt;0,明細書!VD23&gt;明細書!VC24),AND(明細書!VC23&gt;明細書!VD23)),1,""))</f>
        <v/>
      </c>
      <c r="WA23" s="9" t="str">
        <f>IF(VQ23="","",IF(OR(明細書!VE23&lt;明細書!VC23,明細書!VD23&lt;明細書!VF23,明細書!VE23&gt;明細書!VF23),1,""))</f>
        <v/>
      </c>
      <c r="WB23" s="9" t="str">
        <f>IF(AND(明細書!VC23&lt;=TIME(17,40,0),明細書!VD23&gt;=TIME(18,20,0)),1,IF(AND(明細書!VC23&lt;=TIME(21,40,0),明細書!VD23&gt;=TIME(22,20,0)),1,IF(AND(明細書!VC23&lt;=TIME(5,40,0),明細書!VD23&gt;=TIME(6,20,0)),1,IF(AND(明細書!VC23&lt;=TIME(7,40,0),明細書!VD23&gt;=TIME(8,20,0)),1,""))))</f>
        <v/>
      </c>
      <c r="WJ23" s="15" t="str">
        <f t="shared" si="75"/>
        <v/>
      </c>
      <c r="WL23" s="16"/>
      <c r="WM23" s="7" t="str">
        <f t="shared" si="48"/>
        <v/>
      </c>
      <c r="WN23" s="3">
        <f t="shared" si="49"/>
        <v>45382</v>
      </c>
      <c r="WO23" s="4"/>
      <c r="WP23" s="5" t="s">
        <v>22</v>
      </c>
      <c r="WQ23" s="4"/>
      <c r="WR23" s="5" t="s">
        <v>23</v>
      </c>
      <c r="WS23" s="4"/>
      <c r="WT23" s="5" t="s">
        <v>22</v>
      </c>
      <c r="WU23" s="4"/>
      <c r="WV23" s="5" t="s">
        <v>23</v>
      </c>
      <c r="WW23" s="4"/>
      <c r="WX23" s="6" t="s">
        <v>22</v>
      </c>
      <c r="WY23" s="4"/>
      <c r="WZ23" s="6" t="s">
        <v>23</v>
      </c>
      <c r="XA23" s="4"/>
      <c r="XB23" s="6" t="s">
        <v>22</v>
      </c>
      <c r="XC23" s="4"/>
      <c r="XD23" s="6" t="s">
        <v>23</v>
      </c>
      <c r="XE23" s="70"/>
      <c r="XF23" s="17"/>
      <c r="XG23" s="18"/>
      <c r="XH23" s="82"/>
      <c r="XJ23" s="9" t="str">
        <f t="shared" si="50"/>
        <v/>
      </c>
      <c r="XK23" s="9" t="str">
        <f t="shared" si="96"/>
        <v/>
      </c>
      <c r="XL23" s="9" t="str">
        <f>IF(WU23="","",IF(OR(AND(WL23=WL24,WO24&gt;0,明細書!WO24&lt;明細書!WO23),AND(WL23=WL24,WO24&gt;0,明細書!WP23&gt;明細書!WO24),AND(明細書!WO23&gt;明細書!WP23)),1,""))</f>
        <v/>
      </c>
      <c r="XM23" s="9" t="str">
        <f>IF(XC23="","",IF(OR(明細書!WQ23&lt;明細書!WO23,明細書!WP23&lt;明細書!WR23,明細書!WQ23&gt;明細書!WR23),1,""))</f>
        <v/>
      </c>
      <c r="XN23" s="9" t="str">
        <f>IF(AND(明細書!WO23&lt;=TIME(17,40,0),明細書!WP23&gt;=TIME(18,20,0)),1,IF(AND(明細書!WO23&lt;=TIME(21,40,0),明細書!WP23&gt;=TIME(22,20,0)),1,IF(AND(明細書!WO23&lt;=TIME(5,40,0),明細書!WP23&gt;=TIME(6,20,0)),1,IF(AND(明細書!WO23&lt;=TIME(7,40,0),明細書!WP23&gt;=TIME(8,20,0)),1,""))))</f>
        <v/>
      </c>
      <c r="XV23" s="15" t="str">
        <f t="shared" si="76"/>
        <v/>
      </c>
      <c r="XX23" s="16"/>
      <c r="XY23" s="7" t="str">
        <f t="shared" si="51"/>
        <v/>
      </c>
      <c r="XZ23" s="3">
        <f t="shared" si="52"/>
        <v>45382</v>
      </c>
      <c r="YA23" s="4"/>
      <c r="YB23" s="5" t="s">
        <v>22</v>
      </c>
      <c r="YC23" s="4"/>
      <c r="YD23" s="5" t="s">
        <v>23</v>
      </c>
      <c r="YE23" s="4"/>
      <c r="YF23" s="5" t="s">
        <v>22</v>
      </c>
      <c r="YG23" s="4"/>
      <c r="YH23" s="5" t="s">
        <v>23</v>
      </c>
      <c r="YI23" s="4"/>
      <c r="YJ23" s="6" t="s">
        <v>22</v>
      </c>
      <c r="YK23" s="4"/>
      <c r="YL23" s="6" t="s">
        <v>23</v>
      </c>
      <c r="YM23" s="4"/>
      <c r="YN23" s="6" t="s">
        <v>22</v>
      </c>
      <c r="YO23" s="4"/>
      <c r="YP23" s="6" t="s">
        <v>23</v>
      </c>
      <c r="YQ23" s="70"/>
      <c r="YR23" s="17"/>
      <c r="YS23" s="18"/>
      <c r="YT23" s="82"/>
      <c r="YV23" s="9" t="str">
        <f t="shared" si="53"/>
        <v/>
      </c>
      <c r="YW23" s="9" t="str">
        <f t="shared" si="97"/>
        <v/>
      </c>
      <c r="YX23" s="9" t="str">
        <f>IF(YG23="","",IF(OR(AND(XX23=XX24,YA24&gt;0,明細書!YA24&lt;明細書!YA23),AND(XX23=XX24,YA24&gt;0,明細書!YB23&gt;明細書!YA24),AND(明細書!YA23&gt;明細書!YB23)),1,""))</f>
        <v/>
      </c>
      <c r="YY23" s="9" t="str">
        <f>IF(YO23="","",IF(OR(明細書!YC23&lt;明細書!YA23,明細書!YB23&lt;明細書!YD23,明細書!YC23&gt;明細書!YD23),1,""))</f>
        <v/>
      </c>
      <c r="YZ23" s="9" t="str">
        <f>IF(AND(明細書!YA23&lt;=TIME(17,40,0),明細書!YB23&gt;=TIME(18,20,0)),1,IF(AND(明細書!YA23&lt;=TIME(21,40,0),明細書!YB23&gt;=TIME(22,20,0)),1,IF(AND(明細書!YA23&lt;=TIME(5,40,0),明細書!YB23&gt;=TIME(6,20,0)),1,IF(AND(明細書!YA23&lt;=TIME(7,40,0),明細書!YB23&gt;=TIME(8,20,0)),1,""))))</f>
        <v/>
      </c>
      <c r="ZH23" s="15" t="str">
        <f t="shared" si="77"/>
        <v/>
      </c>
      <c r="ZJ23" s="16"/>
      <c r="ZK23" s="7" t="str">
        <f t="shared" si="54"/>
        <v/>
      </c>
      <c r="ZL23" s="3">
        <f t="shared" si="55"/>
        <v>45382</v>
      </c>
      <c r="ZM23" s="4"/>
      <c r="ZN23" s="5" t="s">
        <v>22</v>
      </c>
      <c r="ZO23" s="4"/>
      <c r="ZP23" s="5" t="s">
        <v>23</v>
      </c>
      <c r="ZQ23" s="4"/>
      <c r="ZR23" s="5" t="s">
        <v>22</v>
      </c>
      <c r="ZS23" s="4"/>
      <c r="ZT23" s="5" t="s">
        <v>23</v>
      </c>
      <c r="ZU23" s="4"/>
      <c r="ZV23" s="6" t="s">
        <v>22</v>
      </c>
      <c r="ZW23" s="4"/>
      <c r="ZX23" s="6" t="s">
        <v>23</v>
      </c>
      <c r="ZY23" s="4"/>
      <c r="ZZ23" s="6" t="s">
        <v>22</v>
      </c>
      <c r="AAA23" s="4"/>
      <c r="AAB23" s="6" t="s">
        <v>23</v>
      </c>
      <c r="AAC23" s="70"/>
      <c r="AAD23" s="17"/>
      <c r="AAE23" s="18"/>
      <c r="AAF23" s="82"/>
      <c r="AAH23" s="9" t="str">
        <f t="shared" si="56"/>
        <v/>
      </c>
      <c r="AAI23" s="9" t="str">
        <f t="shared" si="98"/>
        <v/>
      </c>
      <c r="AAJ23" s="9" t="str">
        <f>IF(ZS23="","",IF(OR(AND(ZJ23=ZJ24,ZM24&gt;0,明細書!ZM24&lt;明細書!ZM23),AND(ZJ23=ZJ24,ZM24&gt;0,明細書!ZN23&gt;明細書!ZM24),AND(明細書!ZM23&gt;明細書!ZN23)),1,""))</f>
        <v/>
      </c>
      <c r="AAK23" s="9" t="str">
        <f>IF(AAA23="","",IF(OR(明細書!ZO23&lt;明細書!ZM23,明細書!ZN23&lt;明細書!ZP23,明細書!ZO23&gt;明細書!ZP23),1,""))</f>
        <v/>
      </c>
      <c r="AAL23" s="9" t="str">
        <f>IF(AND(明細書!ZM23&lt;=TIME(17,40,0),明細書!ZN23&gt;=TIME(18,20,0)),1,IF(AND(明細書!ZM23&lt;=TIME(21,40,0),明細書!ZN23&gt;=TIME(22,20,0)),1,IF(AND(明細書!ZM23&lt;=TIME(5,40,0),明細書!ZN23&gt;=TIME(6,20,0)),1,IF(AND(明細書!ZM23&lt;=TIME(7,40,0),明細書!ZN23&gt;=TIME(8,20,0)),1,""))))</f>
        <v/>
      </c>
      <c r="AAT23" s="15" t="str">
        <f t="shared" si="78"/>
        <v/>
      </c>
      <c r="AAV23" s="16"/>
      <c r="AAW23" s="7" t="str">
        <f t="shared" si="57"/>
        <v/>
      </c>
      <c r="AAX23" s="3">
        <f t="shared" si="58"/>
        <v>45382</v>
      </c>
      <c r="AAY23" s="4"/>
      <c r="AAZ23" s="5" t="s">
        <v>22</v>
      </c>
      <c r="ABA23" s="4"/>
      <c r="ABB23" s="5" t="s">
        <v>23</v>
      </c>
      <c r="ABC23" s="4"/>
      <c r="ABD23" s="5" t="s">
        <v>22</v>
      </c>
      <c r="ABE23" s="4"/>
      <c r="ABF23" s="5" t="s">
        <v>23</v>
      </c>
      <c r="ABG23" s="4"/>
      <c r="ABH23" s="6" t="s">
        <v>22</v>
      </c>
      <c r="ABI23" s="4"/>
      <c r="ABJ23" s="6" t="s">
        <v>23</v>
      </c>
      <c r="ABK23" s="4"/>
      <c r="ABL23" s="6" t="s">
        <v>22</v>
      </c>
      <c r="ABM23" s="4"/>
      <c r="ABN23" s="6" t="s">
        <v>23</v>
      </c>
      <c r="ABO23" s="70"/>
      <c r="ABP23" s="17"/>
      <c r="ABQ23" s="18"/>
      <c r="ABR23" s="82"/>
      <c r="ABT23" s="9" t="str">
        <f t="shared" si="59"/>
        <v/>
      </c>
      <c r="ABU23" s="9" t="str">
        <f t="shared" si="99"/>
        <v/>
      </c>
      <c r="ABV23" s="9" t="str">
        <f>IF(ABE23="","",IF(OR(AND(AAV23=AAV24,AAY24&gt;0,明細書!AAY24&lt;明細書!AAY23),AND(AAV23=AAV24,AAY24&gt;0,明細書!AAZ23&gt;明細書!AAY24),AND(明細書!AAY23&gt;明細書!AAZ23)),1,""))</f>
        <v/>
      </c>
      <c r="ABW23" s="9" t="str">
        <f>IF(ABM23="","",IF(OR(明細書!ABA23&lt;明細書!AAY23,明細書!AAZ23&lt;明細書!ABB23,明細書!ABA23&gt;明細書!ABB23),1,""))</f>
        <v/>
      </c>
      <c r="ABX23" s="9" t="str">
        <f>IF(AND(明細書!AAY23&lt;=TIME(17,40,0),明細書!AAZ23&gt;=TIME(18,20,0)),1,IF(AND(明細書!AAY23&lt;=TIME(21,40,0),明細書!AAZ23&gt;=TIME(22,20,0)),1,IF(AND(明細書!AAY23&lt;=TIME(5,40,0),明細書!AAZ23&gt;=TIME(6,20,0)),1,IF(AND(明細書!AAY23&lt;=TIME(7,40,0),明細書!AAZ23&gt;=TIME(8,20,0)),1,""))))</f>
        <v/>
      </c>
      <c r="ACF23" s="15" t="str">
        <f t="shared" si="79"/>
        <v/>
      </c>
    </row>
    <row r="24" spans="2:760" ht="18.75" customHeight="1" x14ac:dyDescent="0.2">
      <c r="B24" s="16"/>
      <c r="C24" s="7" t="str">
        <f t="shared" si="100"/>
        <v/>
      </c>
      <c r="D24" s="3">
        <f t="shared" si="101"/>
        <v>45382</v>
      </c>
      <c r="E24" s="4"/>
      <c r="F24" s="5" t="s">
        <v>22</v>
      </c>
      <c r="G24" s="4"/>
      <c r="H24" s="5" t="s">
        <v>23</v>
      </c>
      <c r="I24" s="4"/>
      <c r="J24" s="5" t="s">
        <v>22</v>
      </c>
      <c r="K24" s="4"/>
      <c r="L24" s="5" t="s">
        <v>23</v>
      </c>
      <c r="M24" s="4"/>
      <c r="N24" s="6" t="s">
        <v>22</v>
      </c>
      <c r="O24" s="4"/>
      <c r="P24" s="6" t="s">
        <v>23</v>
      </c>
      <c r="Q24" s="4"/>
      <c r="R24" s="6" t="s">
        <v>22</v>
      </c>
      <c r="S24" s="4"/>
      <c r="T24" s="6" t="s">
        <v>23</v>
      </c>
      <c r="U24" s="70"/>
      <c r="V24" s="17"/>
      <c r="W24" s="18"/>
      <c r="X24" s="82"/>
      <c r="Z24" s="9" t="str">
        <f t="shared" si="2"/>
        <v/>
      </c>
      <c r="AA24" s="9" t="str">
        <f t="shared" si="80"/>
        <v/>
      </c>
      <c r="AB24" s="9" t="str">
        <f>IF(K24="","",IF(OR(AND(B24=B25,E25&gt;0,明細書!E25&lt;明細書!E24),AND(B24=B25,E25&gt;0,明細書!F24&gt;明細書!E25),AND(明細書!E24&gt;明細書!F24)),1,""))</f>
        <v/>
      </c>
      <c r="AC24" s="9" t="str">
        <f>IF(S24="","",IF(OR(明細書!G24&lt;明細書!E24,明細書!F24&lt;明細書!H24,明細書!G24&gt;明細書!H24),1,""))</f>
        <v/>
      </c>
      <c r="AD24" s="9" t="str">
        <f>IF(AND(明細書!E24&lt;=TIME(17,40,0),明細書!F24&gt;=TIME(18,20,0)),1,IF(AND(明細書!E24&lt;=TIME(21,40,0),明細書!F24&gt;=TIME(22,20,0)),1,IF(AND(明細書!E24&lt;=TIME(5,40,0),明細書!F24&gt;=TIME(6,20,0)),1,IF(AND(明細書!E24&lt;=TIME(7,40,0),明細書!F24&gt;=TIME(8,20,0)),1,""))))</f>
        <v/>
      </c>
      <c r="AL24" s="15" t="str">
        <f t="shared" si="60"/>
        <v/>
      </c>
      <c r="AN24" s="16"/>
      <c r="AO24" s="7" t="str">
        <f t="shared" si="3"/>
        <v/>
      </c>
      <c r="AP24" s="3">
        <f t="shared" si="4"/>
        <v>45382</v>
      </c>
      <c r="AQ24" s="4"/>
      <c r="AR24" s="5" t="s">
        <v>22</v>
      </c>
      <c r="AS24" s="4"/>
      <c r="AT24" s="5" t="s">
        <v>23</v>
      </c>
      <c r="AU24" s="4"/>
      <c r="AV24" s="5" t="s">
        <v>22</v>
      </c>
      <c r="AW24" s="4"/>
      <c r="AX24" s="5" t="s">
        <v>23</v>
      </c>
      <c r="AY24" s="4"/>
      <c r="AZ24" s="6" t="s">
        <v>22</v>
      </c>
      <c r="BA24" s="4"/>
      <c r="BB24" s="6" t="s">
        <v>23</v>
      </c>
      <c r="BC24" s="4"/>
      <c r="BD24" s="6" t="s">
        <v>22</v>
      </c>
      <c r="BE24" s="4"/>
      <c r="BF24" s="6" t="s">
        <v>23</v>
      </c>
      <c r="BG24" s="70"/>
      <c r="BH24" s="17"/>
      <c r="BI24" s="18"/>
      <c r="BJ24" s="82"/>
      <c r="BL24" s="9" t="str">
        <f t="shared" si="5"/>
        <v/>
      </c>
      <c r="BM24" s="9" t="str">
        <f t="shared" si="81"/>
        <v/>
      </c>
      <c r="BN24" s="9" t="str">
        <f>IF(AW24="","",IF(OR(AND(AN24=AN25,AQ25&gt;0,明細書!AQ25&lt;明細書!AQ24),AND(AN24=AN25,AQ25&gt;0,明細書!AR24&gt;明細書!AQ25),AND(明細書!AQ24&gt;明細書!AR24)),1,""))</f>
        <v/>
      </c>
      <c r="BO24" s="9" t="str">
        <f>IF(BE24="","",IF(OR(明細書!AS24&lt;明細書!AQ24,明細書!AR24&lt;明細書!AT24,明細書!AS24&gt;明細書!AT24),1,""))</f>
        <v/>
      </c>
      <c r="BP24" s="9" t="str">
        <f>IF(AND(明細書!AQ24&lt;=TIME(17,40,0),明細書!AR24&gt;=TIME(18,20,0)),1,IF(AND(明細書!AQ24&lt;=TIME(21,40,0),明細書!AR24&gt;=TIME(22,20,0)),1,IF(AND(明細書!AQ24&lt;=TIME(5,40,0),明細書!AR24&gt;=TIME(6,20,0)),1,IF(AND(明細書!AQ24&lt;=TIME(7,40,0),明細書!AR24&gt;=TIME(8,20,0)),1,""))))</f>
        <v/>
      </c>
      <c r="BX24" s="15" t="str">
        <f t="shared" si="61"/>
        <v/>
      </c>
      <c r="BZ24" s="16"/>
      <c r="CA24" s="7" t="str">
        <f t="shared" si="6"/>
        <v/>
      </c>
      <c r="CB24" s="3">
        <f t="shared" si="7"/>
        <v>45382</v>
      </c>
      <c r="CC24" s="4"/>
      <c r="CD24" s="5" t="s">
        <v>22</v>
      </c>
      <c r="CE24" s="4"/>
      <c r="CF24" s="5" t="s">
        <v>23</v>
      </c>
      <c r="CG24" s="4"/>
      <c r="CH24" s="5" t="s">
        <v>22</v>
      </c>
      <c r="CI24" s="4"/>
      <c r="CJ24" s="5" t="s">
        <v>23</v>
      </c>
      <c r="CK24" s="4"/>
      <c r="CL24" s="6" t="s">
        <v>22</v>
      </c>
      <c r="CM24" s="4"/>
      <c r="CN24" s="6" t="s">
        <v>23</v>
      </c>
      <c r="CO24" s="4"/>
      <c r="CP24" s="6" t="s">
        <v>22</v>
      </c>
      <c r="CQ24" s="4"/>
      <c r="CR24" s="6" t="s">
        <v>23</v>
      </c>
      <c r="CS24" s="70"/>
      <c r="CT24" s="17"/>
      <c r="CU24" s="18"/>
      <c r="CV24" s="82"/>
      <c r="CX24" s="9" t="str">
        <f t="shared" si="8"/>
        <v/>
      </c>
      <c r="CY24" s="9" t="str">
        <f t="shared" si="82"/>
        <v/>
      </c>
      <c r="CZ24" s="9" t="str">
        <f>IF(CI24="","",IF(OR(AND(BZ24=BZ25,CC25&gt;0,明細書!CC25&lt;明細書!CC24),AND(BZ24=BZ25,CC25&gt;0,明細書!CD24&gt;明細書!CC25),AND(明細書!CC24&gt;明細書!CD24)),1,""))</f>
        <v/>
      </c>
      <c r="DA24" s="9" t="str">
        <f>IF(CQ24="","",IF(OR(明細書!CE24&lt;明細書!CC24,明細書!CD24&lt;明細書!CF24,明細書!CE24&gt;明細書!CF24),1,""))</f>
        <v/>
      </c>
      <c r="DB24" s="9" t="str">
        <f>IF(AND(明細書!CC24&lt;=TIME(17,40,0),明細書!CD24&gt;=TIME(18,20,0)),1,IF(AND(明細書!CC24&lt;=TIME(21,40,0),明細書!CD24&gt;=TIME(22,20,0)),1,IF(AND(明細書!CC24&lt;=TIME(5,40,0),明細書!CD24&gt;=TIME(6,20,0)),1,IF(AND(明細書!CC24&lt;=TIME(7,40,0),明細書!CD24&gt;=TIME(8,20,0)),1,""))))</f>
        <v/>
      </c>
      <c r="DJ24" s="15" t="str">
        <f t="shared" si="62"/>
        <v/>
      </c>
      <c r="DL24" s="16"/>
      <c r="DM24" s="7" t="str">
        <f t="shared" si="9"/>
        <v/>
      </c>
      <c r="DN24" s="3">
        <f t="shared" si="10"/>
        <v>45382</v>
      </c>
      <c r="DO24" s="4"/>
      <c r="DP24" s="5" t="s">
        <v>22</v>
      </c>
      <c r="DQ24" s="4"/>
      <c r="DR24" s="5" t="s">
        <v>23</v>
      </c>
      <c r="DS24" s="4"/>
      <c r="DT24" s="5" t="s">
        <v>22</v>
      </c>
      <c r="DU24" s="4"/>
      <c r="DV24" s="5" t="s">
        <v>23</v>
      </c>
      <c r="DW24" s="4"/>
      <c r="DX24" s="6" t="s">
        <v>22</v>
      </c>
      <c r="DY24" s="4"/>
      <c r="DZ24" s="6" t="s">
        <v>23</v>
      </c>
      <c r="EA24" s="4"/>
      <c r="EB24" s="6" t="s">
        <v>22</v>
      </c>
      <c r="EC24" s="4"/>
      <c r="ED24" s="6" t="s">
        <v>23</v>
      </c>
      <c r="EE24" s="70"/>
      <c r="EF24" s="17"/>
      <c r="EG24" s="18"/>
      <c r="EH24" s="82"/>
      <c r="EJ24" s="9" t="str">
        <f t="shared" si="11"/>
        <v/>
      </c>
      <c r="EK24" s="9" t="str">
        <f t="shared" si="83"/>
        <v/>
      </c>
      <c r="EL24" s="9" t="str">
        <f>IF(DU24="","",IF(OR(AND(DL24=DL25,DO25&gt;0,明細書!DO25&lt;明細書!DO24),AND(DL24=DL25,DO25&gt;0,明細書!DP24&gt;明細書!DO25),AND(明細書!DO24&gt;明細書!DP24)),1,""))</f>
        <v/>
      </c>
      <c r="EM24" s="9" t="str">
        <f>IF(EC24="","",IF(OR(明細書!DQ24&lt;明細書!DO24,明細書!DP24&lt;明細書!DR24,明細書!DQ24&gt;明細書!DR24),1,""))</f>
        <v/>
      </c>
      <c r="EN24" s="9" t="str">
        <f>IF(AND(明細書!DO24&lt;=TIME(17,40,0),明細書!DP24&gt;=TIME(18,20,0)),1,IF(AND(明細書!DO24&lt;=TIME(21,40,0),明細書!DP24&gt;=TIME(22,20,0)),1,IF(AND(明細書!DO24&lt;=TIME(5,40,0),明細書!DP24&gt;=TIME(6,20,0)),1,IF(AND(明細書!DO24&lt;=TIME(7,40,0),明細書!DP24&gt;=TIME(8,20,0)),1,""))))</f>
        <v/>
      </c>
      <c r="EV24" s="15" t="str">
        <f t="shared" si="63"/>
        <v/>
      </c>
      <c r="EX24" s="16"/>
      <c r="EY24" s="7" t="str">
        <f t="shared" si="12"/>
        <v/>
      </c>
      <c r="EZ24" s="3">
        <f t="shared" si="13"/>
        <v>45382</v>
      </c>
      <c r="FA24" s="4"/>
      <c r="FB24" s="5" t="s">
        <v>22</v>
      </c>
      <c r="FC24" s="4"/>
      <c r="FD24" s="5" t="s">
        <v>23</v>
      </c>
      <c r="FE24" s="4"/>
      <c r="FF24" s="5" t="s">
        <v>22</v>
      </c>
      <c r="FG24" s="4"/>
      <c r="FH24" s="5" t="s">
        <v>23</v>
      </c>
      <c r="FI24" s="4"/>
      <c r="FJ24" s="6" t="s">
        <v>22</v>
      </c>
      <c r="FK24" s="4"/>
      <c r="FL24" s="6" t="s">
        <v>23</v>
      </c>
      <c r="FM24" s="4"/>
      <c r="FN24" s="6" t="s">
        <v>22</v>
      </c>
      <c r="FO24" s="4"/>
      <c r="FP24" s="6" t="s">
        <v>23</v>
      </c>
      <c r="FQ24" s="70"/>
      <c r="FR24" s="17"/>
      <c r="FS24" s="18"/>
      <c r="FT24" s="82"/>
      <c r="FV24" s="9" t="str">
        <f t="shared" si="14"/>
        <v/>
      </c>
      <c r="FW24" s="9" t="str">
        <f t="shared" si="84"/>
        <v/>
      </c>
      <c r="FX24" s="9" t="str">
        <f>IF(FG24="","",IF(OR(AND(EX24=EX25,FA25&gt;0,明細書!FA25&lt;明細書!FA24),AND(EX24=EX25,FA25&gt;0,明細書!FB24&gt;明細書!FA25),AND(明細書!FA24&gt;明細書!FB24)),1,""))</f>
        <v/>
      </c>
      <c r="FY24" s="9" t="str">
        <f>IF(FO24="","",IF(OR(明細書!FC24&lt;明細書!FA24,明細書!FB24&lt;明細書!FD24,明細書!FC24&gt;明細書!FD24),1,""))</f>
        <v/>
      </c>
      <c r="FZ24" s="9" t="str">
        <f>IF(AND(明細書!FA24&lt;=TIME(17,40,0),明細書!FB24&gt;=TIME(18,20,0)),1,IF(AND(明細書!FA24&lt;=TIME(21,40,0),明細書!FB24&gt;=TIME(22,20,0)),1,IF(AND(明細書!FA24&lt;=TIME(5,40,0),明細書!FB24&gt;=TIME(6,20,0)),1,IF(AND(明細書!FA24&lt;=TIME(7,40,0),明細書!FB24&gt;=TIME(8,20,0)),1,""))))</f>
        <v/>
      </c>
      <c r="GH24" s="15" t="str">
        <f t="shared" si="64"/>
        <v/>
      </c>
      <c r="GJ24" s="16"/>
      <c r="GK24" s="7" t="str">
        <f t="shared" si="15"/>
        <v/>
      </c>
      <c r="GL24" s="3">
        <f t="shared" si="16"/>
        <v>45382</v>
      </c>
      <c r="GM24" s="4"/>
      <c r="GN24" s="5" t="s">
        <v>22</v>
      </c>
      <c r="GO24" s="4"/>
      <c r="GP24" s="5" t="s">
        <v>23</v>
      </c>
      <c r="GQ24" s="4"/>
      <c r="GR24" s="5" t="s">
        <v>22</v>
      </c>
      <c r="GS24" s="4"/>
      <c r="GT24" s="5" t="s">
        <v>23</v>
      </c>
      <c r="GU24" s="4"/>
      <c r="GV24" s="6" t="s">
        <v>22</v>
      </c>
      <c r="GW24" s="4"/>
      <c r="GX24" s="6" t="s">
        <v>23</v>
      </c>
      <c r="GY24" s="4"/>
      <c r="GZ24" s="6" t="s">
        <v>22</v>
      </c>
      <c r="HA24" s="4"/>
      <c r="HB24" s="6" t="s">
        <v>23</v>
      </c>
      <c r="HC24" s="70"/>
      <c r="HD24" s="17"/>
      <c r="HE24" s="18"/>
      <c r="HF24" s="82"/>
      <c r="HH24" s="9" t="str">
        <f t="shared" si="17"/>
        <v/>
      </c>
      <c r="HI24" s="9" t="str">
        <f t="shared" si="85"/>
        <v/>
      </c>
      <c r="HJ24" s="9" t="str">
        <f>IF(GS24="","",IF(OR(AND(GJ24=GJ25,GM25&gt;0,明細書!GM25&lt;明細書!GM24),AND(GJ24=GJ25,GM25&gt;0,明細書!GN24&gt;明細書!GM25),AND(明細書!GM24&gt;明細書!GN24)),1,""))</f>
        <v/>
      </c>
      <c r="HK24" s="9" t="str">
        <f>IF(HA24="","",IF(OR(明細書!GO24&lt;明細書!GM24,明細書!GN24&lt;明細書!GP24,明細書!GO24&gt;明細書!GP24),1,""))</f>
        <v/>
      </c>
      <c r="HL24" s="9" t="str">
        <f>IF(AND(明細書!GM24&lt;=TIME(17,40,0),明細書!GN24&gt;=TIME(18,20,0)),1,IF(AND(明細書!GM24&lt;=TIME(21,40,0),明細書!GN24&gt;=TIME(22,20,0)),1,IF(AND(明細書!GM24&lt;=TIME(5,40,0),明細書!GN24&gt;=TIME(6,20,0)),1,IF(AND(明細書!GM24&lt;=TIME(7,40,0),明細書!GN24&gt;=TIME(8,20,0)),1,""))))</f>
        <v/>
      </c>
      <c r="HT24" s="15" t="str">
        <f t="shared" si="65"/>
        <v/>
      </c>
      <c r="HV24" s="16"/>
      <c r="HW24" s="7" t="str">
        <f t="shared" si="18"/>
        <v/>
      </c>
      <c r="HX24" s="3">
        <f t="shared" si="19"/>
        <v>45382</v>
      </c>
      <c r="HY24" s="4"/>
      <c r="HZ24" s="5" t="s">
        <v>22</v>
      </c>
      <c r="IA24" s="4"/>
      <c r="IB24" s="5" t="s">
        <v>23</v>
      </c>
      <c r="IC24" s="4"/>
      <c r="ID24" s="5" t="s">
        <v>22</v>
      </c>
      <c r="IE24" s="4"/>
      <c r="IF24" s="5" t="s">
        <v>23</v>
      </c>
      <c r="IG24" s="4"/>
      <c r="IH24" s="6" t="s">
        <v>22</v>
      </c>
      <c r="II24" s="4"/>
      <c r="IJ24" s="6" t="s">
        <v>23</v>
      </c>
      <c r="IK24" s="4"/>
      <c r="IL24" s="6" t="s">
        <v>22</v>
      </c>
      <c r="IM24" s="4"/>
      <c r="IN24" s="6" t="s">
        <v>23</v>
      </c>
      <c r="IO24" s="70"/>
      <c r="IP24" s="17"/>
      <c r="IQ24" s="18"/>
      <c r="IR24" s="82"/>
      <c r="IT24" s="9" t="str">
        <f t="shared" si="20"/>
        <v/>
      </c>
      <c r="IU24" s="9" t="str">
        <f t="shared" si="86"/>
        <v/>
      </c>
      <c r="IV24" s="9" t="str">
        <f>IF(IE24="","",IF(OR(AND(HV24=HV25,HY25&gt;0,明細書!HY25&lt;明細書!HY24),AND(HV24=HV25,HY25&gt;0,明細書!HZ24&gt;明細書!HY25),AND(明細書!HY24&gt;明細書!HZ24)),1,""))</f>
        <v/>
      </c>
      <c r="IW24" s="9" t="str">
        <f>IF(IM24="","",IF(OR(明細書!IA24&lt;明細書!HY24,明細書!HZ24&lt;明細書!IB24,明細書!IA24&gt;明細書!IB24),1,""))</f>
        <v/>
      </c>
      <c r="IX24" s="9" t="str">
        <f>IF(AND(明細書!HY24&lt;=TIME(17,40,0),明細書!HZ24&gt;=TIME(18,20,0)),1,IF(AND(明細書!HY24&lt;=TIME(21,40,0),明細書!HZ24&gt;=TIME(22,20,0)),1,IF(AND(明細書!HY24&lt;=TIME(5,40,0),明細書!HZ24&gt;=TIME(6,20,0)),1,IF(AND(明細書!HY24&lt;=TIME(7,40,0),明細書!HZ24&gt;=TIME(8,20,0)),1,""))))</f>
        <v/>
      </c>
      <c r="JF24" s="15" t="str">
        <f t="shared" si="66"/>
        <v/>
      </c>
      <c r="JH24" s="16"/>
      <c r="JI24" s="7" t="str">
        <f t="shared" si="21"/>
        <v/>
      </c>
      <c r="JJ24" s="3">
        <f t="shared" si="22"/>
        <v>45382</v>
      </c>
      <c r="JK24" s="4"/>
      <c r="JL24" s="5" t="s">
        <v>22</v>
      </c>
      <c r="JM24" s="4"/>
      <c r="JN24" s="5" t="s">
        <v>23</v>
      </c>
      <c r="JO24" s="4"/>
      <c r="JP24" s="5" t="s">
        <v>22</v>
      </c>
      <c r="JQ24" s="4"/>
      <c r="JR24" s="5" t="s">
        <v>23</v>
      </c>
      <c r="JS24" s="4"/>
      <c r="JT24" s="6" t="s">
        <v>22</v>
      </c>
      <c r="JU24" s="4"/>
      <c r="JV24" s="6" t="s">
        <v>23</v>
      </c>
      <c r="JW24" s="4"/>
      <c r="JX24" s="6" t="s">
        <v>22</v>
      </c>
      <c r="JY24" s="4"/>
      <c r="JZ24" s="6" t="s">
        <v>23</v>
      </c>
      <c r="KA24" s="70"/>
      <c r="KB24" s="17"/>
      <c r="KC24" s="18"/>
      <c r="KD24" s="82"/>
      <c r="KF24" s="9" t="str">
        <f t="shared" si="23"/>
        <v/>
      </c>
      <c r="KG24" s="9" t="str">
        <f t="shared" si="87"/>
        <v/>
      </c>
      <c r="KH24" s="9" t="str">
        <f>IF(JQ24="","",IF(OR(AND(JH24=JH25,JK25&gt;0,明細書!JK25&lt;明細書!JK24),AND(JH24=JH25,JK25&gt;0,明細書!JL24&gt;明細書!JK25),AND(明細書!JK24&gt;明細書!JL24)),1,""))</f>
        <v/>
      </c>
      <c r="KI24" s="9" t="str">
        <f>IF(JY24="","",IF(OR(明細書!JM24&lt;明細書!JK24,明細書!JL24&lt;明細書!JN24,明細書!JM24&gt;明細書!JN24),1,""))</f>
        <v/>
      </c>
      <c r="KJ24" s="9" t="str">
        <f>IF(AND(明細書!JK24&lt;=TIME(17,40,0),明細書!JL24&gt;=TIME(18,20,0)),1,IF(AND(明細書!JK24&lt;=TIME(21,40,0),明細書!JL24&gt;=TIME(22,20,0)),1,IF(AND(明細書!JK24&lt;=TIME(5,40,0),明細書!JL24&gt;=TIME(6,20,0)),1,IF(AND(明細書!JK24&lt;=TIME(7,40,0),明細書!JL24&gt;=TIME(8,20,0)),1,""))))</f>
        <v/>
      </c>
      <c r="KR24" s="15" t="str">
        <f t="shared" si="67"/>
        <v/>
      </c>
      <c r="KT24" s="16"/>
      <c r="KU24" s="7" t="str">
        <f t="shared" si="24"/>
        <v/>
      </c>
      <c r="KV24" s="3">
        <f t="shared" si="25"/>
        <v>45382</v>
      </c>
      <c r="KW24" s="4"/>
      <c r="KX24" s="5" t="s">
        <v>22</v>
      </c>
      <c r="KY24" s="4"/>
      <c r="KZ24" s="5" t="s">
        <v>23</v>
      </c>
      <c r="LA24" s="4"/>
      <c r="LB24" s="5" t="s">
        <v>22</v>
      </c>
      <c r="LC24" s="4"/>
      <c r="LD24" s="5" t="s">
        <v>23</v>
      </c>
      <c r="LE24" s="4"/>
      <c r="LF24" s="6" t="s">
        <v>22</v>
      </c>
      <c r="LG24" s="4"/>
      <c r="LH24" s="6" t="s">
        <v>23</v>
      </c>
      <c r="LI24" s="4"/>
      <c r="LJ24" s="6" t="s">
        <v>22</v>
      </c>
      <c r="LK24" s="4"/>
      <c r="LL24" s="6" t="s">
        <v>23</v>
      </c>
      <c r="LM24" s="70"/>
      <c r="LN24" s="17"/>
      <c r="LO24" s="18"/>
      <c r="LP24" s="82"/>
      <c r="LR24" s="9" t="str">
        <f t="shared" si="26"/>
        <v/>
      </c>
      <c r="LS24" s="9" t="str">
        <f t="shared" si="88"/>
        <v/>
      </c>
      <c r="LT24" s="9" t="str">
        <f>IF(LC24="","",IF(OR(AND(KT24=KT25,KW25&gt;0,明細書!KW25&lt;明細書!KW24),AND(KT24=KT25,KW25&gt;0,明細書!KX24&gt;明細書!KW25),AND(明細書!KW24&gt;明細書!KX24)),1,""))</f>
        <v/>
      </c>
      <c r="LU24" s="9" t="str">
        <f>IF(LK24="","",IF(OR(明細書!KY24&lt;明細書!KW24,明細書!KX24&lt;明細書!KZ24,明細書!KY24&gt;明細書!KZ24),1,""))</f>
        <v/>
      </c>
      <c r="LV24" s="9" t="str">
        <f>IF(AND(明細書!KW24&lt;=TIME(17,40,0),明細書!KX24&gt;=TIME(18,20,0)),1,IF(AND(明細書!KW24&lt;=TIME(21,40,0),明細書!KX24&gt;=TIME(22,20,0)),1,IF(AND(明細書!KW24&lt;=TIME(5,40,0),明細書!KX24&gt;=TIME(6,20,0)),1,IF(AND(明細書!KW24&lt;=TIME(7,40,0),明細書!KX24&gt;=TIME(8,20,0)),1,""))))</f>
        <v/>
      </c>
      <c r="MD24" s="15" t="str">
        <f t="shared" si="68"/>
        <v/>
      </c>
      <c r="MF24" s="16"/>
      <c r="MG24" s="7" t="str">
        <f t="shared" si="27"/>
        <v/>
      </c>
      <c r="MH24" s="3">
        <f t="shared" si="28"/>
        <v>45382</v>
      </c>
      <c r="MI24" s="4"/>
      <c r="MJ24" s="5" t="s">
        <v>22</v>
      </c>
      <c r="MK24" s="4"/>
      <c r="ML24" s="5" t="s">
        <v>23</v>
      </c>
      <c r="MM24" s="4"/>
      <c r="MN24" s="5" t="s">
        <v>22</v>
      </c>
      <c r="MO24" s="4"/>
      <c r="MP24" s="5" t="s">
        <v>23</v>
      </c>
      <c r="MQ24" s="4"/>
      <c r="MR24" s="6" t="s">
        <v>22</v>
      </c>
      <c r="MS24" s="4"/>
      <c r="MT24" s="6" t="s">
        <v>23</v>
      </c>
      <c r="MU24" s="4"/>
      <c r="MV24" s="6" t="s">
        <v>22</v>
      </c>
      <c r="MW24" s="4"/>
      <c r="MX24" s="6" t="s">
        <v>23</v>
      </c>
      <c r="MY24" s="70"/>
      <c r="MZ24" s="17"/>
      <c r="NA24" s="18"/>
      <c r="NB24" s="82"/>
      <c r="ND24" s="9" t="str">
        <f t="shared" si="29"/>
        <v/>
      </c>
      <c r="NE24" s="9" t="str">
        <f t="shared" si="89"/>
        <v/>
      </c>
      <c r="NF24" s="9" t="str">
        <f>IF(MO24="","",IF(OR(AND(MF24=MF25,MI25&gt;0,明細書!MI25&lt;明細書!MI24),AND(MF24=MF25,MI25&gt;0,明細書!MJ24&gt;明細書!MI25),AND(明細書!MI24&gt;明細書!MJ24)),1,""))</f>
        <v/>
      </c>
      <c r="NG24" s="9" t="str">
        <f>IF(MW24="","",IF(OR(明細書!MK24&lt;明細書!MI24,明細書!MJ24&lt;明細書!ML24,明細書!MK24&gt;明細書!ML24),1,""))</f>
        <v/>
      </c>
      <c r="NH24" s="9" t="str">
        <f>IF(AND(明細書!MI24&lt;=TIME(17,40,0),明細書!MJ24&gt;=TIME(18,20,0)),1,IF(AND(明細書!MI24&lt;=TIME(21,40,0),明細書!MJ24&gt;=TIME(22,20,0)),1,IF(AND(明細書!MI24&lt;=TIME(5,40,0),明細書!MJ24&gt;=TIME(6,20,0)),1,IF(AND(明細書!MI24&lt;=TIME(7,40,0),明細書!MJ24&gt;=TIME(8,20,0)),1,""))))</f>
        <v/>
      </c>
      <c r="NP24" s="15" t="str">
        <f t="shared" si="69"/>
        <v/>
      </c>
      <c r="NR24" s="16"/>
      <c r="NS24" s="7" t="str">
        <f t="shared" si="30"/>
        <v/>
      </c>
      <c r="NT24" s="3">
        <f t="shared" si="31"/>
        <v>45382</v>
      </c>
      <c r="NU24" s="4"/>
      <c r="NV24" s="5" t="s">
        <v>22</v>
      </c>
      <c r="NW24" s="4"/>
      <c r="NX24" s="5" t="s">
        <v>23</v>
      </c>
      <c r="NY24" s="4"/>
      <c r="NZ24" s="5" t="s">
        <v>22</v>
      </c>
      <c r="OA24" s="4"/>
      <c r="OB24" s="5" t="s">
        <v>23</v>
      </c>
      <c r="OC24" s="4"/>
      <c r="OD24" s="6" t="s">
        <v>22</v>
      </c>
      <c r="OE24" s="4"/>
      <c r="OF24" s="6" t="s">
        <v>23</v>
      </c>
      <c r="OG24" s="4"/>
      <c r="OH24" s="6" t="s">
        <v>22</v>
      </c>
      <c r="OI24" s="4"/>
      <c r="OJ24" s="6" t="s">
        <v>23</v>
      </c>
      <c r="OK24" s="70"/>
      <c r="OL24" s="17"/>
      <c r="OM24" s="18"/>
      <c r="ON24" s="82"/>
      <c r="OP24" s="9" t="str">
        <f t="shared" si="32"/>
        <v/>
      </c>
      <c r="OQ24" s="9" t="str">
        <f t="shared" si="90"/>
        <v/>
      </c>
      <c r="OR24" s="9" t="str">
        <f>IF(OA24="","",IF(OR(AND(NR24=NR25,NU25&gt;0,明細書!NU25&lt;明細書!NU24),AND(NR24=NR25,NU25&gt;0,明細書!NV24&gt;明細書!NU25),AND(明細書!NU24&gt;明細書!NV24)),1,""))</f>
        <v/>
      </c>
      <c r="OS24" s="9" t="str">
        <f>IF(OI24="","",IF(OR(明細書!NW24&lt;明細書!NU24,明細書!NV24&lt;明細書!NX24,明細書!NW24&gt;明細書!NX24),1,""))</f>
        <v/>
      </c>
      <c r="OT24" s="9" t="str">
        <f>IF(AND(明細書!NU24&lt;=TIME(17,40,0),明細書!NV24&gt;=TIME(18,20,0)),1,IF(AND(明細書!NU24&lt;=TIME(21,40,0),明細書!NV24&gt;=TIME(22,20,0)),1,IF(AND(明細書!NU24&lt;=TIME(5,40,0),明細書!NV24&gt;=TIME(6,20,0)),1,IF(AND(明細書!NU24&lt;=TIME(7,40,0),明細書!NV24&gt;=TIME(8,20,0)),1,""))))</f>
        <v/>
      </c>
      <c r="PB24" s="15" t="str">
        <f t="shared" si="70"/>
        <v/>
      </c>
      <c r="PD24" s="16"/>
      <c r="PE24" s="7" t="str">
        <f t="shared" si="33"/>
        <v/>
      </c>
      <c r="PF24" s="3">
        <f t="shared" si="34"/>
        <v>45382</v>
      </c>
      <c r="PG24" s="4"/>
      <c r="PH24" s="5" t="s">
        <v>22</v>
      </c>
      <c r="PI24" s="4"/>
      <c r="PJ24" s="5" t="s">
        <v>23</v>
      </c>
      <c r="PK24" s="4"/>
      <c r="PL24" s="5" t="s">
        <v>22</v>
      </c>
      <c r="PM24" s="4"/>
      <c r="PN24" s="5" t="s">
        <v>23</v>
      </c>
      <c r="PO24" s="4"/>
      <c r="PP24" s="6" t="s">
        <v>22</v>
      </c>
      <c r="PQ24" s="4"/>
      <c r="PR24" s="6" t="s">
        <v>23</v>
      </c>
      <c r="PS24" s="4"/>
      <c r="PT24" s="6" t="s">
        <v>22</v>
      </c>
      <c r="PU24" s="4"/>
      <c r="PV24" s="6" t="s">
        <v>23</v>
      </c>
      <c r="PW24" s="70"/>
      <c r="PX24" s="17"/>
      <c r="PY24" s="18"/>
      <c r="PZ24" s="82"/>
      <c r="QB24" s="9" t="str">
        <f t="shared" si="35"/>
        <v/>
      </c>
      <c r="QC24" s="9" t="str">
        <f t="shared" si="91"/>
        <v/>
      </c>
      <c r="QD24" s="9" t="str">
        <f>IF(PM24="","",IF(OR(AND(PD24=PD25,PG25&gt;0,明細書!PG25&lt;明細書!PG24),AND(PD24=PD25,PG25&gt;0,明細書!PH24&gt;明細書!PG25),AND(明細書!PG24&gt;明細書!PH24)),1,""))</f>
        <v/>
      </c>
      <c r="QE24" s="9" t="str">
        <f>IF(PU24="","",IF(OR(明細書!PI24&lt;明細書!PG24,明細書!PH24&lt;明細書!PJ24,明細書!PI24&gt;明細書!PJ24),1,""))</f>
        <v/>
      </c>
      <c r="QF24" s="9" t="str">
        <f>IF(AND(明細書!PG24&lt;=TIME(17,40,0),明細書!PH24&gt;=TIME(18,20,0)),1,IF(AND(明細書!PG24&lt;=TIME(21,40,0),明細書!PH24&gt;=TIME(22,20,0)),1,IF(AND(明細書!PG24&lt;=TIME(5,40,0),明細書!PH24&gt;=TIME(6,20,0)),1,IF(AND(明細書!PG24&lt;=TIME(7,40,0),明細書!PH24&gt;=TIME(8,20,0)),1,""))))</f>
        <v/>
      </c>
      <c r="QN24" s="15" t="str">
        <f t="shared" si="71"/>
        <v/>
      </c>
      <c r="QP24" s="16"/>
      <c r="QQ24" s="7" t="str">
        <f t="shared" si="36"/>
        <v/>
      </c>
      <c r="QR24" s="3">
        <f t="shared" si="37"/>
        <v>45382</v>
      </c>
      <c r="QS24" s="4"/>
      <c r="QT24" s="5" t="s">
        <v>22</v>
      </c>
      <c r="QU24" s="4"/>
      <c r="QV24" s="5" t="s">
        <v>23</v>
      </c>
      <c r="QW24" s="4"/>
      <c r="QX24" s="5" t="s">
        <v>22</v>
      </c>
      <c r="QY24" s="4"/>
      <c r="QZ24" s="5" t="s">
        <v>23</v>
      </c>
      <c r="RA24" s="4"/>
      <c r="RB24" s="6" t="s">
        <v>22</v>
      </c>
      <c r="RC24" s="4"/>
      <c r="RD24" s="6" t="s">
        <v>23</v>
      </c>
      <c r="RE24" s="4"/>
      <c r="RF24" s="6" t="s">
        <v>22</v>
      </c>
      <c r="RG24" s="4"/>
      <c r="RH24" s="6" t="s">
        <v>23</v>
      </c>
      <c r="RI24" s="70"/>
      <c r="RJ24" s="17"/>
      <c r="RK24" s="18"/>
      <c r="RL24" s="82"/>
      <c r="RN24" s="9" t="str">
        <f t="shared" si="38"/>
        <v/>
      </c>
      <c r="RO24" s="9" t="str">
        <f t="shared" si="92"/>
        <v/>
      </c>
      <c r="RP24" s="9" t="str">
        <f>IF(QY24="","",IF(OR(AND(QP24=QP25,QS25&gt;0,明細書!QS25&lt;明細書!QS24),AND(QP24=QP25,QS25&gt;0,明細書!QT24&gt;明細書!QS25),AND(明細書!QS24&gt;明細書!QT24)),1,""))</f>
        <v/>
      </c>
      <c r="RQ24" s="9" t="str">
        <f>IF(RG24="","",IF(OR(明細書!QU24&lt;明細書!QS24,明細書!QT24&lt;明細書!QV24,明細書!QU24&gt;明細書!QV24),1,""))</f>
        <v/>
      </c>
      <c r="RR24" s="9" t="str">
        <f>IF(AND(明細書!QS24&lt;=TIME(17,40,0),明細書!QT24&gt;=TIME(18,20,0)),1,IF(AND(明細書!QS24&lt;=TIME(21,40,0),明細書!QT24&gt;=TIME(22,20,0)),1,IF(AND(明細書!QS24&lt;=TIME(5,40,0),明細書!QT24&gt;=TIME(6,20,0)),1,IF(AND(明細書!QS24&lt;=TIME(7,40,0),明細書!QT24&gt;=TIME(8,20,0)),1,""))))</f>
        <v/>
      </c>
      <c r="RZ24" s="15" t="str">
        <f t="shared" si="72"/>
        <v/>
      </c>
      <c r="SB24" s="16"/>
      <c r="SC24" s="7" t="str">
        <f t="shared" si="39"/>
        <v/>
      </c>
      <c r="SD24" s="3">
        <f t="shared" si="40"/>
        <v>45382</v>
      </c>
      <c r="SE24" s="4"/>
      <c r="SF24" s="5" t="s">
        <v>22</v>
      </c>
      <c r="SG24" s="4"/>
      <c r="SH24" s="5" t="s">
        <v>23</v>
      </c>
      <c r="SI24" s="4"/>
      <c r="SJ24" s="5" t="s">
        <v>22</v>
      </c>
      <c r="SK24" s="4"/>
      <c r="SL24" s="5" t="s">
        <v>23</v>
      </c>
      <c r="SM24" s="4"/>
      <c r="SN24" s="6" t="s">
        <v>22</v>
      </c>
      <c r="SO24" s="4"/>
      <c r="SP24" s="6" t="s">
        <v>23</v>
      </c>
      <c r="SQ24" s="4"/>
      <c r="SR24" s="6" t="s">
        <v>22</v>
      </c>
      <c r="SS24" s="4"/>
      <c r="ST24" s="6" t="s">
        <v>23</v>
      </c>
      <c r="SU24" s="70"/>
      <c r="SV24" s="17"/>
      <c r="SW24" s="18"/>
      <c r="SX24" s="82"/>
      <c r="SZ24" s="9" t="str">
        <f t="shared" si="41"/>
        <v/>
      </c>
      <c r="TA24" s="9" t="str">
        <f t="shared" si="93"/>
        <v/>
      </c>
      <c r="TB24" s="9" t="str">
        <f>IF(SK24="","",IF(OR(AND(SB24=SB25,SE25&gt;0,明細書!SE25&lt;明細書!SE24),AND(SB24=SB25,SE25&gt;0,明細書!SF24&gt;明細書!SE25),AND(明細書!SE24&gt;明細書!SF24)),1,""))</f>
        <v/>
      </c>
      <c r="TC24" s="9" t="str">
        <f>IF(SS24="","",IF(OR(明細書!SG24&lt;明細書!SE24,明細書!SF24&lt;明細書!SH24,明細書!SG24&gt;明細書!SH24),1,""))</f>
        <v/>
      </c>
      <c r="TD24" s="9" t="str">
        <f>IF(AND(明細書!SE24&lt;=TIME(17,40,0),明細書!SF24&gt;=TIME(18,20,0)),1,IF(AND(明細書!SE24&lt;=TIME(21,40,0),明細書!SF24&gt;=TIME(22,20,0)),1,IF(AND(明細書!SE24&lt;=TIME(5,40,0),明細書!SF24&gt;=TIME(6,20,0)),1,IF(AND(明細書!SE24&lt;=TIME(7,40,0),明細書!SF24&gt;=TIME(8,20,0)),1,""))))</f>
        <v/>
      </c>
      <c r="TL24" s="15" t="str">
        <f t="shared" si="73"/>
        <v/>
      </c>
      <c r="TN24" s="16"/>
      <c r="TO24" s="7" t="str">
        <f t="shared" si="42"/>
        <v/>
      </c>
      <c r="TP24" s="3">
        <f t="shared" si="43"/>
        <v>45382</v>
      </c>
      <c r="TQ24" s="4"/>
      <c r="TR24" s="5" t="s">
        <v>22</v>
      </c>
      <c r="TS24" s="4"/>
      <c r="TT24" s="5" t="s">
        <v>23</v>
      </c>
      <c r="TU24" s="4"/>
      <c r="TV24" s="5" t="s">
        <v>22</v>
      </c>
      <c r="TW24" s="4"/>
      <c r="TX24" s="5" t="s">
        <v>23</v>
      </c>
      <c r="TY24" s="4"/>
      <c r="TZ24" s="6" t="s">
        <v>22</v>
      </c>
      <c r="UA24" s="4"/>
      <c r="UB24" s="6" t="s">
        <v>23</v>
      </c>
      <c r="UC24" s="4"/>
      <c r="UD24" s="6" t="s">
        <v>22</v>
      </c>
      <c r="UE24" s="4"/>
      <c r="UF24" s="6" t="s">
        <v>23</v>
      </c>
      <c r="UG24" s="70"/>
      <c r="UH24" s="17"/>
      <c r="UI24" s="18"/>
      <c r="UJ24" s="82"/>
      <c r="UL24" s="9" t="str">
        <f t="shared" si="44"/>
        <v/>
      </c>
      <c r="UM24" s="9" t="str">
        <f t="shared" si="94"/>
        <v/>
      </c>
      <c r="UN24" s="9" t="str">
        <f>IF(TW24="","",IF(OR(AND(TN24=TN25,TQ25&gt;0,明細書!TQ25&lt;明細書!TQ24),AND(TN24=TN25,TQ25&gt;0,明細書!TR24&gt;明細書!TQ25),AND(明細書!TQ24&gt;明細書!TR24)),1,""))</f>
        <v/>
      </c>
      <c r="UO24" s="9" t="str">
        <f>IF(UE24="","",IF(OR(明細書!TS24&lt;明細書!TQ24,明細書!TR24&lt;明細書!TT24,明細書!TS24&gt;明細書!TT24),1,""))</f>
        <v/>
      </c>
      <c r="UP24" s="9" t="str">
        <f>IF(AND(明細書!TQ24&lt;=TIME(17,40,0),明細書!TR24&gt;=TIME(18,20,0)),1,IF(AND(明細書!TQ24&lt;=TIME(21,40,0),明細書!TR24&gt;=TIME(22,20,0)),1,IF(AND(明細書!TQ24&lt;=TIME(5,40,0),明細書!TR24&gt;=TIME(6,20,0)),1,IF(AND(明細書!TQ24&lt;=TIME(7,40,0),明細書!TR24&gt;=TIME(8,20,0)),1,""))))</f>
        <v/>
      </c>
      <c r="UX24" s="15" t="str">
        <f t="shared" si="74"/>
        <v/>
      </c>
      <c r="UZ24" s="16"/>
      <c r="VA24" s="7" t="str">
        <f t="shared" si="45"/>
        <v/>
      </c>
      <c r="VB24" s="3">
        <f t="shared" si="46"/>
        <v>45382</v>
      </c>
      <c r="VC24" s="4"/>
      <c r="VD24" s="5" t="s">
        <v>22</v>
      </c>
      <c r="VE24" s="4"/>
      <c r="VF24" s="5" t="s">
        <v>23</v>
      </c>
      <c r="VG24" s="4"/>
      <c r="VH24" s="5" t="s">
        <v>22</v>
      </c>
      <c r="VI24" s="4"/>
      <c r="VJ24" s="5" t="s">
        <v>23</v>
      </c>
      <c r="VK24" s="4"/>
      <c r="VL24" s="6" t="s">
        <v>22</v>
      </c>
      <c r="VM24" s="4"/>
      <c r="VN24" s="6" t="s">
        <v>23</v>
      </c>
      <c r="VO24" s="4"/>
      <c r="VP24" s="6" t="s">
        <v>22</v>
      </c>
      <c r="VQ24" s="4"/>
      <c r="VR24" s="6" t="s">
        <v>23</v>
      </c>
      <c r="VS24" s="70"/>
      <c r="VT24" s="17"/>
      <c r="VU24" s="18"/>
      <c r="VV24" s="82"/>
      <c r="VX24" s="9" t="str">
        <f t="shared" si="47"/>
        <v/>
      </c>
      <c r="VY24" s="9" t="str">
        <f t="shared" si="95"/>
        <v/>
      </c>
      <c r="VZ24" s="9" t="str">
        <f>IF(VI24="","",IF(OR(AND(UZ24=UZ25,VC25&gt;0,明細書!VC25&lt;明細書!VC24),AND(UZ24=UZ25,VC25&gt;0,明細書!VD24&gt;明細書!VC25),AND(明細書!VC24&gt;明細書!VD24)),1,""))</f>
        <v/>
      </c>
      <c r="WA24" s="9" t="str">
        <f>IF(VQ24="","",IF(OR(明細書!VE24&lt;明細書!VC24,明細書!VD24&lt;明細書!VF24,明細書!VE24&gt;明細書!VF24),1,""))</f>
        <v/>
      </c>
      <c r="WB24" s="9" t="str">
        <f>IF(AND(明細書!VC24&lt;=TIME(17,40,0),明細書!VD24&gt;=TIME(18,20,0)),1,IF(AND(明細書!VC24&lt;=TIME(21,40,0),明細書!VD24&gt;=TIME(22,20,0)),1,IF(AND(明細書!VC24&lt;=TIME(5,40,0),明細書!VD24&gt;=TIME(6,20,0)),1,IF(AND(明細書!VC24&lt;=TIME(7,40,0),明細書!VD24&gt;=TIME(8,20,0)),1,""))))</f>
        <v/>
      </c>
      <c r="WJ24" s="15" t="str">
        <f t="shared" si="75"/>
        <v/>
      </c>
      <c r="WL24" s="16"/>
      <c r="WM24" s="7" t="str">
        <f t="shared" si="48"/>
        <v/>
      </c>
      <c r="WN24" s="3">
        <f t="shared" si="49"/>
        <v>45382</v>
      </c>
      <c r="WO24" s="4"/>
      <c r="WP24" s="5" t="s">
        <v>22</v>
      </c>
      <c r="WQ24" s="4"/>
      <c r="WR24" s="5" t="s">
        <v>23</v>
      </c>
      <c r="WS24" s="4"/>
      <c r="WT24" s="5" t="s">
        <v>22</v>
      </c>
      <c r="WU24" s="4"/>
      <c r="WV24" s="5" t="s">
        <v>23</v>
      </c>
      <c r="WW24" s="4"/>
      <c r="WX24" s="6" t="s">
        <v>22</v>
      </c>
      <c r="WY24" s="4"/>
      <c r="WZ24" s="6" t="s">
        <v>23</v>
      </c>
      <c r="XA24" s="4"/>
      <c r="XB24" s="6" t="s">
        <v>22</v>
      </c>
      <c r="XC24" s="4"/>
      <c r="XD24" s="6" t="s">
        <v>23</v>
      </c>
      <c r="XE24" s="70"/>
      <c r="XF24" s="17"/>
      <c r="XG24" s="18"/>
      <c r="XH24" s="82"/>
      <c r="XJ24" s="9" t="str">
        <f t="shared" si="50"/>
        <v/>
      </c>
      <c r="XK24" s="9" t="str">
        <f t="shared" si="96"/>
        <v/>
      </c>
      <c r="XL24" s="9" t="str">
        <f>IF(WU24="","",IF(OR(AND(WL24=WL25,WO25&gt;0,明細書!WO25&lt;明細書!WO24),AND(WL24=WL25,WO25&gt;0,明細書!WP24&gt;明細書!WO25),AND(明細書!WO24&gt;明細書!WP24)),1,""))</f>
        <v/>
      </c>
      <c r="XM24" s="9" t="str">
        <f>IF(XC24="","",IF(OR(明細書!WQ24&lt;明細書!WO24,明細書!WP24&lt;明細書!WR24,明細書!WQ24&gt;明細書!WR24),1,""))</f>
        <v/>
      </c>
      <c r="XN24" s="9" t="str">
        <f>IF(AND(明細書!WO24&lt;=TIME(17,40,0),明細書!WP24&gt;=TIME(18,20,0)),1,IF(AND(明細書!WO24&lt;=TIME(21,40,0),明細書!WP24&gt;=TIME(22,20,0)),1,IF(AND(明細書!WO24&lt;=TIME(5,40,0),明細書!WP24&gt;=TIME(6,20,0)),1,IF(AND(明細書!WO24&lt;=TIME(7,40,0),明細書!WP24&gt;=TIME(8,20,0)),1,""))))</f>
        <v/>
      </c>
      <c r="XV24" s="15" t="str">
        <f t="shared" si="76"/>
        <v/>
      </c>
      <c r="XX24" s="16"/>
      <c r="XY24" s="7" t="str">
        <f t="shared" si="51"/>
        <v/>
      </c>
      <c r="XZ24" s="3">
        <f t="shared" si="52"/>
        <v>45382</v>
      </c>
      <c r="YA24" s="4"/>
      <c r="YB24" s="5" t="s">
        <v>22</v>
      </c>
      <c r="YC24" s="4"/>
      <c r="YD24" s="5" t="s">
        <v>23</v>
      </c>
      <c r="YE24" s="4"/>
      <c r="YF24" s="5" t="s">
        <v>22</v>
      </c>
      <c r="YG24" s="4"/>
      <c r="YH24" s="5" t="s">
        <v>23</v>
      </c>
      <c r="YI24" s="4"/>
      <c r="YJ24" s="6" t="s">
        <v>22</v>
      </c>
      <c r="YK24" s="4"/>
      <c r="YL24" s="6" t="s">
        <v>23</v>
      </c>
      <c r="YM24" s="4"/>
      <c r="YN24" s="6" t="s">
        <v>22</v>
      </c>
      <c r="YO24" s="4"/>
      <c r="YP24" s="6" t="s">
        <v>23</v>
      </c>
      <c r="YQ24" s="70"/>
      <c r="YR24" s="17"/>
      <c r="YS24" s="18"/>
      <c r="YT24" s="82"/>
      <c r="YV24" s="9" t="str">
        <f t="shared" si="53"/>
        <v/>
      </c>
      <c r="YW24" s="9" t="str">
        <f t="shared" si="97"/>
        <v/>
      </c>
      <c r="YX24" s="9" t="str">
        <f>IF(YG24="","",IF(OR(AND(XX24=XX25,YA25&gt;0,明細書!YA25&lt;明細書!YA24),AND(XX24=XX25,YA25&gt;0,明細書!YB24&gt;明細書!YA25),AND(明細書!YA24&gt;明細書!YB24)),1,""))</f>
        <v/>
      </c>
      <c r="YY24" s="9" t="str">
        <f>IF(YO24="","",IF(OR(明細書!YC24&lt;明細書!YA24,明細書!YB24&lt;明細書!YD24,明細書!YC24&gt;明細書!YD24),1,""))</f>
        <v/>
      </c>
      <c r="YZ24" s="9" t="str">
        <f>IF(AND(明細書!YA24&lt;=TIME(17,40,0),明細書!YB24&gt;=TIME(18,20,0)),1,IF(AND(明細書!YA24&lt;=TIME(21,40,0),明細書!YB24&gt;=TIME(22,20,0)),1,IF(AND(明細書!YA24&lt;=TIME(5,40,0),明細書!YB24&gt;=TIME(6,20,0)),1,IF(AND(明細書!YA24&lt;=TIME(7,40,0),明細書!YB24&gt;=TIME(8,20,0)),1,""))))</f>
        <v/>
      </c>
      <c r="ZH24" s="15" t="str">
        <f t="shared" si="77"/>
        <v/>
      </c>
      <c r="ZJ24" s="16"/>
      <c r="ZK24" s="7" t="str">
        <f t="shared" si="54"/>
        <v/>
      </c>
      <c r="ZL24" s="3">
        <f t="shared" si="55"/>
        <v>45382</v>
      </c>
      <c r="ZM24" s="4"/>
      <c r="ZN24" s="5" t="s">
        <v>22</v>
      </c>
      <c r="ZO24" s="4"/>
      <c r="ZP24" s="5" t="s">
        <v>23</v>
      </c>
      <c r="ZQ24" s="4"/>
      <c r="ZR24" s="5" t="s">
        <v>22</v>
      </c>
      <c r="ZS24" s="4"/>
      <c r="ZT24" s="5" t="s">
        <v>23</v>
      </c>
      <c r="ZU24" s="4"/>
      <c r="ZV24" s="6" t="s">
        <v>22</v>
      </c>
      <c r="ZW24" s="4"/>
      <c r="ZX24" s="6" t="s">
        <v>23</v>
      </c>
      <c r="ZY24" s="4"/>
      <c r="ZZ24" s="6" t="s">
        <v>22</v>
      </c>
      <c r="AAA24" s="4"/>
      <c r="AAB24" s="6" t="s">
        <v>23</v>
      </c>
      <c r="AAC24" s="70"/>
      <c r="AAD24" s="17"/>
      <c r="AAE24" s="18"/>
      <c r="AAF24" s="82"/>
      <c r="AAH24" s="9" t="str">
        <f t="shared" si="56"/>
        <v/>
      </c>
      <c r="AAI24" s="9" t="str">
        <f t="shared" si="98"/>
        <v/>
      </c>
      <c r="AAJ24" s="9" t="str">
        <f>IF(ZS24="","",IF(OR(AND(ZJ24=ZJ25,ZM25&gt;0,明細書!ZM25&lt;明細書!ZM24),AND(ZJ24=ZJ25,ZM25&gt;0,明細書!ZN24&gt;明細書!ZM25),AND(明細書!ZM24&gt;明細書!ZN24)),1,""))</f>
        <v/>
      </c>
      <c r="AAK24" s="9" t="str">
        <f>IF(AAA24="","",IF(OR(明細書!ZO24&lt;明細書!ZM24,明細書!ZN24&lt;明細書!ZP24,明細書!ZO24&gt;明細書!ZP24),1,""))</f>
        <v/>
      </c>
      <c r="AAL24" s="9" t="str">
        <f>IF(AND(明細書!ZM24&lt;=TIME(17,40,0),明細書!ZN24&gt;=TIME(18,20,0)),1,IF(AND(明細書!ZM24&lt;=TIME(21,40,0),明細書!ZN24&gt;=TIME(22,20,0)),1,IF(AND(明細書!ZM24&lt;=TIME(5,40,0),明細書!ZN24&gt;=TIME(6,20,0)),1,IF(AND(明細書!ZM24&lt;=TIME(7,40,0),明細書!ZN24&gt;=TIME(8,20,0)),1,""))))</f>
        <v/>
      </c>
      <c r="AAT24" s="15" t="str">
        <f t="shared" si="78"/>
        <v/>
      </c>
      <c r="AAV24" s="16"/>
      <c r="AAW24" s="7" t="str">
        <f t="shared" si="57"/>
        <v/>
      </c>
      <c r="AAX24" s="3">
        <f t="shared" si="58"/>
        <v>45382</v>
      </c>
      <c r="AAY24" s="4"/>
      <c r="AAZ24" s="5" t="s">
        <v>22</v>
      </c>
      <c r="ABA24" s="4"/>
      <c r="ABB24" s="5" t="s">
        <v>23</v>
      </c>
      <c r="ABC24" s="4"/>
      <c r="ABD24" s="5" t="s">
        <v>22</v>
      </c>
      <c r="ABE24" s="4"/>
      <c r="ABF24" s="5" t="s">
        <v>23</v>
      </c>
      <c r="ABG24" s="4"/>
      <c r="ABH24" s="6" t="s">
        <v>22</v>
      </c>
      <c r="ABI24" s="4"/>
      <c r="ABJ24" s="6" t="s">
        <v>23</v>
      </c>
      <c r="ABK24" s="4"/>
      <c r="ABL24" s="6" t="s">
        <v>22</v>
      </c>
      <c r="ABM24" s="4"/>
      <c r="ABN24" s="6" t="s">
        <v>23</v>
      </c>
      <c r="ABO24" s="70"/>
      <c r="ABP24" s="17"/>
      <c r="ABQ24" s="18"/>
      <c r="ABR24" s="82"/>
      <c r="ABT24" s="9" t="str">
        <f t="shared" si="59"/>
        <v/>
      </c>
      <c r="ABU24" s="9" t="str">
        <f t="shared" si="99"/>
        <v/>
      </c>
      <c r="ABV24" s="9" t="str">
        <f>IF(ABE24="","",IF(OR(AND(AAV24=AAV25,AAY25&gt;0,明細書!AAY25&lt;明細書!AAY24),AND(AAV24=AAV25,AAY25&gt;0,明細書!AAZ24&gt;明細書!AAY25),AND(明細書!AAY24&gt;明細書!AAZ24)),1,""))</f>
        <v/>
      </c>
      <c r="ABW24" s="9" t="str">
        <f>IF(ABM24="","",IF(OR(明細書!ABA24&lt;明細書!AAY24,明細書!AAZ24&lt;明細書!ABB24,明細書!ABA24&gt;明細書!ABB24),1,""))</f>
        <v/>
      </c>
      <c r="ABX24" s="9" t="str">
        <f>IF(AND(明細書!AAY24&lt;=TIME(17,40,0),明細書!AAZ24&gt;=TIME(18,20,0)),1,IF(AND(明細書!AAY24&lt;=TIME(21,40,0),明細書!AAZ24&gt;=TIME(22,20,0)),1,IF(AND(明細書!AAY24&lt;=TIME(5,40,0),明細書!AAZ24&gt;=TIME(6,20,0)),1,IF(AND(明細書!AAY24&lt;=TIME(7,40,0),明細書!AAZ24&gt;=TIME(8,20,0)),1,""))))</f>
        <v/>
      </c>
      <c r="ACF24" s="15" t="str">
        <f t="shared" si="79"/>
        <v/>
      </c>
    </row>
    <row r="25" spans="2:760" ht="18.75" customHeight="1" x14ac:dyDescent="0.2">
      <c r="B25" s="16"/>
      <c r="C25" s="7" t="str">
        <f t="shared" si="100"/>
        <v/>
      </c>
      <c r="D25" s="3">
        <f t="shared" si="101"/>
        <v>45382</v>
      </c>
      <c r="E25" s="4"/>
      <c r="F25" s="5" t="s">
        <v>22</v>
      </c>
      <c r="G25" s="4"/>
      <c r="H25" s="5" t="s">
        <v>23</v>
      </c>
      <c r="I25" s="4"/>
      <c r="J25" s="5" t="s">
        <v>22</v>
      </c>
      <c r="K25" s="4"/>
      <c r="L25" s="5" t="s">
        <v>23</v>
      </c>
      <c r="M25" s="4"/>
      <c r="N25" s="6" t="s">
        <v>22</v>
      </c>
      <c r="O25" s="4"/>
      <c r="P25" s="6" t="s">
        <v>23</v>
      </c>
      <c r="Q25" s="4"/>
      <c r="R25" s="6" t="s">
        <v>22</v>
      </c>
      <c r="S25" s="4"/>
      <c r="T25" s="6" t="s">
        <v>23</v>
      </c>
      <c r="U25" s="70"/>
      <c r="V25" s="17"/>
      <c r="W25" s="18"/>
      <c r="X25" s="82"/>
      <c r="Z25" s="9" t="str">
        <f t="shared" si="2"/>
        <v/>
      </c>
      <c r="AA25" s="9" t="str">
        <f t="shared" si="80"/>
        <v/>
      </c>
      <c r="AB25" s="9" t="str">
        <f>IF(K25="","",IF(OR(AND(B25=B26,E26&gt;0,明細書!E26&lt;明細書!E25),AND(B25=B26,E26&gt;0,明細書!F25&gt;明細書!E26),AND(明細書!E25&gt;明細書!F25)),1,""))</f>
        <v/>
      </c>
      <c r="AC25" s="9" t="str">
        <f>IF(S25="","",IF(OR(明細書!G25&lt;明細書!E25,明細書!F25&lt;明細書!H25,明細書!G25&gt;明細書!H25),1,""))</f>
        <v/>
      </c>
      <c r="AD25" s="9" t="str">
        <f>IF(AND(明細書!E25&lt;=TIME(17,40,0),明細書!F25&gt;=TIME(18,20,0)),1,IF(AND(明細書!E25&lt;=TIME(21,40,0),明細書!F25&gt;=TIME(22,20,0)),1,IF(AND(明細書!E25&lt;=TIME(5,40,0),明細書!F25&gt;=TIME(6,20,0)),1,IF(AND(明細書!E25&lt;=TIME(7,40,0),明細書!F25&gt;=TIME(8,20,0)),1,""))))</f>
        <v/>
      </c>
      <c r="AL25" s="15" t="str">
        <f t="shared" si="60"/>
        <v/>
      </c>
      <c r="AN25" s="16"/>
      <c r="AO25" s="7" t="str">
        <f t="shared" si="3"/>
        <v/>
      </c>
      <c r="AP25" s="3">
        <f t="shared" si="4"/>
        <v>45382</v>
      </c>
      <c r="AQ25" s="4"/>
      <c r="AR25" s="5" t="s">
        <v>22</v>
      </c>
      <c r="AS25" s="4"/>
      <c r="AT25" s="5" t="s">
        <v>23</v>
      </c>
      <c r="AU25" s="4"/>
      <c r="AV25" s="5" t="s">
        <v>22</v>
      </c>
      <c r="AW25" s="4"/>
      <c r="AX25" s="5" t="s">
        <v>23</v>
      </c>
      <c r="AY25" s="4"/>
      <c r="AZ25" s="6" t="s">
        <v>22</v>
      </c>
      <c r="BA25" s="4"/>
      <c r="BB25" s="6" t="s">
        <v>23</v>
      </c>
      <c r="BC25" s="4"/>
      <c r="BD25" s="6" t="s">
        <v>22</v>
      </c>
      <c r="BE25" s="4"/>
      <c r="BF25" s="6" t="s">
        <v>23</v>
      </c>
      <c r="BG25" s="70"/>
      <c r="BH25" s="17"/>
      <c r="BI25" s="18"/>
      <c r="BJ25" s="82"/>
      <c r="BL25" s="9" t="str">
        <f t="shared" si="5"/>
        <v/>
      </c>
      <c r="BM25" s="9" t="str">
        <f t="shared" si="81"/>
        <v/>
      </c>
      <c r="BN25" s="9" t="str">
        <f>IF(AW25="","",IF(OR(AND(AN25=AN26,AQ26&gt;0,明細書!AQ26&lt;明細書!AQ25),AND(AN25=AN26,AQ26&gt;0,明細書!AR25&gt;明細書!AQ26),AND(明細書!AQ25&gt;明細書!AR25)),1,""))</f>
        <v/>
      </c>
      <c r="BO25" s="9" t="str">
        <f>IF(BE25="","",IF(OR(明細書!AS25&lt;明細書!AQ25,明細書!AR25&lt;明細書!AT25,明細書!AS25&gt;明細書!AT25),1,""))</f>
        <v/>
      </c>
      <c r="BP25" s="9" t="str">
        <f>IF(AND(明細書!AQ25&lt;=TIME(17,40,0),明細書!AR25&gt;=TIME(18,20,0)),1,IF(AND(明細書!AQ25&lt;=TIME(21,40,0),明細書!AR25&gt;=TIME(22,20,0)),1,IF(AND(明細書!AQ25&lt;=TIME(5,40,0),明細書!AR25&gt;=TIME(6,20,0)),1,IF(AND(明細書!AQ25&lt;=TIME(7,40,0),明細書!AR25&gt;=TIME(8,20,0)),1,""))))</f>
        <v/>
      </c>
      <c r="BX25" s="15" t="str">
        <f t="shared" si="61"/>
        <v/>
      </c>
      <c r="BZ25" s="16"/>
      <c r="CA25" s="7" t="str">
        <f t="shared" si="6"/>
        <v/>
      </c>
      <c r="CB25" s="3">
        <f t="shared" si="7"/>
        <v>45382</v>
      </c>
      <c r="CC25" s="4"/>
      <c r="CD25" s="5" t="s">
        <v>22</v>
      </c>
      <c r="CE25" s="4"/>
      <c r="CF25" s="5" t="s">
        <v>23</v>
      </c>
      <c r="CG25" s="4"/>
      <c r="CH25" s="5" t="s">
        <v>22</v>
      </c>
      <c r="CI25" s="4"/>
      <c r="CJ25" s="5" t="s">
        <v>23</v>
      </c>
      <c r="CK25" s="4"/>
      <c r="CL25" s="6" t="s">
        <v>22</v>
      </c>
      <c r="CM25" s="4"/>
      <c r="CN25" s="6" t="s">
        <v>23</v>
      </c>
      <c r="CO25" s="4"/>
      <c r="CP25" s="6" t="s">
        <v>22</v>
      </c>
      <c r="CQ25" s="4"/>
      <c r="CR25" s="6" t="s">
        <v>23</v>
      </c>
      <c r="CS25" s="70"/>
      <c r="CT25" s="17"/>
      <c r="CU25" s="18"/>
      <c r="CV25" s="82"/>
      <c r="CX25" s="9" t="str">
        <f t="shared" si="8"/>
        <v/>
      </c>
      <c r="CY25" s="9" t="str">
        <f t="shared" si="82"/>
        <v/>
      </c>
      <c r="CZ25" s="9" t="str">
        <f>IF(CI25="","",IF(OR(AND(BZ25=BZ26,CC26&gt;0,明細書!CC26&lt;明細書!CC25),AND(BZ25=BZ26,CC26&gt;0,明細書!CD25&gt;明細書!CC26),AND(明細書!CC25&gt;明細書!CD25)),1,""))</f>
        <v/>
      </c>
      <c r="DA25" s="9" t="str">
        <f>IF(CQ25="","",IF(OR(明細書!CE25&lt;明細書!CC25,明細書!CD25&lt;明細書!CF25,明細書!CE25&gt;明細書!CF25),1,""))</f>
        <v/>
      </c>
      <c r="DB25" s="9" t="str">
        <f>IF(AND(明細書!CC25&lt;=TIME(17,40,0),明細書!CD25&gt;=TIME(18,20,0)),1,IF(AND(明細書!CC25&lt;=TIME(21,40,0),明細書!CD25&gt;=TIME(22,20,0)),1,IF(AND(明細書!CC25&lt;=TIME(5,40,0),明細書!CD25&gt;=TIME(6,20,0)),1,IF(AND(明細書!CC25&lt;=TIME(7,40,0),明細書!CD25&gt;=TIME(8,20,0)),1,""))))</f>
        <v/>
      </c>
      <c r="DJ25" s="15" t="str">
        <f t="shared" si="62"/>
        <v/>
      </c>
      <c r="DL25" s="16"/>
      <c r="DM25" s="7" t="str">
        <f t="shared" si="9"/>
        <v/>
      </c>
      <c r="DN25" s="3">
        <f t="shared" si="10"/>
        <v>45382</v>
      </c>
      <c r="DO25" s="4"/>
      <c r="DP25" s="5" t="s">
        <v>22</v>
      </c>
      <c r="DQ25" s="4"/>
      <c r="DR25" s="5" t="s">
        <v>23</v>
      </c>
      <c r="DS25" s="4"/>
      <c r="DT25" s="5" t="s">
        <v>22</v>
      </c>
      <c r="DU25" s="4"/>
      <c r="DV25" s="5" t="s">
        <v>23</v>
      </c>
      <c r="DW25" s="4"/>
      <c r="DX25" s="6" t="s">
        <v>22</v>
      </c>
      <c r="DY25" s="4"/>
      <c r="DZ25" s="6" t="s">
        <v>23</v>
      </c>
      <c r="EA25" s="4"/>
      <c r="EB25" s="6" t="s">
        <v>22</v>
      </c>
      <c r="EC25" s="4"/>
      <c r="ED25" s="6" t="s">
        <v>23</v>
      </c>
      <c r="EE25" s="70"/>
      <c r="EF25" s="17"/>
      <c r="EG25" s="18"/>
      <c r="EH25" s="82"/>
      <c r="EJ25" s="9" t="str">
        <f t="shared" si="11"/>
        <v/>
      </c>
      <c r="EK25" s="9" t="str">
        <f t="shared" si="83"/>
        <v/>
      </c>
      <c r="EL25" s="9" t="str">
        <f>IF(DU25="","",IF(OR(AND(DL25=DL26,DO26&gt;0,明細書!DO26&lt;明細書!DO25),AND(DL25=DL26,DO26&gt;0,明細書!DP25&gt;明細書!DO26),AND(明細書!DO25&gt;明細書!DP25)),1,""))</f>
        <v/>
      </c>
      <c r="EM25" s="9" t="str">
        <f>IF(EC25="","",IF(OR(明細書!DQ25&lt;明細書!DO25,明細書!DP25&lt;明細書!DR25,明細書!DQ25&gt;明細書!DR25),1,""))</f>
        <v/>
      </c>
      <c r="EN25" s="9" t="str">
        <f>IF(AND(明細書!DO25&lt;=TIME(17,40,0),明細書!DP25&gt;=TIME(18,20,0)),1,IF(AND(明細書!DO25&lt;=TIME(21,40,0),明細書!DP25&gt;=TIME(22,20,0)),1,IF(AND(明細書!DO25&lt;=TIME(5,40,0),明細書!DP25&gt;=TIME(6,20,0)),1,IF(AND(明細書!DO25&lt;=TIME(7,40,0),明細書!DP25&gt;=TIME(8,20,0)),1,""))))</f>
        <v/>
      </c>
      <c r="EV25" s="15" t="str">
        <f t="shared" si="63"/>
        <v/>
      </c>
      <c r="EX25" s="16"/>
      <c r="EY25" s="7" t="str">
        <f t="shared" si="12"/>
        <v/>
      </c>
      <c r="EZ25" s="3">
        <f t="shared" si="13"/>
        <v>45382</v>
      </c>
      <c r="FA25" s="4"/>
      <c r="FB25" s="5" t="s">
        <v>22</v>
      </c>
      <c r="FC25" s="4"/>
      <c r="FD25" s="5" t="s">
        <v>23</v>
      </c>
      <c r="FE25" s="4"/>
      <c r="FF25" s="5" t="s">
        <v>22</v>
      </c>
      <c r="FG25" s="4"/>
      <c r="FH25" s="5" t="s">
        <v>23</v>
      </c>
      <c r="FI25" s="4"/>
      <c r="FJ25" s="6" t="s">
        <v>22</v>
      </c>
      <c r="FK25" s="4"/>
      <c r="FL25" s="6" t="s">
        <v>23</v>
      </c>
      <c r="FM25" s="4"/>
      <c r="FN25" s="6" t="s">
        <v>22</v>
      </c>
      <c r="FO25" s="4"/>
      <c r="FP25" s="6" t="s">
        <v>23</v>
      </c>
      <c r="FQ25" s="70"/>
      <c r="FR25" s="17"/>
      <c r="FS25" s="18"/>
      <c r="FT25" s="82"/>
      <c r="FV25" s="9" t="str">
        <f t="shared" si="14"/>
        <v/>
      </c>
      <c r="FW25" s="9" t="str">
        <f t="shared" si="84"/>
        <v/>
      </c>
      <c r="FX25" s="9" t="str">
        <f>IF(FG25="","",IF(OR(AND(EX25=EX26,FA26&gt;0,明細書!FA26&lt;明細書!FA25),AND(EX25=EX26,FA26&gt;0,明細書!FB25&gt;明細書!FA26),AND(明細書!FA25&gt;明細書!FB25)),1,""))</f>
        <v/>
      </c>
      <c r="FY25" s="9" t="str">
        <f>IF(FO25="","",IF(OR(明細書!FC25&lt;明細書!FA25,明細書!FB25&lt;明細書!FD25,明細書!FC25&gt;明細書!FD25),1,""))</f>
        <v/>
      </c>
      <c r="FZ25" s="9" t="str">
        <f>IF(AND(明細書!FA25&lt;=TIME(17,40,0),明細書!FB25&gt;=TIME(18,20,0)),1,IF(AND(明細書!FA25&lt;=TIME(21,40,0),明細書!FB25&gt;=TIME(22,20,0)),1,IF(AND(明細書!FA25&lt;=TIME(5,40,0),明細書!FB25&gt;=TIME(6,20,0)),1,IF(AND(明細書!FA25&lt;=TIME(7,40,0),明細書!FB25&gt;=TIME(8,20,0)),1,""))))</f>
        <v/>
      </c>
      <c r="GH25" s="15" t="str">
        <f t="shared" si="64"/>
        <v/>
      </c>
      <c r="GJ25" s="16"/>
      <c r="GK25" s="7" t="str">
        <f t="shared" si="15"/>
        <v/>
      </c>
      <c r="GL25" s="3">
        <f t="shared" si="16"/>
        <v>45382</v>
      </c>
      <c r="GM25" s="4"/>
      <c r="GN25" s="5" t="s">
        <v>22</v>
      </c>
      <c r="GO25" s="4"/>
      <c r="GP25" s="5" t="s">
        <v>23</v>
      </c>
      <c r="GQ25" s="4"/>
      <c r="GR25" s="5" t="s">
        <v>22</v>
      </c>
      <c r="GS25" s="4"/>
      <c r="GT25" s="5" t="s">
        <v>23</v>
      </c>
      <c r="GU25" s="4"/>
      <c r="GV25" s="6" t="s">
        <v>22</v>
      </c>
      <c r="GW25" s="4"/>
      <c r="GX25" s="6" t="s">
        <v>23</v>
      </c>
      <c r="GY25" s="4"/>
      <c r="GZ25" s="6" t="s">
        <v>22</v>
      </c>
      <c r="HA25" s="4"/>
      <c r="HB25" s="6" t="s">
        <v>23</v>
      </c>
      <c r="HC25" s="70"/>
      <c r="HD25" s="17"/>
      <c r="HE25" s="18"/>
      <c r="HF25" s="82"/>
      <c r="HH25" s="9" t="str">
        <f t="shared" si="17"/>
        <v/>
      </c>
      <c r="HI25" s="9" t="str">
        <f t="shared" si="85"/>
        <v/>
      </c>
      <c r="HJ25" s="9" t="str">
        <f>IF(GS25="","",IF(OR(AND(GJ25=GJ26,GM26&gt;0,明細書!GM26&lt;明細書!GM25),AND(GJ25=GJ26,GM26&gt;0,明細書!GN25&gt;明細書!GM26),AND(明細書!GM25&gt;明細書!GN25)),1,""))</f>
        <v/>
      </c>
      <c r="HK25" s="9" t="str">
        <f>IF(HA25="","",IF(OR(明細書!GO25&lt;明細書!GM25,明細書!GN25&lt;明細書!GP25,明細書!GO25&gt;明細書!GP25),1,""))</f>
        <v/>
      </c>
      <c r="HL25" s="9" t="str">
        <f>IF(AND(明細書!GM25&lt;=TIME(17,40,0),明細書!GN25&gt;=TIME(18,20,0)),1,IF(AND(明細書!GM25&lt;=TIME(21,40,0),明細書!GN25&gt;=TIME(22,20,0)),1,IF(AND(明細書!GM25&lt;=TIME(5,40,0),明細書!GN25&gt;=TIME(6,20,0)),1,IF(AND(明細書!GM25&lt;=TIME(7,40,0),明細書!GN25&gt;=TIME(8,20,0)),1,""))))</f>
        <v/>
      </c>
      <c r="HT25" s="15" t="str">
        <f t="shared" si="65"/>
        <v/>
      </c>
      <c r="HV25" s="16"/>
      <c r="HW25" s="7" t="str">
        <f t="shared" si="18"/>
        <v/>
      </c>
      <c r="HX25" s="3">
        <f t="shared" si="19"/>
        <v>45382</v>
      </c>
      <c r="HY25" s="4"/>
      <c r="HZ25" s="5" t="s">
        <v>22</v>
      </c>
      <c r="IA25" s="4"/>
      <c r="IB25" s="5" t="s">
        <v>23</v>
      </c>
      <c r="IC25" s="4"/>
      <c r="ID25" s="5" t="s">
        <v>22</v>
      </c>
      <c r="IE25" s="4"/>
      <c r="IF25" s="5" t="s">
        <v>23</v>
      </c>
      <c r="IG25" s="4"/>
      <c r="IH25" s="6" t="s">
        <v>22</v>
      </c>
      <c r="II25" s="4"/>
      <c r="IJ25" s="6" t="s">
        <v>23</v>
      </c>
      <c r="IK25" s="4"/>
      <c r="IL25" s="6" t="s">
        <v>22</v>
      </c>
      <c r="IM25" s="4"/>
      <c r="IN25" s="6" t="s">
        <v>23</v>
      </c>
      <c r="IO25" s="70"/>
      <c r="IP25" s="17"/>
      <c r="IQ25" s="18"/>
      <c r="IR25" s="82"/>
      <c r="IT25" s="9" t="str">
        <f t="shared" si="20"/>
        <v/>
      </c>
      <c r="IU25" s="9" t="str">
        <f t="shared" si="86"/>
        <v/>
      </c>
      <c r="IV25" s="9" t="str">
        <f>IF(IE25="","",IF(OR(AND(HV25=HV26,HY26&gt;0,明細書!HY26&lt;明細書!HY25),AND(HV25=HV26,HY26&gt;0,明細書!HZ25&gt;明細書!HY26),AND(明細書!HY25&gt;明細書!HZ25)),1,""))</f>
        <v/>
      </c>
      <c r="IW25" s="9" t="str">
        <f>IF(IM25="","",IF(OR(明細書!IA25&lt;明細書!HY25,明細書!HZ25&lt;明細書!IB25,明細書!IA25&gt;明細書!IB25),1,""))</f>
        <v/>
      </c>
      <c r="IX25" s="9" t="str">
        <f>IF(AND(明細書!HY25&lt;=TIME(17,40,0),明細書!HZ25&gt;=TIME(18,20,0)),1,IF(AND(明細書!HY25&lt;=TIME(21,40,0),明細書!HZ25&gt;=TIME(22,20,0)),1,IF(AND(明細書!HY25&lt;=TIME(5,40,0),明細書!HZ25&gt;=TIME(6,20,0)),1,IF(AND(明細書!HY25&lt;=TIME(7,40,0),明細書!HZ25&gt;=TIME(8,20,0)),1,""))))</f>
        <v/>
      </c>
      <c r="JF25" s="15" t="str">
        <f t="shared" si="66"/>
        <v/>
      </c>
      <c r="JH25" s="16"/>
      <c r="JI25" s="7" t="str">
        <f t="shared" si="21"/>
        <v/>
      </c>
      <c r="JJ25" s="3">
        <f t="shared" si="22"/>
        <v>45382</v>
      </c>
      <c r="JK25" s="4"/>
      <c r="JL25" s="5" t="s">
        <v>22</v>
      </c>
      <c r="JM25" s="4"/>
      <c r="JN25" s="5" t="s">
        <v>23</v>
      </c>
      <c r="JO25" s="4"/>
      <c r="JP25" s="5" t="s">
        <v>22</v>
      </c>
      <c r="JQ25" s="4"/>
      <c r="JR25" s="5" t="s">
        <v>23</v>
      </c>
      <c r="JS25" s="4"/>
      <c r="JT25" s="6" t="s">
        <v>22</v>
      </c>
      <c r="JU25" s="4"/>
      <c r="JV25" s="6" t="s">
        <v>23</v>
      </c>
      <c r="JW25" s="4"/>
      <c r="JX25" s="6" t="s">
        <v>22</v>
      </c>
      <c r="JY25" s="4"/>
      <c r="JZ25" s="6" t="s">
        <v>23</v>
      </c>
      <c r="KA25" s="70"/>
      <c r="KB25" s="17"/>
      <c r="KC25" s="18"/>
      <c r="KD25" s="82"/>
      <c r="KF25" s="9" t="str">
        <f t="shared" si="23"/>
        <v/>
      </c>
      <c r="KG25" s="9" t="str">
        <f t="shared" si="87"/>
        <v/>
      </c>
      <c r="KH25" s="9" t="str">
        <f>IF(JQ25="","",IF(OR(AND(JH25=JH26,JK26&gt;0,明細書!JK26&lt;明細書!JK25),AND(JH25=JH26,JK26&gt;0,明細書!JL25&gt;明細書!JK26),AND(明細書!JK25&gt;明細書!JL25)),1,""))</f>
        <v/>
      </c>
      <c r="KI25" s="9" t="str">
        <f>IF(JY25="","",IF(OR(明細書!JM25&lt;明細書!JK25,明細書!JL25&lt;明細書!JN25,明細書!JM25&gt;明細書!JN25),1,""))</f>
        <v/>
      </c>
      <c r="KJ25" s="9" t="str">
        <f>IF(AND(明細書!JK25&lt;=TIME(17,40,0),明細書!JL25&gt;=TIME(18,20,0)),1,IF(AND(明細書!JK25&lt;=TIME(21,40,0),明細書!JL25&gt;=TIME(22,20,0)),1,IF(AND(明細書!JK25&lt;=TIME(5,40,0),明細書!JL25&gt;=TIME(6,20,0)),1,IF(AND(明細書!JK25&lt;=TIME(7,40,0),明細書!JL25&gt;=TIME(8,20,0)),1,""))))</f>
        <v/>
      </c>
      <c r="KR25" s="15" t="str">
        <f t="shared" si="67"/>
        <v/>
      </c>
      <c r="KT25" s="16"/>
      <c r="KU25" s="7" t="str">
        <f t="shared" si="24"/>
        <v/>
      </c>
      <c r="KV25" s="3">
        <f t="shared" si="25"/>
        <v>45382</v>
      </c>
      <c r="KW25" s="4"/>
      <c r="KX25" s="5" t="s">
        <v>22</v>
      </c>
      <c r="KY25" s="4"/>
      <c r="KZ25" s="5" t="s">
        <v>23</v>
      </c>
      <c r="LA25" s="4"/>
      <c r="LB25" s="5" t="s">
        <v>22</v>
      </c>
      <c r="LC25" s="4"/>
      <c r="LD25" s="5" t="s">
        <v>23</v>
      </c>
      <c r="LE25" s="4"/>
      <c r="LF25" s="6" t="s">
        <v>22</v>
      </c>
      <c r="LG25" s="4"/>
      <c r="LH25" s="6" t="s">
        <v>23</v>
      </c>
      <c r="LI25" s="4"/>
      <c r="LJ25" s="6" t="s">
        <v>22</v>
      </c>
      <c r="LK25" s="4"/>
      <c r="LL25" s="6" t="s">
        <v>23</v>
      </c>
      <c r="LM25" s="70"/>
      <c r="LN25" s="17"/>
      <c r="LO25" s="18"/>
      <c r="LP25" s="82"/>
      <c r="LR25" s="9" t="str">
        <f t="shared" si="26"/>
        <v/>
      </c>
      <c r="LS25" s="9" t="str">
        <f t="shared" si="88"/>
        <v/>
      </c>
      <c r="LT25" s="9" t="str">
        <f>IF(LC25="","",IF(OR(AND(KT25=KT26,KW26&gt;0,明細書!KW26&lt;明細書!KW25),AND(KT25=KT26,KW26&gt;0,明細書!KX25&gt;明細書!KW26),AND(明細書!KW25&gt;明細書!KX25)),1,""))</f>
        <v/>
      </c>
      <c r="LU25" s="9" t="str">
        <f>IF(LK25="","",IF(OR(明細書!KY25&lt;明細書!KW25,明細書!KX25&lt;明細書!KZ25,明細書!KY25&gt;明細書!KZ25),1,""))</f>
        <v/>
      </c>
      <c r="LV25" s="9" t="str">
        <f>IF(AND(明細書!KW25&lt;=TIME(17,40,0),明細書!KX25&gt;=TIME(18,20,0)),1,IF(AND(明細書!KW25&lt;=TIME(21,40,0),明細書!KX25&gt;=TIME(22,20,0)),1,IF(AND(明細書!KW25&lt;=TIME(5,40,0),明細書!KX25&gt;=TIME(6,20,0)),1,IF(AND(明細書!KW25&lt;=TIME(7,40,0),明細書!KX25&gt;=TIME(8,20,0)),1,""))))</f>
        <v/>
      </c>
      <c r="MD25" s="15" t="str">
        <f t="shared" si="68"/>
        <v/>
      </c>
      <c r="MF25" s="16"/>
      <c r="MG25" s="7" t="str">
        <f t="shared" si="27"/>
        <v/>
      </c>
      <c r="MH25" s="3">
        <f t="shared" si="28"/>
        <v>45382</v>
      </c>
      <c r="MI25" s="4"/>
      <c r="MJ25" s="5" t="s">
        <v>22</v>
      </c>
      <c r="MK25" s="4"/>
      <c r="ML25" s="5" t="s">
        <v>23</v>
      </c>
      <c r="MM25" s="4"/>
      <c r="MN25" s="5" t="s">
        <v>22</v>
      </c>
      <c r="MO25" s="4"/>
      <c r="MP25" s="5" t="s">
        <v>23</v>
      </c>
      <c r="MQ25" s="4"/>
      <c r="MR25" s="6" t="s">
        <v>22</v>
      </c>
      <c r="MS25" s="4"/>
      <c r="MT25" s="6" t="s">
        <v>23</v>
      </c>
      <c r="MU25" s="4"/>
      <c r="MV25" s="6" t="s">
        <v>22</v>
      </c>
      <c r="MW25" s="4"/>
      <c r="MX25" s="6" t="s">
        <v>23</v>
      </c>
      <c r="MY25" s="70"/>
      <c r="MZ25" s="17"/>
      <c r="NA25" s="18"/>
      <c r="NB25" s="82"/>
      <c r="ND25" s="9" t="str">
        <f t="shared" si="29"/>
        <v/>
      </c>
      <c r="NE25" s="9" t="str">
        <f t="shared" si="89"/>
        <v/>
      </c>
      <c r="NF25" s="9" t="str">
        <f>IF(MO25="","",IF(OR(AND(MF25=MF26,MI26&gt;0,明細書!MI26&lt;明細書!MI25),AND(MF25=MF26,MI26&gt;0,明細書!MJ25&gt;明細書!MI26),AND(明細書!MI25&gt;明細書!MJ25)),1,""))</f>
        <v/>
      </c>
      <c r="NG25" s="9" t="str">
        <f>IF(MW25="","",IF(OR(明細書!MK25&lt;明細書!MI25,明細書!MJ25&lt;明細書!ML25,明細書!MK25&gt;明細書!ML25),1,""))</f>
        <v/>
      </c>
      <c r="NH25" s="9" t="str">
        <f>IF(AND(明細書!MI25&lt;=TIME(17,40,0),明細書!MJ25&gt;=TIME(18,20,0)),1,IF(AND(明細書!MI25&lt;=TIME(21,40,0),明細書!MJ25&gt;=TIME(22,20,0)),1,IF(AND(明細書!MI25&lt;=TIME(5,40,0),明細書!MJ25&gt;=TIME(6,20,0)),1,IF(AND(明細書!MI25&lt;=TIME(7,40,0),明細書!MJ25&gt;=TIME(8,20,0)),1,""))))</f>
        <v/>
      </c>
      <c r="NP25" s="15" t="str">
        <f t="shared" si="69"/>
        <v/>
      </c>
      <c r="NR25" s="16"/>
      <c r="NS25" s="7" t="str">
        <f t="shared" si="30"/>
        <v/>
      </c>
      <c r="NT25" s="3">
        <f t="shared" si="31"/>
        <v>45382</v>
      </c>
      <c r="NU25" s="4"/>
      <c r="NV25" s="5" t="s">
        <v>22</v>
      </c>
      <c r="NW25" s="4"/>
      <c r="NX25" s="5" t="s">
        <v>23</v>
      </c>
      <c r="NY25" s="4"/>
      <c r="NZ25" s="5" t="s">
        <v>22</v>
      </c>
      <c r="OA25" s="4"/>
      <c r="OB25" s="5" t="s">
        <v>23</v>
      </c>
      <c r="OC25" s="4"/>
      <c r="OD25" s="6" t="s">
        <v>22</v>
      </c>
      <c r="OE25" s="4"/>
      <c r="OF25" s="6" t="s">
        <v>23</v>
      </c>
      <c r="OG25" s="4"/>
      <c r="OH25" s="6" t="s">
        <v>22</v>
      </c>
      <c r="OI25" s="4"/>
      <c r="OJ25" s="6" t="s">
        <v>23</v>
      </c>
      <c r="OK25" s="70"/>
      <c r="OL25" s="17"/>
      <c r="OM25" s="18"/>
      <c r="ON25" s="82"/>
      <c r="OP25" s="9" t="str">
        <f t="shared" si="32"/>
        <v/>
      </c>
      <c r="OQ25" s="9" t="str">
        <f t="shared" si="90"/>
        <v/>
      </c>
      <c r="OR25" s="9" t="str">
        <f>IF(OA25="","",IF(OR(AND(NR25=NR26,NU26&gt;0,明細書!NU26&lt;明細書!NU25),AND(NR25=NR26,NU26&gt;0,明細書!NV25&gt;明細書!NU26),AND(明細書!NU25&gt;明細書!NV25)),1,""))</f>
        <v/>
      </c>
      <c r="OS25" s="9" t="str">
        <f>IF(OI25="","",IF(OR(明細書!NW25&lt;明細書!NU25,明細書!NV25&lt;明細書!NX25,明細書!NW25&gt;明細書!NX25),1,""))</f>
        <v/>
      </c>
      <c r="OT25" s="9" t="str">
        <f>IF(AND(明細書!NU25&lt;=TIME(17,40,0),明細書!NV25&gt;=TIME(18,20,0)),1,IF(AND(明細書!NU25&lt;=TIME(21,40,0),明細書!NV25&gt;=TIME(22,20,0)),1,IF(AND(明細書!NU25&lt;=TIME(5,40,0),明細書!NV25&gt;=TIME(6,20,0)),1,IF(AND(明細書!NU25&lt;=TIME(7,40,0),明細書!NV25&gt;=TIME(8,20,0)),1,""))))</f>
        <v/>
      </c>
      <c r="PB25" s="15" t="str">
        <f t="shared" si="70"/>
        <v/>
      </c>
      <c r="PD25" s="16"/>
      <c r="PE25" s="7" t="str">
        <f t="shared" si="33"/>
        <v/>
      </c>
      <c r="PF25" s="3">
        <f t="shared" si="34"/>
        <v>45382</v>
      </c>
      <c r="PG25" s="4"/>
      <c r="PH25" s="5" t="s">
        <v>22</v>
      </c>
      <c r="PI25" s="4"/>
      <c r="PJ25" s="5" t="s">
        <v>23</v>
      </c>
      <c r="PK25" s="4"/>
      <c r="PL25" s="5" t="s">
        <v>22</v>
      </c>
      <c r="PM25" s="4"/>
      <c r="PN25" s="5" t="s">
        <v>23</v>
      </c>
      <c r="PO25" s="4"/>
      <c r="PP25" s="6" t="s">
        <v>22</v>
      </c>
      <c r="PQ25" s="4"/>
      <c r="PR25" s="6" t="s">
        <v>23</v>
      </c>
      <c r="PS25" s="4"/>
      <c r="PT25" s="6" t="s">
        <v>22</v>
      </c>
      <c r="PU25" s="4"/>
      <c r="PV25" s="6" t="s">
        <v>23</v>
      </c>
      <c r="PW25" s="70"/>
      <c r="PX25" s="17"/>
      <c r="PY25" s="18"/>
      <c r="PZ25" s="82"/>
      <c r="QB25" s="9" t="str">
        <f t="shared" si="35"/>
        <v/>
      </c>
      <c r="QC25" s="9" t="str">
        <f t="shared" si="91"/>
        <v/>
      </c>
      <c r="QD25" s="9" t="str">
        <f>IF(PM25="","",IF(OR(AND(PD25=PD26,PG26&gt;0,明細書!PG26&lt;明細書!PG25),AND(PD25=PD26,PG26&gt;0,明細書!PH25&gt;明細書!PG26),AND(明細書!PG25&gt;明細書!PH25)),1,""))</f>
        <v/>
      </c>
      <c r="QE25" s="9" t="str">
        <f>IF(PU25="","",IF(OR(明細書!PI25&lt;明細書!PG25,明細書!PH25&lt;明細書!PJ25,明細書!PI25&gt;明細書!PJ25),1,""))</f>
        <v/>
      </c>
      <c r="QF25" s="9" t="str">
        <f>IF(AND(明細書!PG25&lt;=TIME(17,40,0),明細書!PH25&gt;=TIME(18,20,0)),1,IF(AND(明細書!PG25&lt;=TIME(21,40,0),明細書!PH25&gt;=TIME(22,20,0)),1,IF(AND(明細書!PG25&lt;=TIME(5,40,0),明細書!PH25&gt;=TIME(6,20,0)),1,IF(AND(明細書!PG25&lt;=TIME(7,40,0),明細書!PH25&gt;=TIME(8,20,0)),1,""))))</f>
        <v/>
      </c>
      <c r="QN25" s="15" t="str">
        <f t="shared" si="71"/>
        <v/>
      </c>
      <c r="QP25" s="16"/>
      <c r="QQ25" s="7" t="str">
        <f t="shared" si="36"/>
        <v/>
      </c>
      <c r="QR25" s="3">
        <f t="shared" si="37"/>
        <v>45382</v>
      </c>
      <c r="QS25" s="4"/>
      <c r="QT25" s="5" t="s">
        <v>22</v>
      </c>
      <c r="QU25" s="4"/>
      <c r="QV25" s="5" t="s">
        <v>23</v>
      </c>
      <c r="QW25" s="4"/>
      <c r="QX25" s="5" t="s">
        <v>22</v>
      </c>
      <c r="QY25" s="4"/>
      <c r="QZ25" s="5" t="s">
        <v>23</v>
      </c>
      <c r="RA25" s="4"/>
      <c r="RB25" s="6" t="s">
        <v>22</v>
      </c>
      <c r="RC25" s="4"/>
      <c r="RD25" s="6" t="s">
        <v>23</v>
      </c>
      <c r="RE25" s="4"/>
      <c r="RF25" s="6" t="s">
        <v>22</v>
      </c>
      <c r="RG25" s="4"/>
      <c r="RH25" s="6" t="s">
        <v>23</v>
      </c>
      <c r="RI25" s="70"/>
      <c r="RJ25" s="17"/>
      <c r="RK25" s="18"/>
      <c r="RL25" s="82"/>
      <c r="RN25" s="9" t="str">
        <f t="shared" si="38"/>
        <v/>
      </c>
      <c r="RO25" s="9" t="str">
        <f t="shared" si="92"/>
        <v/>
      </c>
      <c r="RP25" s="9" t="str">
        <f>IF(QY25="","",IF(OR(AND(QP25=QP26,QS26&gt;0,明細書!QS26&lt;明細書!QS25),AND(QP25=QP26,QS26&gt;0,明細書!QT25&gt;明細書!QS26),AND(明細書!QS25&gt;明細書!QT25)),1,""))</f>
        <v/>
      </c>
      <c r="RQ25" s="9" t="str">
        <f>IF(RG25="","",IF(OR(明細書!QU25&lt;明細書!QS25,明細書!QT25&lt;明細書!QV25,明細書!QU25&gt;明細書!QV25),1,""))</f>
        <v/>
      </c>
      <c r="RR25" s="9" t="str">
        <f>IF(AND(明細書!QS25&lt;=TIME(17,40,0),明細書!QT25&gt;=TIME(18,20,0)),1,IF(AND(明細書!QS25&lt;=TIME(21,40,0),明細書!QT25&gt;=TIME(22,20,0)),1,IF(AND(明細書!QS25&lt;=TIME(5,40,0),明細書!QT25&gt;=TIME(6,20,0)),1,IF(AND(明細書!QS25&lt;=TIME(7,40,0),明細書!QT25&gt;=TIME(8,20,0)),1,""))))</f>
        <v/>
      </c>
      <c r="RZ25" s="15" t="str">
        <f t="shared" si="72"/>
        <v/>
      </c>
      <c r="SB25" s="16"/>
      <c r="SC25" s="7" t="str">
        <f t="shared" si="39"/>
        <v/>
      </c>
      <c r="SD25" s="3">
        <f t="shared" si="40"/>
        <v>45382</v>
      </c>
      <c r="SE25" s="4"/>
      <c r="SF25" s="5" t="s">
        <v>22</v>
      </c>
      <c r="SG25" s="4"/>
      <c r="SH25" s="5" t="s">
        <v>23</v>
      </c>
      <c r="SI25" s="4"/>
      <c r="SJ25" s="5" t="s">
        <v>22</v>
      </c>
      <c r="SK25" s="4"/>
      <c r="SL25" s="5" t="s">
        <v>23</v>
      </c>
      <c r="SM25" s="4"/>
      <c r="SN25" s="6" t="s">
        <v>22</v>
      </c>
      <c r="SO25" s="4"/>
      <c r="SP25" s="6" t="s">
        <v>23</v>
      </c>
      <c r="SQ25" s="4"/>
      <c r="SR25" s="6" t="s">
        <v>22</v>
      </c>
      <c r="SS25" s="4"/>
      <c r="ST25" s="6" t="s">
        <v>23</v>
      </c>
      <c r="SU25" s="70"/>
      <c r="SV25" s="17"/>
      <c r="SW25" s="18"/>
      <c r="SX25" s="82"/>
      <c r="SZ25" s="9" t="str">
        <f t="shared" si="41"/>
        <v/>
      </c>
      <c r="TA25" s="9" t="str">
        <f t="shared" si="93"/>
        <v/>
      </c>
      <c r="TB25" s="9" t="str">
        <f>IF(SK25="","",IF(OR(AND(SB25=SB26,SE26&gt;0,明細書!SE26&lt;明細書!SE25),AND(SB25=SB26,SE26&gt;0,明細書!SF25&gt;明細書!SE26),AND(明細書!SE25&gt;明細書!SF25)),1,""))</f>
        <v/>
      </c>
      <c r="TC25" s="9" t="str">
        <f>IF(SS25="","",IF(OR(明細書!SG25&lt;明細書!SE25,明細書!SF25&lt;明細書!SH25,明細書!SG25&gt;明細書!SH25),1,""))</f>
        <v/>
      </c>
      <c r="TD25" s="9" t="str">
        <f>IF(AND(明細書!SE25&lt;=TIME(17,40,0),明細書!SF25&gt;=TIME(18,20,0)),1,IF(AND(明細書!SE25&lt;=TIME(21,40,0),明細書!SF25&gt;=TIME(22,20,0)),1,IF(AND(明細書!SE25&lt;=TIME(5,40,0),明細書!SF25&gt;=TIME(6,20,0)),1,IF(AND(明細書!SE25&lt;=TIME(7,40,0),明細書!SF25&gt;=TIME(8,20,0)),1,""))))</f>
        <v/>
      </c>
      <c r="TL25" s="15" t="str">
        <f t="shared" si="73"/>
        <v/>
      </c>
      <c r="TN25" s="16"/>
      <c r="TO25" s="7" t="str">
        <f t="shared" si="42"/>
        <v/>
      </c>
      <c r="TP25" s="3">
        <f t="shared" si="43"/>
        <v>45382</v>
      </c>
      <c r="TQ25" s="4"/>
      <c r="TR25" s="5" t="s">
        <v>22</v>
      </c>
      <c r="TS25" s="4"/>
      <c r="TT25" s="5" t="s">
        <v>23</v>
      </c>
      <c r="TU25" s="4"/>
      <c r="TV25" s="5" t="s">
        <v>22</v>
      </c>
      <c r="TW25" s="4"/>
      <c r="TX25" s="5" t="s">
        <v>23</v>
      </c>
      <c r="TY25" s="4"/>
      <c r="TZ25" s="6" t="s">
        <v>22</v>
      </c>
      <c r="UA25" s="4"/>
      <c r="UB25" s="6" t="s">
        <v>23</v>
      </c>
      <c r="UC25" s="4"/>
      <c r="UD25" s="6" t="s">
        <v>22</v>
      </c>
      <c r="UE25" s="4"/>
      <c r="UF25" s="6" t="s">
        <v>23</v>
      </c>
      <c r="UG25" s="70"/>
      <c r="UH25" s="17"/>
      <c r="UI25" s="18"/>
      <c r="UJ25" s="82"/>
      <c r="UL25" s="9" t="str">
        <f t="shared" si="44"/>
        <v/>
      </c>
      <c r="UM25" s="9" t="str">
        <f t="shared" si="94"/>
        <v/>
      </c>
      <c r="UN25" s="9" t="str">
        <f>IF(TW25="","",IF(OR(AND(TN25=TN26,TQ26&gt;0,明細書!TQ26&lt;明細書!TQ25),AND(TN25=TN26,TQ26&gt;0,明細書!TR25&gt;明細書!TQ26),AND(明細書!TQ25&gt;明細書!TR25)),1,""))</f>
        <v/>
      </c>
      <c r="UO25" s="9" t="str">
        <f>IF(UE25="","",IF(OR(明細書!TS25&lt;明細書!TQ25,明細書!TR25&lt;明細書!TT25,明細書!TS25&gt;明細書!TT25),1,""))</f>
        <v/>
      </c>
      <c r="UP25" s="9" t="str">
        <f>IF(AND(明細書!TQ25&lt;=TIME(17,40,0),明細書!TR25&gt;=TIME(18,20,0)),1,IF(AND(明細書!TQ25&lt;=TIME(21,40,0),明細書!TR25&gt;=TIME(22,20,0)),1,IF(AND(明細書!TQ25&lt;=TIME(5,40,0),明細書!TR25&gt;=TIME(6,20,0)),1,IF(AND(明細書!TQ25&lt;=TIME(7,40,0),明細書!TR25&gt;=TIME(8,20,0)),1,""))))</f>
        <v/>
      </c>
      <c r="UX25" s="15" t="str">
        <f t="shared" si="74"/>
        <v/>
      </c>
      <c r="UZ25" s="16"/>
      <c r="VA25" s="7" t="str">
        <f t="shared" si="45"/>
        <v/>
      </c>
      <c r="VB25" s="3">
        <f t="shared" si="46"/>
        <v>45382</v>
      </c>
      <c r="VC25" s="4"/>
      <c r="VD25" s="5" t="s">
        <v>22</v>
      </c>
      <c r="VE25" s="4"/>
      <c r="VF25" s="5" t="s">
        <v>23</v>
      </c>
      <c r="VG25" s="4"/>
      <c r="VH25" s="5" t="s">
        <v>22</v>
      </c>
      <c r="VI25" s="4"/>
      <c r="VJ25" s="5" t="s">
        <v>23</v>
      </c>
      <c r="VK25" s="4"/>
      <c r="VL25" s="6" t="s">
        <v>22</v>
      </c>
      <c r="VM25" s="4"/>
      <c r="VN25" s="6" t="s">
        <v>23</v>
      </c>
      <c r="VO25" s="4"/>
      <c r="VP25" s="6" t="s">
        <v>22</v>
      </c>
      <c r="VQ25" s="4"/>
      <c r="VR25" s="6" t="s">
        <v>23</v>
      </c>
      <c r="VS25" s="70"/>
      <c r="VT25" s="17"/>
      <c r="VU25" s="18"/>
      <c r="VV25" s="82"/>
      <c r="VX25" s="9" t="str">
        <f t="shared" si="47"/>
        <v/>
      </c>
      <c r="VY25" s="9" t="str">
        <f t="shared" si="95"/>
        <v/>
      </c>
      <c r="VZ25" s="9" t="str">
        <f>IF(VI25="","",IF(OR(AND(UZ25=UZ26,VC26&gt;0,明細書!VC26&lt;明細書!VC25),AND(UZ25=UZ26,VC26&gt;0,明細書!VD25&gt;明細書!VC26),AND(明細書!VC25&gt;明細書!VD25)),1,""))</f>
        <v/>
      </c>
      <c r="WA25" s="9" t="str">
        <f>IF(VQ25="","",IF(OR(明細書!VE25&lt;明細書!VC25,明細書!VD25&lt;明細書!VF25,明細書!VE25&gt;明細書!VF25),1,""))</f>
        <v/>
      </c>
      <c r="WB25" s="9" t="str">
        <f>IF(AND(明細書!VC25&lt;=TIME(17,40,0),明細書!VD25&gt;=TIME(18,20,0)),1,IF(AND(明細書!VC25&lt;=TIME(21,40,0),明細書!VD25&gt;=TIME(22,20,0)),1,IF(AND(明細書!VC25&lt;=TIME(5,40,0),明細書!VD25&gt;=TIME(6,20,0)),1,IF(AND(明細書!VC25&lt;=TIME(7,40,0),明細書!VD25&gt;=TIME(8,20,0)),1,""))))</f>
        <v/>
      </c>
      <c r="WJ25" s="15" t="str">
        <f t="shared" si="75"/>
        <v/>
      </c>
      <c r="WL25" s="16"/>
      <c r="WM25" s="7" t="str">
        <f t="shared" si="48"/>
        <v/>
      </c>
      <c r="WN25" s="3">
        <f t="shared" si="49"/>
        <v>45382</v>
      </c>
      <c r="WO25" s="4"/>
      <c r="WP25" s="5" t="s">
        <v>22</v>
      </c>
      <c r="WQ25" s="4"/>
      <c r="WR25" s="5" t="s">
        <v>23</v>
      </c>
      <c r="WS25" s="4"/>
      <c r="WT25" s="5" t="s">
        <v>22</v>
      </c>
      <c r="WU25" s="4"/>
      <c r="WV25" s="5" t="s">
        <v>23</v>
      </c>
      <c r="WW25" s="4"/>
      <c r="WX25" s="6" t="s">
        <v>22</v>
      </c>
      <c r="WY25" s="4"/>
      <c r="WZ25" s="6" t="s">
        <v>23</v>
      </c>
      <c r="XA25" s="4"/>
      <c r="XB25" s="6" t="s">
        <v>22</v>
      </c>
      <c r="XC25" s="4"/>
      <c r="XD25" s="6" t="s">
        <v>23</v>
      </c>
      <c r="XE25" s="70"/>
      <c r="XF25" s="17"/>
      <c r="XG25" s="18"/>
      <c r="XH25" s="82"/>
      <c r="XJ25" s="9" t="str">
        <f t="shared" si="50"/>
        <v/>
      </c>
      <c r="XK25" s="9" t="str">
        <f t="shared" si="96"/>
        <v/>
      </c>
      <c r="XL25" s="9" t="str">
        <f>IF(WU25="","",IF(OR(AND(WL25=WL26,WO26&gt;0,明細書!WO26&lt;明細書!WO25),AND(WL25=WL26,WO26&gt;0,明細書!WP25&gt;明細書!WO26),AND(明細書!WO25&gt;明細書!WP25)),1,""))</f>
        <v/>
      </c>
      <c r="XM25" s="9" t="str">
        <f>IF(XC25="","",IF(OR(明細書!WQ25&lt;明細書!WO25,明細書!WP25&lt;明細書!WR25,明細書!WQ25&gt;明細書!WR25),1,""))</f>
        <v/>
      </c>
      <c r="XN25" s="9" t="str">
        <f>IF(AND(明細書!WO25&lt;=TIME(17,40,0),明細書!WP25&gt;=TIME(18,20,0)),1,IF(AND(明細書!WO25&lt;=TIME(21,40,0),明細書!WP25&gt;=TIME(22,20,0)),1,IF(AND(明細書!WO25&lt;=TIME(5,40,0),明細書!WP25&gt;=TIME(6,20,0)),1,IF(AND(明細書!WO25&lt;=TIME(7,40,0),明細書!WP25&gt;=TIME(8,20,0)),1,""))))</f>
        <v/>
      </c>
      <c r="XV25" s="15" t="str">
        <f t="shared" si="76"/>
        <v/>
      </c>
      <c r="XX25" s="16"/>
      <c r="XY25" s="7" t="str">
        <f t="shared" si="51"/>
        <v/>
      </c>
      <c r="XZ25" s="3">
        <f t="shared" si="52"/>
        <v>45382</v>
      </c>
      <c r="YA25" s="4"/>
      <c r="YB25" s="5" t="s">
        <v>22</v>
      </c>
      <c r="YC25" s="4"/>
      <c r="YD25" s="5" t="s">
        <v>23</v>
      </c>
      <c r="YE25" s="4"/>
      <c r="YF25" s="5" t="s">
        <v>22</v>
      </c>
      <c r="YG25" s="4"/>
      <c r="YH25" s="5" t="s">
        <v>23</v>
      </c>
      <c r="YI25" s="4"/>
      <c r="YJ25" s="6" t="s">
        <v>22</v>
      </c>
      <c r="YK25" s="4"/>
      <c r="YL25" s="6" t="s">
        <v>23</v>
      </c>
      <c r="YM25" s="4"/>
      <c r="YN25" s="6" t="s">
        <v>22</v>
      </c>
      <c r="YO25" s="4"/>
      <c r="YP25" s="6" t="s">
        <v>23</v>
      </c>
      <c r="YQ25" s="70"/>
      <c r="YR25" s="17"/>
      <c r="YS25" s="18"/>
      <c r="YT25" s="82"/>
      <c r="YV25" s="9" t="str">
        <f t="shared" si="53"/>
        <v/>
      </c>
      <c r="YW25" s="9" t="str">
        <f t="shared" si="97"/>
        <v/>
      </c>
      <c r="YX25" s="9" t="str">
        <f>IF(YG25="","",IF(OR(AND(XX25=XX26,YA26&gt;0,明細書!YA26&lt;明細書!YA25),AND(XX25=XX26,YA26&gt;0,明細書!YB25&gt;明細書!YA26),AND(明細書!YA25&gt;明細書!YB25)),1,""))</f>
        <v/>
      </c>
      <c r="YY25" s="9" t="str">
        <f>IF(YO25="","",IF(OR(明細書!YC25&lt;明細書!YA25,明細書!YB25&lt;明細書!YD25,明細書!YC25&gt;明細書!YD25),1,""))</f>
        <v/>
      </c>
      <c r="YZ25" s="9" t="str">
        <f>IF(AND(明細書!YA25&lt;=TIME(17,40,0),明細書!YB25&gt;=TIME(18,20,0)),1,IF(AND(明細書!YA25&lt;=TIME(21,40,0),明細書!YB25&gt;=TIME(22,20,0)),1,IF(AND(明細書!YA25&lt;=TIME(5,40,0),明細書!YB25&gt;=TIME(6,20,0)),1,IF(AND(明細書!YA25&lt;=TIME(7,40,0),明細書!YB25&gt;=TIME(8,20,0)),1,""))))</f>
        <v/>
      </c>
      <c r="ZH25" s="15" t="str">
        <f t="shared" si="77"/>
        <v/>
      </c>
      <c r="ZJ25" s="16"/>
      <c r="ZK25" s="7" t="str">
        <f t="shared" si="54"/>
        <v/>
      </c>
      <c r="ZL25" s="3">
        <f t="shared" si="55"/>
        <v>45382</v>
      </c>
      <c r="ZM25" s="4"/>
      <c r="ZN25" s="5" t="s">
        <v>22</v>
      </c>
      <c r="ZO25" s="4"/>
      <c r="ZP25" s="5" t="s">
        <v>23</v>
      </c>
      <c r="ZQ25" s="4"/>
      <c r="ZR25" s="5" t="s">
        <v>22</v>
      </c>
      <c r="ZS25" s="4"/>
      <c r="ZT25" s="5" t="s">
        <v>23</v>
      </c>
      <c r="ZU25" s="4"/>
      <c r="ZV25" s="6" t="s">
        <v>22</v>
      </c>
      <c r="ZW25" s="4"/>
      <c r="ZX25" s="6" t="s">
        <v>23</v>
      </c>
      <c r="ZY25" s="4"/>
      <c r="ZZ25" s="6" t="s">
        <v>22</v>
      </c>
      <c r="AAA25" s="4"/>
      <c r="AAB25" s="6" t="s">
        <v>23</v>
      </c>
      <c r="AAC25" s="70"/>
      <c r="AAD25" s="17"/>
      <c r="AAE25" s="18"/>
      <c r="AAF25" s="82"/>
      <c r="AAH25" s="9" t="str">
        <f t="shared" si="56"/>
        <v/>
      </c>
      <c r="AAI25" s="9" t="str">
        <f t="shared" si="98"/>
        <v/>
      </c>
      <c r="AAJ25" s="9" t="str">
        <f>IF(ZS25="","",IF(OR(AND(ZJ25=ZJ26,ZM26&gt;0,明細書!ZM26&lt;明細書!ZM25),AND(ZJ25=ZJ26,ZM26&gt;0,明細書!ZN25&gt;明細書!ZM26),AND(明細書!ZM25&gt;明細書!ZN25)),1,""))</f>
        <v/>
      </c>
      <c r="AAK25" s="9" t="str">
        <f>IF(AAA25="","",IF(OR(明細書!ZO25&lt;明細書!ZM25,明細書!ZN25&lt;明細書!ZP25,明細書!ZO25&gt;明細書!ZP25),1,""))</f>
        <v/>
      </c>
      <c r="AAL25" s="9" t="str">
        <f>IF(AND(明細書!ZM25&lt;=TIME(17,40,0),明細書!ZN25&gt;=TIME(18,20,0)),1,IF(AND(明細書!ZM25&lt;=TIME(21,40,0),明細書!ZN25&gt;=TIME(22,20,0)),1,IF(AND(明細書!ZM25&lt;=TIME(5,40,0),明細書!ZN25&gt;=TIME(6,20,0)),1,IF(AND(明細書!ZM25&lt;=TIME(7,40,0),明細書!ZN25&gt;=TIME(8,20,0)),1,""))))</f>
        <v/>
      </c>
      <c r="AAT25" s="15" t="str">
        <f t="shared" si="78"/>
        <v/>
      </c>
      <c r="AAV25" s="16"/>
      <c r="AAW25" s="7" t="str">
        <f t="shared" si="57"/>
        <v/>
      </c>
      <c r="AAX25" s="3">
        <f t="shared" si="58"/>
        <v>45382</v>
      </c>
      <c r="AAY25" s="4"/>
      <c r="AAZ25" s="5" t="s">
        <v>22</v>
      </c>
      <c r="ABA25" s="4"/>
      <c r="ABB25" s="5" t="s">
        <v>23</v>
      </c>
      <c r="ABC25" s="4"/>
      <c r="ABD25" s="5" t="s">
        <v>22</v>
      </c>
      <c r="ABE25" s="4"/>
      <c r="ABF25" s="5" t="s">
        <v>23</v>
      </c>
      <c r="ABG25" s="4"/>
      <c r="ABH25" s="6" t="s">
        <v>22</v>
      </c>
      <c r="ABI25" s="4"/>
      <c r="ABJ25" s="6" t="s">
        <v>23</v>
      </c>
      <c r="ABK25" s="4"/>
      <c r="ABL25" s="6" t="s">
        <v>22</v>
      </c>
      <c r="ABM25" s="4"/>
      <c r="ABN25" s="6" t="s">
        <v>23</v>
      </c>
      <c r="ABO25" s="70"/>
      <c r="ABP25" s="17"/>
      <c r="ABQ25" s="18"/>
      <c r="ABR25" s="82"/>
      <c r="ABT25" s="9" t="str">
        <f t="shared" si="59"/>
        <v/>
      </c>
      <c r="ABU25" s="9" t="str">
        <f t="shared" si="99"/>
        <v/>
      </c>
      <c r="ABV25" s="9" t="str">
        <f>IF(ABE25="","",IF(OR(AND(AAV25=AAV26,AAY26&gt;0,明細書!AAY26&lt;明細書!AAY25),AND(AAV25=AAV26,AAY26&gt;0,明細書!AAZ25&gt;明細書!AAY26),AND(明細書!AAY25&gt;明細書!AAZ25)),1,""))</f>
        <v/>
      </c>
      <c r="ABW25" s="9" t="str">
        <f>IF(ABM25="","",IF(OR(明細書!ABA25&lt;明細書!AAY25,明細書!AAZ25&lt;明細書!ABB25,明細書!ABA25&gt;明細書!ABB25),1,""))</f>
        <v/>
      </c>
      <c r="ABX25" s="9" t="str">
        <f>IF(AND(明細書!AAY25&lt;=TIME(17,40,0),明細書!AAZ25&gt;=TIME(18,20,0)),1,IF(AND(明細書!AAY25&lt;=TIME(21,40,0),明細書!AAZ25&gt;=TIME(22,20,0)),1,IF(AND(明細書!AAY25&lt;=TIME(5,40,0),明細書!AAZ25&gt;=TIME(6,20,0)),1,IF(AND(明細書!AAY25&lt;=TIME(7,40,0),明細書!AAZ25&gt;=TIME(8,20,0)),1,""))))</f>
        <v/>
      </c>
      <c r="ACF25" s="15" t="str">
        <f t="shared" si="79"/>
        <v/>
      </c>
    </row>
    <row r="26" spans="2:760" ht="18.75" customHeight="1" x14ac:dyDescent="0.2">
      <c r="B26" s="16"/>
      <c r="C26" s="7" t="str">
        <f t="shared" si="100"/>
        <v/>
      </c>
      <c r="D26" s="3">
        <f t="shared" si="101"/>
        <v>45382</v>
      </c>
      <c r="E26" s="4"/>
      <c r="F26" s="5" t="s">
        <v>22</v>
      </c>
      <c r="G26" s="4"/>
      <c r="H26" s="5" t="s">
        <v>23</v>
      </c>
      <c r="I26" s="4"/>
      <c r="J26" s="5" t="s">
        <v>22</v>
      </c>
      <c r="K26" s="4"/>
      <c r="L26" s="5" t="s">
        <v>23</v>
      </c>
      <c r="M26" s="4"/>
      <c r="N26" s="6" t="s">
        <v>22</v>
      </c>
      <c r="O26" s="4"/>
      <c r="P26" s="6" t="s">
        <v>23</v>
      </c>
      <c r="Q26" s="4"/>
      <c r="R26" s="6" t="s">
        <v>22</v>
      </c>
      <c r="S26" s="4"/>
      <c r="T26" s="6" t="s">
        <v>23</v>
      </c>
      <c r="U26" s="70"/>
      <c r="V26" s="17"/>
      <c r="W26" s="18"/>
      <c r="X26" s="82"/>
      <c r="Z26" s="9" t="str">
        <f t="shared" si="2"/>
        <v/>
      </c>
      <c r="AA26" s="9" t="str">
        <f t="shared" si="80"/>
        <v/>
      </c>
      <c r="AB26" s="9" t="str">
        <f>IF(K26="","",IF(OR(AND(B26=B27,E27&gt;0,明細書!E27&lt;明細書!E26),AND(B26=B27,E27&gt;0,明細書!F26&gt;明細書!E27),AND(明細書!E26&gt;明細書!F26)),1,""))</f>
        <v/>
      </c>
      <c r="AC26" s="9" t="str">
        <f>IF(S26="","",IF(OR(明細書!G26&lt;明細書!E26,明細書!F26&lt;明細書!H26,明細書!G26&gt;明細書!H26),1,""))</f>
        <v/>
      </c>
      <c r="AD26" s="9" t="str">
        <f>IF(AND(明細書!E26&lt;=TIME(17,40,0),明細書!F26&gt;=TIME(18,20,0)),1,IF(AND(明細書!E26&lt;=TIME(21,40,0),明細書!F26&gt;=TIME(22,20,0)),1,IF(AND(明細書!E26&lt;=TIME(5,40,0),明細書!F26&gt;=TIME(6,20,0)),1,IF(AND(明細書!E26&lt;=TIME(7,40,0),明細書!F26&gt;=TIME(8,20,0)),1,""))))</f>
        <v/>
      </c>
      <c r="AL26" s="15" t="str">
        <f t="shared" si="60"/>
        <v/>
      </c>
      <c r="AN26" s="16"/>
      <c r="AO26" s="7" t="str">
        <f t="shared" si="3"/>
        <v/>
      </c>
      <c r="AP26" s="3">
        <f t="shared" si="4"/>
        <v>45382</v>
      </c>
      <c r="AQ26" s="4"/>
      <c r="AR26" s="5" t="s">
        <v>22</v>
      </c>
      <c r="AS26" s="4"/>
      <c r="AT26" s="5" t="s">
        <v>23</v>
      </c>
      <c r="AU26" s="4"/>
      <c r="AV26" s="5" t="s">
        <v>22</v>
      </c>
      <c r="AW26" s="4"/>
      <c r="AX26" s="5" t="s">
        <v>23</v>
      </c>
      <c r="AY26" s="4"/>
      <c r="AZ26" s="6" t="s">
        <v>22</v>
      </c>
      <c r="BA26" s="4"/>
      <c r="BB26" s="6" t="s">
        <v>23</v>
      </c>
      <c r="BC26" s="4"/>
      <c r="BD26" s="6" t="s">
        <v>22</v>
      </c>
      <c r="BE26" s="4"/>
      <c r="BF26" s="6" t="s">
        <v>23</v>
      </c>
      <c r="BG26" s="70"/>
      <c r="BH26" s="17"/>
      <c r="BI26" s="18"/>
      <c r="BJ26" s="82"/>
      <c r="BL26" s="9" t="str">
        <f t="shared" si="5"/>
        <v/>
      </c>
      <c r="BM26" s="9" t="str">
        <f t="shared" si="81"/>
        <v/>
      </c>
      <c r="BN26" s="9" t="str">
        <f>IF(AW26="","",IF(OR(AND(AN26=AN27,AQ27&gt;0,明細書!AQ27&lt;明細書!AQ26),AND(AN26=AN27,AQ27&gt;0,明細書!AR26&gt;明細書!AQ27),AND(明細書!AQ26&gt;明細書!AR26)),1,""))</f>
        <v/>
      </c>
      <c r="BO26" s="9" t="str">
        <f>IF(BE26="","",IF(OR(明細書!AS26&lt;明細書!AQ26,明細書!AR26&lt;明細書!AT26,明細書!AS26&gt;明細書!AT26),1,""))</f>
        <v/>
      </c>
      <c r="BP26" s="9" t="str">
        <f>IF(AND(明細書!AQ26&lt;=TIME(17,40,0),明細書!AR26&gt;=TIME(18,20,0)),1,IF(AND(明細書!AQ26&lt;=TIME(21,40,0),明細書!AR26&gt;=TIME(22,20,0)),1,IF(AND(明細書!AQ26&lt;=TIME(5,40,0),明細書!AR26&gt;=TIME(6,20,0)),1,IF(AND(明細書!AQ26&lt;=TIME(7,40,0),明細書!AR26&gt;=TIME(8,20,0)),1,""))))</f>
        <v/>
      </c>
      <c r="BX26" s="15" t="str">
        <f t="shared" si="61"/>
        <v/>
      </c>
      <c r="BZ26" s="16"/>
      <c r="CA26" s="7" t="str">
        <f t="shared" si="6"/>
        <v/>
      </c>
      <c r="CB26" s="3">
        <f t="shared" si="7"/>
        <v>45382</v>
      </c>
      <c r="CC26" s="4"/>
      <c r="CD26" s="5" t="s">
        <v>22</v>
      </c>
      <c r="CE26" s="4"/>
      <c r="CF26" s="5" t="s">
        <v>23</v>
      </c>
      <c r="CG26" s="4"/>
      <c r="CH26" s="5" t="s">
        <v>22</v>
      </c>
      <c r="CI26" s="4"/>
      <c r="CJ26" s="5" t="s">
        <v>23</v>
      </c>
      <c r="CK26" s="4"/>
      <c r="CL26" s="6" t="s">
        <v>22</v>
      </c>
      <c r="CM26" s="4"/>
      <c r="CN26" s="6" t="s">
        <v>23</v>
      </c>
      <c r="CO26" s="4"/>
      <c r="CP26" s="6" t="s">
        <v>22</v>
      </c>
      <c r="CQ26" s="4"/>
      <c r="CR26" s="6" t="s">
        <v>23</v>
      </c>
      <c r="CS26" s="70"/>
      <c r="CT26" s="17"/>
      <c r="CU26" s="18"/>
      <c r="CV26" s="82"/>
      <c r="CX26" s="9" t="str">
        <f t="shared" si="8"/>
        <v/>
      </c>
      <c r="CY26" s="9" t="str">
        <f t="shared" si="82"/>
        <v/>
      </c>
      <c r="CZ26" s="9" t="str">
        <f>IF(CI26="","",IF(OR(AND(BZ26=BZ27,CC27&gt;0,明細書!CC27&lt;明細書!CC26),AND(BZ26=BZ27,CC27&gt;0,明細書!CD26&gt;明細書!CC27),AND(明細書!CC26&gt;明細書!CD26)),1,""))</f>
        <v/>
      </c>
      <c r="DA26" s="9" t="str">
        <f>IF(CQ26="","",IF(OR(明細書!CE26&lt;明細書!CC26,明細書!CD26&lt;明細書!CF26,明細書!CE26&gt;明細書!CF26),1,""))</f>
        <v/>
      </c>
      <c r="DB26" s="9" t="str">
        <f>IF(AND(明細書!CC26&lt;=TIME(17,40,0),明細書!CD26&gt;=TIME(18,20,0)),1,IF(AND(明細書!CC26&lt;=TIME(21,40,0),明細書!CD26&gt;=TIME(22,20,0)),1,IF(AND(明細書!CC26&lt;=TIME(5,40,0),明細書!CD26&gt;=TIME(6,20,0)),1,IF(AND(明細書!CC26&lt;=TIME(7,40,0),明細書!CD26&gt;=TIME(8,20,0)),1,""))))</f>
        <v/>
      </c>
      <c r="DJ26" s="15" t="str">
        <f t="shared" si="62"/>
        <v/>
      </c>
      <c r="DL26" s="16"/>
      <c r="DM26" s="7" t="str">
        <f t="shared" si="9"/>
        <v/>
      </c>
      <c r="DN26" s="3">
        <f t="shared" si="10"/>
        <v>45382</v>
      </c>
      <c r="DO26" s="4"/>
      <c r="DP26" s="5" t="s">
        <v>22</v>
      </c>
      <c r="DQ26" s="4"/>
      <c r="DR26" s="5" t="s">
        <v>23</v>
      </c>
      <c r="DS26" s="4"/>
      <c r="DT26" s="5" t="s">
        <v>22</v>
      </c>
      <c r="DU26" s="4"/>
      <c r="DV26" s="5" t="s">
        <v>23</v>
      </c>
      <c r="DW26" s="4"/>
      <c r="DX26" s="6" t="s">
        <v>22</v>
      </c>
      <c r="DY26" s="4"/>
      <c r="DZ26" s="6" t="s">
        <v>23</v>
      </c>
      <c r="EA26" s="4"/>
      <c r="EB26" s="6" t="s">
        <v>22</v>
      </c>
      <c r="EC26" s="4"/>
      <c r="ED26" s="6" t="s">
        <v>23</v>
      </c>
      <c r="EE26" s="70"/>
      <c r="EF26" s="17"/>
      <c r="EG26" s="18"/>
      <c r="EH26" s="82"/>
      <c r="EJ26" s="9" t="str">
        <f t="shared" si="11"/>
        <v/>
      </c>
      <c r="EK26" s="9" t="str">
        <f t="shared" si="83"/>
        <v/>
      </c>
      <c r="EL26" s="9" t="str">
        <f>IF(DU26="","",IF(OR(AND(DL26=DL27,DO27&gt;0,明細書!DO27&lt;明細書!DO26),AND(DL26=DL27,DO27&gt;0,明細書!DP26&gt;明細書!DO27),AND(明細書!DO26&gt;明細書!DP26)),1,""))</f>
        <v/>
      </c>
      <c r="EM26" s="9" t="str">
        <f>IF(EC26="","",IF(OR(明細書!DQ26&lt;明細書!DO26,明細書!DP26&lt;明細書!DR26,明細書!DQ26&gt;明細書!DR26),1,""))</f>
        <v/>
      </c>
      <c r="EN26" s="9" t="str">
        <f>IF(AND(明細書!DO26&lt;=TIME(17,40,0),明細書!DP26&gt;=TIME(18,20,0)),1,IF(AND(明細書!DO26&lt;=TIME(21,40,0),明細書!DP26&gt;=TIME(22,20,0)),1,IF(AND(明細書!DO26&lt;=TIME(5,40,0),明細書!DP26&gt;=TIME(6,20,0)),1,IF(AND(明細書!DO26&lt;=TIME(7,40,0),明細書!DP26&gt;=TIME(8,20,0)),1,""))))</f>
        <v/>
      </c>
      <c r="EV26" s="15" t="str">
        <f t="shared" si="63"/>
        <v/>
      </c>
      <c r="EX26" s="16"/>
      <c r="EY26" s="7" t="str">
        <f t="shared" si="12"/>
        <v/>
      </c>
      <c r="EZ26" s="3">
        <f t="shared" si="13"/>
        <v>45382</v>
      </c>
      <c r="FA26" s="4"/>
      <c r="FB26" s="5" t="s">
        <v>22</v>
      </c>
      <c r="FC26" s="4"/>
      <c r="FD26" s="5" t="s">
        <v>23</v>
      </c>
      <c r="FE26" s="4"/>
      <c r="FF26" s="5" t="s">
        <v>22</v>
      </c>
      <c r="FG26" s="4"/>
      <c r="FH26" s="5" t="s">
        <v>23</v>
      </c>
      <c r="FI26" s="4"/>
      <c r="FJ26" s="6" t="s">
        <v>22</v>
      </c>
      <c r="FK26" s="4"/>
      <c r="FL26" s="6" t="s">
        <v>23</v>
      </c>
      <c r="FM26" s="4"/>
      <c r="FN26" s="6" t="s">
        <v>22</v>
      </c>
      <c r="FO26" s="4"/>
      <c r="FP26" s="6" t="s">
        <v>23</v>
      </c>
      <c r="FQ26" s="70"/>
      <c r="FR26" s="17"/>
      <c r="FS26" s="18"/>
      <c r="FT26" s="82"/>
      <c r="FV26" s="9" t="str">
        <f t="shared" si="14"/>
        <v/>
      </c>
      <c r="FW26" s="9" t="str">
        <f t="shared" si="84"/>
        <v/>
      </c>
      <c r="FX26" s="9" t="str">
        <f>IF(FG26="","",IF(OR(AND(EX26=EX27,FA27&gt;0,明細書!FA27&lt;明細書!FA26),AND(EX26=EX27,FA27&gt;0,明細書!FB26&gt;明細書!FA27),AND(明細書!FA26&gt;明細書!FB26)),1,""))</f>
        <v/>
      </c>
      <c r="FY26" s="9" t="str">
        <f>IF(FO26="","",IF(OR(明細書!FC26&lt;明細書!FA26,明細書!FB26&lt;明細書!FD26,明細書!FC26&gt;明細書!FD26),1,""))</f>
        <v/>
      </c>
      <c r="FZ26" s="9" t="str">
        <f>IF(AND(明細書!FA26&lt;=TIME(17,40,0),明細書!FB26&gt;=TIME(18,20,0)),1,IF(AND(明細書!FA26&lt;=TIME(21,40,0),明細書!FB26&gt;=TIME(22,20,0)),1,IF(AND(明細書!FA26&lt;=TIME(5,40,0),明細書!FB26&gt;=TIME(6,20,0)),1,IF(AND(明細書!FA26&lt;=TIME(7,40,0),明細書!FB26&gt;=TIME(8,20,0)),1,""))))</f>
        <v/>
      </c>
      <c r="GH26" s="15" t="str">
        <f t="shared" si="64"/>
        <v/>
      </c>
      <c r="GJ26" s="16"/>
      <c r="GK26" s="7" t="str">
        <f t="shared" si="15"/>
        <v/>
      </c>
      <c r="GL26" s="3">
        <f t="shared" si="16"/>
        <v>45382</v>
      </c>
      <c r="GM26" s="4"/>
      <c r="GN26" s="5" t="s">
        <v>22</v>
      </c>
      <c r="GO26" s="4"/>
      <c r="GP26" s="5" t="s">
        <v>23</v>
      </c>
      <c r="GQ26" s="4"/>
      <c r="GR26" s="5" t="s">
        <v>22</v>
      </c>
      <c r="GS26" s="4"/>
      <c r="GT26" s="5" t="s">
        <v>23</v>
      </c>
      <c r="GU26" s="4"/>
      <c r="GV26" s="6" t="s">
        <v>22</v>
      </c>
      <c r="GW26" s="4"/>
      <c r="GX26" s="6" t="s">
        <v>23</v>
      </c>
      <c r="GY26" s="4"/>
      <c r="GZ26" s="6" t="s">
        <v>22</v>
      </c>
      <c r="HA26" s="4"/>
      <c r="HB26" s="6" t="s">
        <v>23</v>
      </c>
      <c r="HC26" s="70"/>
      <c r="HD26" s="17"/>
      <c r="HE26" s="18"/>
      <c r="HF26" s="82"/>
      <c r="HH26" s="9" t="str">
        <f t="shared" si="17"/>
        <v/>
      </c>
      <c r="HI26" s="9" t="str">
        <f t="shared" si="85"/>
        <v/>
      </c>
      <c r="HJ26" s="9" t="str">
        <f>IF(GS26="","",IF(OR(AND(GJ26=GJ27,GM27&gt;0,明細書!GM27&lt;明細書!GM26),AND(GJ26=GJ27,GM27&gt;0,明細書!GN26&gt;明細書!GM27),AND(明細書!GM26&gt;明細書!GN26)),1,""))</f>
        <v/>
      </c>
      <c r="HK26" s="9" t="str">
        <f>IF(HA26="","",IF(OR(明細書!GO26&lt;明細書!GM26,明細書!GN26&lt;明細書!GP26,明細書!GO26&gt;明細書!GP26),1,""))</f>
        <v/>
      </c>
      <c r="HL26" s="9" t="str">
        <f>IF(AND(明細書!GM26&lt;=TIME(17,40,0),明細書!GN26&gt;=TIME(18,20,0)),1,IF(AND(明細書!GM26&lt;=TIME(21,40,0),明細書!GN26&gt;=TIME(22,20,0)),1,IF(AND(明細書!GM26&lt;=TIME(5,40,0),明細書!GN26&gt;=TIME(6,20,0)),1,IF(AND(明細書!GM26&lt;=TIME(7,40,0),明細書!GN26&gt;=TIME(8,20,0)),1,""))))</f>
        <v/>
      </c>
      <c r="HT26" s="15" t="str">
        <f t="shared" si="65"/>
        <v/>
      </c>
      <c r="HV26" s="16"/>
      <c r="HW26" s="7" t="str">
        <f t="shared" si="18"/>
        <v/>
      </c>
      <c r="HX26" s="3">
        <f t="shared" si="19"/>
        <v>45382</v>
      </c>
      <c r="HY26" s="4"/>
      <c r="HZ26" s="5" t="s">
        <v>22</v>
      </c>
      <c r="IA26" s="4"/>
      <c r="IB26" s="5" t="s">
        <v>23</v>
      </c>
      <c r="IC26" s="4"/>
      <c r="ID26" s="5" t="s">
        <v>22</v>
      </c>
      <c r="IE26" s="4"/>
      <c r="IF26" s="5" t="s">
        <v>23</v>
      </c>
      <c r="IG26" s="4"/>
      <c r="IH26" s="6" t="s">
        <v>22</v>
      </c>
      <c r="II26" s="4"/>
      <c r="IJ26" s="6" t="s">
        <v>23</v>
      </c>
      <c r="IK26" s="4"/>
      <c r="IL26" s="6" t="s">
        <v>22</v>
      </c>
      <c r="IM26" s="4"/>
      <c r="IN26" s="6" t="s">
        <v>23</v>
      </c>
      <c r="IO26" s="70"/>
      <c r="IP26" s="17"/>
      <c r="IQ26" s="18"/>
      <c r="IR26" s="82"/>
      <c r="IT26" s="9" t="str">
        <f t="shared" si="20"/>
        <v/>
      </c>
      <c r="IU26" s="9" t="str">
        <f t="shared" si="86"/>
        <v/>
      </c>
      <c r="IV26" s="9" t="str">
        <f>IF(IE26="","",IF(OR(AND(HV26=HV27,HY27&gt;0,明細書!HY27&lt;明細書!HY26),AND(HV26=HV27,HY27&gt;0,明細書!HZ26&gt;明細書!HY27),AND(明細書!HY26&gt;明細書!HZ26)),1,""))</f>
        <v/>
      </c>
      <c r="IW26" s="9" t="str">
        <f>IF(IM26="","",IF(OR(明細書!IA26&lt;明細書!HY26,明細書!HZ26&lt;明細書!IB26,明細書!IA26&gt;明細書!IB26),1,""))</f>
        <v/>
      </c>
      <c r="IX26" s="9" t="str">
        <f>IF(AND(明細書!HY26&lt;=TIME(17,40,0),明細書!HZ26&gt;=TIME(18,20,0)),1,IF(AND(明細書!HY26&lt;=TIME(21,40,0),明細書!HZ26&gt;=TIME(22,20,0)),1,IF(AND(明細書!HY26&lt;=TIME(5,40,0),明細書!HZ26&gt;=TIME(6,20,0)),1,IF(AND(明細書!HY26&lt;=TIME(7,40,0),明細書!HZ26&gt;=TIME(8,20,0)),1,""))))</f>
        <v/>
      </c>
      <c r="JF26" s="15" t="str">
        <f t="shared" si="66"/>
        <v/>
      </c>
      <c r="JH26" s="16"/>
      <c r="JI26" s="7" t="str">
        <f t="shared" si="21"/>
        <v/>
      </c>
      <c r="JJ26" s="3">
        <f t="shared" si="22"/>
        <v>45382</v>
      </c>
      <c r="JK26" s="4"/>
      <c r="JL26" s="5" t="s">
        <v>22</v>
      </c>
      <c r="JM26" s="4"/>
      <c r="JN26" s="5" t="s">
        <v>23</v>
      </c>
      <c r="JO26" s="4"/>
      <c r="JP26" s="5" t="s">
        <v>22</v>
      </c>
      <c r="JQ26" s="4"/>
      <c r="JR26" s="5" t="s">
        <v>23</v>
      </c>
      <c r="JS26" s="4"/>
      <c r="JT26" s="6" t="s">
        <v>22</v>
      </c>
      <c r="JU26" s="4"/>
      <c r="JV26" s="6" t="s">
        <v>23</v>
      </c>
      <c r="JW26" s="4"/>
      <c r="JX26" s="6" t="s">
        <v>22</v>
      </c>
      <c r="JY26" s="4"/>
      <c r="JZ26" s="6" t="s">
        <v>23</v>
      </c>
      <c r="KA26" s="70"/>
      <c r="KB26" s="17"/>
      <c r="KC26" s="18"/>
      <c r="KD26" s="82"/>
      <c r="KF26" s="9" t="str">
        <f t="shared" si="23"/>
        <v/>
      </c>
      <c r="KG26" s="9" t="str">
        <f t="shared" si="87"/>
        <v/>
      </c>
      <c r="KH26" s="9" t="str">
        <f>IF(JQ26="","",IF(OR(AND(JH26=JH27,JK27&gt;0,明細書!JK27&lt;明細書!JK26),AND(JH26=JH27,JK27&gt;0,明細書!JL26&gt;明細書!JK27),AND(明細書!JK26&gt;明細書!JL26)),1,""))</f>
        <v/>
      </c>
      <c r="KI26" s="9" t="str">
        <f>IF(JY26="","",IF(OR(明細書!JM26&lt;明細書!JK26,明細書!JL26&lt;明細書!JN26,明細書!JM26&gt;明細書!JN26),1,""))</f>
        <v/>
      </c>
      <c r="KJ26" s="9" t="str">
        <f>IF(AND(明細書!JK26&lt;=TIME(17,40,0),明細書!JL26&gt;=TIME(18,20,0)),1,IF(AND(明細書!JK26&lt;=TIME(21,40,0),明細書!JL26&gt;=TIME(22,20,0)),1,IF(AND(明細書!JK26&lt;=TIME(5,40,0),明細書!JL26&gt;=TIME(6,20,0)),1,IF(AND(明細書!JK26&lt;=TIME(7,40,0),明細書!JL26&gt;=TIME(8,20,0)),1,""))))</f>
        <v/>
      </c>
      <c r="KR26" s="15" t="str">
        <f t="shared" si="67"/>
        <v/>
      </c>
      <c r="KT26" s="16"/>
      <c r="KU26" s="7" t="str">
        <f t="shared" si="24"/>
        <v/>
      </c>
      <c r="KV26" s="3">
        <f t="shared" si="25"/>
        <v>45382</v>
      </c>
      <c r="KW26" s="4"/>
      <c r="KX26" s="5" t="s">
        <v>22</v>
      </c>
      <c r="KY26" s="4"/>
      <c r="KZ26" s="5" t="s">
        <v>23</v>
      </c>
      <c r="LA26" s="4"/>
      <c r="LB26" s="5" t="s">
        <v>22</v>
      </c>
      <c r="LC26" s="4"/>
      <c r="LD26" s="5" t="s">
        <v>23</v>
      </c>
      <c r="LE26" s="4"/>
      <c r="LF26" s="6" t="s">
        <v>22</v>
      </c>
      <c r="LG26" s="4"/>
      <c r="LH26" s="6" t="s">
        <v>23</v>
      </c>
      <c r="LI26" s="4"/>
      <c r="LJ26" s="6" t="s">
        <v>22</v>
      </c>
      <c r="LK26" s="4"/>
      <c r="LL26" s="6" t="s">
        <v>23</v>
      </c>
      <c r="LM26" s="70"/>
      <c r="LN26" s="17"/>
      <c r="LO26" s="18"/>
      <c r="LP26" s="82"/>
      <c r="LR26" s="9" t="str">
        <f t="shared" si="26"/>
        <v/>
      </c>
      <c r="LS26" s="9" t="str">
        <f t="shared" si="88"/>
        <v/>
      </c>
      <c r="LT26" s="9" t="str">
        <f>IF(LC26="","",IF(OR(AND(KT26=KT27,KW27&gt;0,明細書!KW27&lt;明細書!KW26),AND(KT26=KT27,KW27&gt;0,明細書!KX26&gt;明細書!KW27),AND(明細書!KW26&gt;明細書!KX26)),1,""))</f>
        <v/>
      </c>
      <c r="LU26" s="9" t="str">
        <f>IF(LK26="","",IF(OR(明細書!KY26&lt;明細書!KW26,明細書!KX26&lt;明細書!KZ26,明細書!KY26&gt;明細書!KZ26),1,""))</f>
        <v/>
      </c>
      <c r="LV26" s="9" t="str">
        <f>IF(AND(明細書!KW26&lt;=TIME(17,40,0),明細書!KX26&gt;=TIME(18,20,0)),1,IF(AND(明細書!KW26&lt;=TIME(21,40,0),明細書!KX26&gt;=TIME(22,20,0)),1,IF(AND(明細書!KW26&lt;=TIME(5,40,0),明細書!KX26&gt;=TIME(6,20,0)),1,IF(AND(明細書!KW26&lt;=TIME(7,40,0),明細書!KX26&gt;=TIME(8,20,0)),1,""))))</f>
        <v/>
      </c>
      <c r="MD26" s="15" t="str">
        <f t="shared" si="68"/>
        <v/>
      </c>
      <c r="MF26" s="16"/>
      <c r="MG26" s="7" t="str">
        <f t="shared" si="27"/>
        <v/>
      </c>
      <c r="MH26" s="3">
        <f t="shared" si="28"/>
        <v>45382</v>
      </c>
      <c r="MI26" s="4"/>
      <c r="MJ26" s="5" t="s">
        <v>22</v>
      </c>
      <c r="MK26" s="4"/>
      <c r="ML26" s="5" t="s">
        <v>23</v>
      </c>
      <c r="MM26" s="4"/>
      <c r="MN26" s="5" t="s">
        <v>22</v>
      </c>
      <c r="MO26" s="4"/>
      <c r="MP26" s="5" t="s">
        <v>23</v>
      </c>
      <c r="MQ26" s="4"/>
      <c r="MR26" s="6" t="s">
        <v>22</v>
      </c>
      <c r="MS26" s="4"/>
      <c r="MT26" s="6" t="s">
        <v>23</v>
      </c>
      <c r="MU26" s="4"/>
      <c r="MV26" s="6" t="s">
        <v>22</v>
      </c>
      <c r="MW26" s="4"/>
      <c r="MX26" s="6" t="s">
        <v>23</v>
      </c>
      <c r="MY26" s="70"/>
      <c r="MZ26" s="17"/>
      <c r="NA26" s="18"/>
      <c r="NB26" s="82"/>
      <c r="ND26" s="9" t="str">
        <f t="shared" si="29"/>
        <v/>
      </c>
      <c r="NE26" s="9" t="str">
        <f t="shared" si="89"/>
        <v/>
      </c>
      <c r="NF26" s="9" t="str">
        <f>IF(MO26="","",IF(OR(AND(MF26=MF27,MI27&gt;0,明細書!MI27&lt;明細書!MI26),AND(MF26=MF27,MI27&gt;0,明細書!MJ26&gt;明細書!MI27),AND(明細書!MI26&gt;明細書!MJ26)),1,""))</f>
        <v/>
      </c>
      <c r="NG26" s="9" t="str">
        <f>IF(MW26="","",IF(OR(明細書!MK26&lt;明細書!MI26,明細書!MJ26&lt;明細書!ML26,明細書!MK26&gt;明細書!ML26),1,""))</f>
        <v/>
      </c>
      <c r="NH26" s="9" t="str">
        <f>IF(AND(明細書!MI26&lt;=TIME(17,40,0),明細書!MJ26&gt;=TIME(18,20,0)),1,IF(AND(明細書!MI26&lt;=TIME(21,40,0),明細書!MJ26&gt;=TIME(22,20,0)),1,IF(AND(明細書!MI26&lt;=TIME(5,40,0),明細書!MJ26&gt;=TIME(6,20,0)),1,IF(AND(明細書!MI26&lt;=TIME(7,40,0),明細書!MJ26&gt;=TIME(8,20,0)),1,""))))</f>
        <v/>
      </c>
      <c r="NP26" s="15" t="str">
        <f t="shared" si="69"/>
        <v/>
      </c>
      <c r="NR26" s="16"/>
      <c r="NS26" s="7" t="str">
        <f t="shared" si="30"/>
        <v/>
      </c>
      <c r="NT26" s="3">
        <f t="shared" si="31"/>
        <v>45382</v>
      </c>
      <c r="NU26" s="4"/>
      <c r="NV26" s="5" t="s">
        <v>22</v>
      </c>
      <c r="NW26" s="4"/>
      <c r="NX26" s="5" t="s">
        <v>23</v>
      </c>
      <c r="NY26" s="4"/>
      <c r="NZ26" s="5" t="s">
        <v>22</v>
      </c>
      <c r="OA26" s="4"/>
      <c r="OB26" s="5" t="s">
        <v>23</v>
      </c>
      <c r="OC26" s="4"/>
      <c r="OD26" s="6" t="s">
        <v>22</v>
      </c>
      <c r="OE26" s="4"/>
      <c r="OF26" s="6" t="s">
        <v>23</v>
      </c>
      <c r="OG26" s="4"/>
      <c r="OH26" s="6" t="s">
        <v>22</v>
      </c>
      <c r="OI26" s="4"/>
      <c r="OJ26" s="6" t="s">
        <v>23</v>
      </c>
      <c r="OK26" s="70"/>
      <c r="OL26" s="17"/>
      <c r="OM26" s="18"/>
      <c r="ON26" s="82"/>
      <c r="OP26" s="9" t="str">
        <f t="shared" si="32"/>
        <v/>
      </c>
      <c r="OQ26" s="9" t="str">
        <f t="shared" si="90"/>
        <v/>
      </c>
      <c r="OR26" s="9" t="str">
        <f>IF(OA26="","",IF(OR(AND(NR26=NR27,NU27&gt;0,明細書!NU27&lt;明細書!NU26),AND(NR26=NR27,NU27&gt;0,明細書!NV26&gt;明細書!NU27),AND(明細書!NU26&gt;明細書!NV26)),1,""))</f>
        <v/>
      </c>
      <c r="OS26" s="9" t="str">
        <f>IF(OI26="","",IF(OR(明細書!NW26&lt;明細書!NU26,明細書!NV26&lt;明細書!NX26,明細書!NW26&gt;明細書!NX26),1,""))</f>
        <v/>
      </c>
      <c r="OT26" s="9" t="str">
        <f>IF(AND(明細書!NU26&lt;=TIME(17,40,0),明細書!NV26&gt;=TIME(18,20,0)),1,IF(AND(明細書!NU26&lt;=TIME(21,40,0),明細書!NV26&gt;=TIME(22,20,0)),1,IF(AND(明細書!NU26&lt;=TIME(5,40,0),明細書!NV26&gt;=TIME(6,20,0)),1,IF(AND(明細書!NU26&lt;=TIME(7,40,0),明細書!NV26&gt;=TIME(8,20,0)),1,""))))</f>
        <v/>
      </c>
      <c r="PB26" s="15" t="str">
        <f t="shared" si="70"/>
        <v/>
      </c>
      <c r="PD26" s="16"/>
      <c r="PE26" s="7" t="str">
        <f t="shared" si="33"/>
        <v/>
      </c>
      <c r="PF26" s="3">
        <f t="shared" si="34"/>
        <v>45382</v>
      </c>
      <c r="PG26" s="4"/>
      <c r="PH26" s="5" t="s">
        <v>22</v>
      </c>
      <c r="PI26" s="4"/>
      <c r="PJ26" s="5" t="s">
        <v>23</v>
      </c>
      <c r="PK26" s="4"/>
      <c r="PL26" s="5" t="s">
        <v>22</v>
      </c>
      <c r="PM26" s="4"/>
      <c r="PN26" s="5" t="s">
        <v>23</v>
      </c>
      <c r="PO26" s="4"/>
      <c r="PP26" s="6" t="s">
        <v>22</v>
      </c>
      <c r="PQ26" s="4"/>
      <c r="PR26" s="6" t="s">
        <v>23</v>
      </c>
      <c r="PS26" s="4"/>
      <c r="PT26" s="6" t="s">
        <v>22</v>
      </c>
      <c r="PU26" s="4"/>
      <c r="PV26" s="6" t="s">
        <v>23</v>
      </c>
      <c r="PW26" s="70"/>
      <c r="PX26" s="17"/>
      <c r="PY26" s="18"/>
      <c r="PZ26" s="82"/>
      <c r="QB26" s="9" t="str">
        <f t="shared" si="35"/>
        <v/>
      </c>
      <c r="QC26" s="9" t="str">
        <f t="shared" si="91"/>
        <v/>
      </c>
      <c r="QD26" s="9" t="str">
        <f>IF(PM26="","",IF(OR(AND(PD26=PD27,PG27&gt;0,明細書!PG27&lt;明細書!PG26),AND(PD26=PD27,PG27&gt;0,明細書!PH26&gt;明細書!PG27),AND(明細書!PG26&gt;明細書!PH26)),1,""))</f>
        <v/>
      </c>
      <c r="QE26" s="9" t="str">
        <f>IF(PU26="","",IF(OR(明細書!PI26&lt;明細書!PG26,明細書!PH26&lt;明細書!PJ26,明細書!PI26&gt;明細書!PJ26),1,""))</f>
        <v/>
      </c>
      <c r="QF26" s="9" t="str">
        <f>IF(AND(明細書!PG26&lt;=TIME(17,40,0),明細書!PH26&gt;=TIME(18,20,0)),1,IF(AND(明細書!PG26&lt;=TIME(21,40,0),明細書!PH26&gt;=TIME(22,20,0)),1,IF(AND(明細書!PG26&lt;=TIME(5,40,0),明細書!PH26&gt;=TIME(6,20,0)),1,IF(AND(明細書!PG26&lt;=TIME(7,40,0),明細書!PH26&gt;=TIME(8,20,0)),1,""))))</f>
        <v/>
      </c>
      <c r="QN26" s="15" t="str">
        <f t="shared" si="71"/>
        <v/>
      </c>
      <c r="QP26" s="16"/>
      <c r="QQ26" s="7" t="str">
        <f t="shared" si="36"/>
        <v/>
      </c>
      <c r="QR26" s="3">
        <f t="shared" si="37"/>
        <v>45382</v>
      </c>
      <c r="QS26" s="4"/>
      <c r="QT26" s="5" t="s">
        <v>22</v>
      </c>
      <c r="QU26" s="4"/>
      <c r="QV26" s="5" t="s">
        <v>23</v>
      </c>
      <c r="QW26" s="4"/>
      <c r="QX26" s="5" t="s">
        <v>22</v>
      </c>
      <c r="QY26" s="4"/>
      <c r="QZ26" s="5" t="s">
        <v>23</v>
      </c>
      <c r="RA26" s="4"/>
      <c r="RB26" s="6" t="s">
        <v>22</v>
      </c>
      <c r="RC26" s="4"/>
      <c r="RD26" s="6" t="s">
        <v>23</v>
      </c>
      <c r="RE26" s="4"/>
      <c r="RF26" s="6" t="s">
        <v>22</v>
      </c>
      <c r="RG26" s="4"/>
      <c r="RH26" s="6" t="s">
        <v>23</v>
      </c>
      <c r="RI26" s="70"/>
      <c r="RJ26" s="17"/>
      <c r="RK26" s="18"/>
      <c r="RL26" s="82"/>
      <c r="RN26" s="9" t="str">
        <f t="shared" si="38"/>
        <v/>
      </c>
      <c r="RO26" s="9" t="str">
        <f t="shared" si="92"/>
        <v/>
      </c>
      <c r="RP26" s="9" t="str">
        <f>IF(QY26="","",IF(OR(AND(QP26=QP27,QS27&gt;0,明細書!QS27&lt;明細書!QS26),AND(QP26=QP27,QS27&gt;0,明細書!QT26&gt;明細書!QS27),AND(明細書!QS26&gt;明細書!QT26)),1,""))</f>
        <v/>
      </c>
      <c r="RQ26" s="9" t="str">
        <f>IF(RG26="","",IF(OR(明細書!QU26&lt;明細書!QS26,明細書!QT26&lt;明細書!QV26,明細書!QU26&gt;明細書!QV26),1,""))</f>
        <v/>
      </c>
      <c r="RR26" s="9" t="str">
        <f>IF(AND(明細書!QS26&lt;=TIME(17,40,0),明細書!QT26&gt;=TIME(18,20,0)),1,IF(AND(明細書!QS26&lt;=TIME(21,40,0),明細書!QT26&gt;=TIME(22,20,0)),1,IF(AND(明細書!QS26&lt;=TIME(5,40,0),明細書!QT26&gt;=TIME(6,20,0)),1,IF(AND(明細書!QS26&lt;=TIME(7,40,0),明細書!QT26&gt;=TIME(8,20,0)),1,""))))</f>
        <v/>
      </c>
      <c r="RZ26" s="15" t="str">
        <f t="shared" si="72"/>
        <v/>
      </c>
      <c r="SB26" s="16"/>
      <c r="SC26" s="7" t="str">
        <f t="shared" si="39"/>
        <v/>
      </c>
      <c r="SD26" s="3">
        <f t="shared" si="40"/>
        <v>45382</v>
      </c>
      <c r="SE26" s="4"/>
      <c r="SF26" s="5" t="s">
        <v>22</v>
      </c>
      <c r="SG26" s="4"/>
      <c r="SH26" s="5" t="s">
        <v>23</v>
      </c>
      <c r="SI26" s="4"/>
      <c r="SJ26" s="5" t="s">
        <v>22</v>
      </c>
      <c r="SK26" s="4"/>
      <c r="SL26" s="5" t="s">
        <v>23</v>
      </c>
      <c r="SM26" s="4"/>
      <c r="SN26" s="6" t="s">
        <v>22</v>
      </c>
      <c r="SO26" s="4"/>
      <c r="SP26" s="6" t="s">
        <v>23</v>
      </c>
      <c r="SQ26" s="4"/>
      <c r="SR26" s="6" t="s">
        <v>22</v>
      </c>
      <c r="SS26" s="4"/>
      <c r="ST26" s="6" t="s">
        <v>23</v>
      </c>
      <c r="SU26" s="70"/>
      <c r="SV26" s="17"/>
      <c r="SW26" s="18"/>
      <c r="SX26" s="82"/>
      <c r="SZ26" s="9" t="str">
        <f t="shared" si="41"/>
        <v/>
      </c>
      <c r="TA26" s="9" t="str">
        <f t="shared" si="93"/>
        <v/>
      </c>
      <c r="TB26" s="9" t="str">
        <f>IF(SK26="","",IF(OR(AND(SB26=SB27,SE27&gt;0,明細書!SE27&lt;明細書!SE26),AND(SB26=SB27,SE27&gt;0,明細書!SF26&gt;明細書!SE27),AND(明細書!SE26&gt;明細書!SF26)),1,""))</f>
        <v/>
      </c>
      <c r="TC26" s="9" t="str">
        <f>IF(SS26="","",IF(OR(明細書!SG26&lt;明細書!SE26,明細書!SF26&lt;明細書!SH26,明細書!SG26&gt;明細書!SH26),1,""))</f>
        <v/>
      </c>
      <c r="TD26" s="9" t="str">
        <f>IF(AND(明細書!SE26&lt;=TIME(17,40,0),明細書!SF26&gt;=TIME(18,20,0)),1,IF(AND(明細書!SE26&lt;=TIME(21,40,0),明細書!SF26&gt;=TIME(22,20,0)),1,IF(AND(明細書!SE26&lt;=TIME(5,40,0),明細書!SF26&gt;=TIME(6,20,0)),1,IF(AND(明細書!SE26&lt;=TIME(7,40,0),明細書!SF26&gt;=TIME(8,20,0)),1,""))))</f>
        <v/>
      </c>
      <c r="TL26" s="15" t="str">
        <f t="shared" si="73"/>
        <v/>
      </c>
      <c r="TN26" s="16"/>
      <c r="TO26" s="7" t="str">
        <f t="shared" si="42"/>
        <v/>
      </c>
      <c r="TP26" s="3">
        <f t="shared" si="43"/>
        <v>45382</v>
      </c>
      <c r="TQ26" s="4"/>
      <c r="TR26" s="5" t="s">
        <v>22</v>
      </c>
      <c r="TS26" s="4"/>
      <c r="TT26" s="5" t="s">
        <v>23</v>
      </c>
      <c r="TU26" s="4"/>
      <c r="TV26" s="5" t="s">
        <v>22</v>
      </c>
      <c r="TW26" s="4"/>
      <c r="TX26" s="5" t="s">
        <v>23</v>
      </c>
      <c r="TY26" s="4"/>
      <c r="TZ26" s="6" t="s">
        <v>22</v>
      </c>
      <c r="UA26" s="4"/>
      <c r="UB26" s="6" t="s">
        <v>23</v>
      </c>
      <c r="UC26" s="4"/>
      <c r="UD26" s="6" t="s">
        <v>22</v>
      </c>
      <c r="UE26" s="4"/>
      <c r="UF26" s="6" t="s">
        <v>23</v>
      </c>
      <c r="UG26" s="70"/>
      <c r="UH26" s="17"/>
      <c r="UI26" s="18"/>
      <c r="UJ26" s="82"/>
      <c r="UL26" s="9" t="str">
        <f t="shared" si="44"/>
        <v/>
      </c>
      <c r="UM26" s="9" t="str">
        <f t="shared" si="94"/>
        <v/>
      </c>
      <c r="UN26" s="9" t="str">
        <f>IF(TW26="","",IF(OR(AND(TN26=TN27,TQ27&gt;0,明細書!TQ27&lt;明細書!TQ26),AND(TN26=TN27,TQ27&gt;0,明細書!TR26&gt;明細書!TQ27),AND(明細書!TQ26&gt;明細書!TR26)),1,""))</f>
        <v/>
      </c>
      <c r="UO26" s="9" t="str">
        <f>IF(UE26="","",IF(OR(明細書!TS26&lt;明細書!TQ26,明細書!TR26&lt;明細書!TT26,明細書!TS26&gt;明細書!TT26),1,""))</f>
        <v/>
      </c>
      <c r="UP26" s="9" t="str">
        <f>IF(AND(明細書!TQ26&lt;=TIME(17,40,0),明細書!TR26&gt;=TIME(18,20,0)),1,IF(AND(明細書!TQ26&lt;=TIME(21,40,0),明細書!TR26&gt;=TIME(22,20,0)),1,IF(AND(明細書!TQ26&lt;=TIME(5,40,0),明細書!TR26&gt;=TIME(6,20,0)),1,IF(AND(明細書!TQ26&lt;=TIME(7,40,0),明細書!TR26&gt;=TIME(8,20,0)),1,""))))</f>
        <v/>
      </c>
      <c r="UX26" s="15" t="str">
        <f t="shared" si="74"/>
        <v/>
      </c>
      <c r="UZ26" s="16"/>
      <c r="VA26" s="7" t="str">
        <f t="shared" si="45"/>
        <v/>
      </c>
      <c r="VB26" s="3">
        <f t="shared" si="46"/>
        <v>45382</v>
      </c>
      <c r="VC26" s="4"/>
      <c r="VD26" s="5" t="s">
        <v>22</v>
      </c>
      <c r="VE26" s="4"/>
      <c r="VF26" s="5" t="s">
        <v>23</v>
      </c>
      <c r="VG26" s="4"/>
      <c r="VH26" s="5" t="s">
        <v>22</v>
      </c>
      <c r="VI26" s="4"/>
      <c r="VJ26" s="5" t="s">
        <v>23</v>
      </c>
      <c r="VK26" s="4"/>
      <c r="VL26" s="6" t="s">
        <v>22</v>
      </c>
      <c r="VM26" s="4"/>
      <c r="VN26" s="6" t="s">
        <v>23</v>
      </c>
      <c r="VO26" s="4"/>
      <c r="VP26" s="6" t="s">
        <v>22</v>
      </c>
      <c r="VQ26" s="4"/>
      <c r="VR26" s="6" t="s">
        <v>23</v>
      </c>
      <c r="VS26" s="70"/>
      <c r="VT26" s="17"/>
      <c r="VU26" s="18"/>
      <c r="VV26" s="82"/>
      <c r="VX26" s="9" t="str">
        <f t="shared" si="47"/>
        <v/>
      </c>
      <c r="VY26" s="9" t="str">
        <f t="shared" si="95"/>
        <v/>
      </c>
      <c r="VZ26" s="9" t="str">
        <f>IF(VI26="","",IF(OR(AND(UZ26=UZ27,VC27&gt;0,明細書!VC27&lt;明細書!VC26),AND(UZ26=UZ27,VC27&gt;0,明細書!VD26&gt;明細書!VC27),AND(明細書!VC26&gt;明細書!VD26)),1,""))</f>
        <v/>
      </c>
      <c r="WA26" s="9" t="str">
        <f>IF(VQ26="","",IF(OR(明細書!VE26&lt;明細書!VC26,明細書!VD26&lt;明細書!VF26,明細書!VE26&gt;明細書!VF26),1,""))</f>
        <v/>
      </c>
      <c r="WB26" s="9" t="str">
        <f>IF(AND(明細書!VC26&lt;=TIME(17,40,0),明細書!VD26&gt;=TIME(18,20,0)),1,IF(AND(明細書!VC26&lt;=TIME(21,40,0),明細書!VD26&gt;=TIME(22,20,0)),1,IF(AND(明細書!VC26&lt;=TIME(5,40,0),明細書!VD26&gt;=TIME(6,20,0)),1,IF(AND(明細書!VC26&lt;=TIME(7,40,0),明細書!VD26&gt;=TIME(8,20,0)),1,""))))</f>
        <v/>
      </c>
      <c r="WJ26" s="15" t="str">
        <f t="shared" si="75"/>
        <v/>
      </c>
      <c r="WL26" s="16"/>
      <c r="WM26" s="7" t="str">
        <f t="shared" si="48"/>
        <v/>
      </c>
      <c r="WN26" s="3">
        <f t="shared" si="49"/>
        <v>45382</v>
      </c>
      <c r="WO26" s="4"/>
      <c r="WP26" s="5" t="s">
        <v>22</v>
      </c>
      <c r="WQ26" s="4"/>
      <c r="WR26" s="5" t="s">
        <v>23</v>
      </c>
      <c r="WS26" s="4"/>
      <c r="WT26" s="5" t="s">
        <v>22</v>
      </c>
      <c r="WU26" s="4"/>
      <c r="WV26" s="5" t="s">
        <v>23</v>
      </c>
      <c r="WW26" s="4"/>
      <c r="WX26" s="6" t="s">
        <v>22</v>
      </c>
      <c r="WY26" s="4"/>
      <c r="WZ26" s="6" t="s">
        <v>23</v>
      </c>
      <c r="XA26" s="4"/>
      <c r="XB26" s="6" t="s">
        <v>22</v>
      </c>
      <c r="XC26" s="4"/>
      <c r="XD26" s="6" t="s">
        <v>23</v>
      </c>
      <c r="XE26" s="70"/>
      <c r="XF26" s="17"/>
      <c r="XG26" s="18"/>
      <c r="XH26" s="82"/>
      <c r="XJ26" s="9" t="str">
        <f t="shared" si="50"/>
        <v/>
      </c>
      <c r="XK26" s="9" t="str">
        <f t="shared" si="96"/>
        <v/>
      </c>
      <c r="XL26" s="9" t="str">
        <f>IF(WU26="","",IF(OR(AND(WL26=WL27,WO27&gt;0,明細書!WO27&lt;明細書!WO26),AND(WL26=WL27,WO27&gt;0,明細書!WP26&gt;明細書!WO27),AND(明細書!WO26&gt;明細書!WP26)),1,""))</f>
        <v/>
      </c>
      <c r="XM26" s="9" t="str">
        <f>IF(XC26="","",IF(OR(明細書!WQ26&lt;明細書!WO26,明細書!WP26&lt;明細書!WR26,明細書!WQ26&gt;明細書!WR26),1,""))</f>
        <v/>
      </c>
      <c r="XN26" s="9" t="str">
        <f>IF(AND(明細書!WO26&lt;=TIME(17,40,0),明細書!WP26&gt;=TIME(18,20,0)),1,IF(AND(明細書!WO26&lt;=TIME(21,40,0),明細書!WP26&gt;=TIME(22,20,0)),1,IF(AND(明細書!WO26&lt;=TIME(5,40,0),明細書!WP26&gt;=TIME(6,20,0)),1,IF(AND(明細書!WO26&lt;=TIME(7,40,0),明細書!WP26&gt;=TIME(8,20,0)),1,""))))</f>
        <v/>
      </c>
      <c r="XV26" s="15" t="str">
        <f t="shared" si="76"/>
        <v/>
      </c>
      <c r="XX26" s="16"/>
      <c r="XY26" s="7" t="str">
        <f t="shared" si="51"/>
        <v/>
      </c>
      <c r="XZ26" s="3">
        <f t="shared" si="52"/>
        <v>45382</v>
      </c>
      <c r="YA26" s="4"/>
      <c r="YB26" s="5" t="s">
        <v>22</v>
      </c>
      <c r="YC26" s="4"/>
      <c r="YD26" s="5" t="s">
        <v>23</v>
      </c>
      <c r="YE26" s="4"/>
      <c r="YF26" s="5" t="s">
        <v>22</v>
      </c>
      <c r="YG26" s="4"/>
      <c r="YH26" s="5" t="s">
        <v>23</v>
      </c>
      <c r="YI26" s="4"/>
      <c r="YJ26" s="6" t="s">
        <v>22</v>
      </c>
      <c r="YK26" s="4"/>
      <c r="YL26" s="6" t="s">
        <v>23</v>
      </c>
      <c r="YM26" s="4"/>
      <c r="YN26" s="6" t="s">
        <v>22</v>
      </c>
      <c r="YO26" s="4"/>
      <c r="YP26" s="6" t="s">
        <v>23</v>
      </c>
      <c r="YQ26" s="70"/>
      <c r="YR26" s="17"/>
      <c r="YS26" s="18"/>
      <c r="YT26" s="82"/>
      <c r="YV26" s="9" t="str">
        <f t="shared" si="53"/>
        <v/>
      </c>
      <c r="YW26" s="9" t="str">
        <f t="shared" si="97"/>
        <v/>
      </c>
      <c r="YX26" s="9" t="str">
        <f>IF(YG26="","",IF(OR(AND(XX26=XX27,YA27&gt;0,明細書!YA27&lt;明細書!YA26),AND(XX26=XX27,YA27&gt;0,明細書!YB26&gt;明細書!YA27),AND(明細書!YA26&gt;明細書!YB26)),1,""))</f>
        <v/>
      </c>
      <c r="YY26" s="9" t="str">
        <f>IF(YO26="","",IF(OR(明細書!YC26&lt;明細書!YA26,明細書!YB26&lt;明細書!YD26,明細書!YC26&gt;明細書!YD26),1,""))</f>
        <v/>
      </c>
      <c r="YZ26" s="9" t="str">
        <f>IF(AND(明細書!YA26&lt;=TIME(17,40,0),明細書!YB26&gt;=TIME(18,20,0)),1,IF(AND(明細書!YA26&lt;=TIME(21,40,0),明細書!YB26&gt;=TIME(22,20,0)),1,IF(AND(明細書!YA26&lt;=TIME(5,40,0),明細書!YB26&gt;=TIME(6,20,0)),1,IF(AND(明細書!YA26&lt;=TIME(7,40,0),明細書!YB26&gt;=TIME(8,20,0)),1,""))))</f>
        <v/>
      </c>
      <c r="ZH26" s="15" t="str">
        <f t="shared" si="77"/>
        <v/>
      </c>
      <c r="ZJ26" s="16"/>
      <c r="ZK26" s="7" t="str">
        <f t="shared" si="54"/>
        <v/>
      </c>
      <c r="ZL26" s="3">
        <f t="shared" si="55"/>
        <v>45382</v>
      </c>
      <c r="ZM26" s="4"/>
      <c r="ZN26" s="5" t="s">
        <v>22</v>
      </c>
      <c r="ZO26" s="4"/>
      <c r="ZP26" s="5" t="s">
        <v>23</v>
      </c>
      <c r="ZQ26" s="4"/>
      <c r="ZR26" s="5" t="s">
        <v>22</v>
      </c>
      <c r="ZS26" s="4"/>
      <c r="ZT26" s="5" t="s">
        <v>23</v>
      </c>
      <c r="ZU26" s="4"/>
      <c r="ZV26" s="6" t="s">
        <v>22</v>
      </c>
      <c r="ZW26" s="4"/>
      <c r="ZX26" s="6" t="s">
        <v>23</v>
      </c>
      <c r="ZY26" s="4"/>
      <c r="ZZ26" s="6" t="s">
        <v>22</v>
      </c>
      <c r="AAA26" s="4"/>
      <c r="AAB26" s="6" t="s">
        <v>23</v>
      </c>
      <c r="AAC26" s="70"/>
      <c r="AAD26" s="17"/>
      <c r="AAE26" s="18"/>
      <c r="AAF26" s="82"/>
      <c r="AAH26" s="9" t="str">
        <f t="shared" si="56"/>
        <v/>
      </c>
      <c r="AAI26" s="9" t="str">
        <f t="shared" si="98"/>
        <v/>
      </c>
      <c r="AAJ26" s="9" t="str">
        <f>IF(ZS26="","",IF(OR(AND(ZJ26=ZJ27,ZM27&gt;0,明細書!ZM27&lt;明細書!ZM26),AND(ZJ26=ZJ27,ZM27&gt;0,明細書!ZN26&gt;明細書!ZM27),AND(明細書!ZM26&gt;明細書!ZN26)),1,""))</f>
        <v/>
      </c>
      <c r="AAK26" s="9" t="str">
        <f>IF(AAA26="","",IF(OR(明細書!ZO26&lt;明細書!ZM26,明細書!ZN26&lt;明細書!ZP26,明細書!ZO26&gt;明細書!ZP26),1,""))</f>
        <v/>
      </c>
      <c r="AAL26" s="9" t="str">
        <f>IF(AND(明細書!ZM26&lt;=TIME(17,40,0),明細書!ZN26&gt;=TIME(18,20,0)),1,IF(AND(明細書!ZM26&lt;=TIME(21,40,0),明細書!ZN26&gt;=TIME(22,20,0)),1,IF(AND(明細書!ZM26&lt;=TIME(5,40,0),明細書!ZN26&gt;=TIME(6,20,0)),1,IF(AND(明細書!ZM26&lt;=TIME(7,40,0),明細書!ZN26&gt;=TIME(8,20,0)),1,""))))</f>
        <v/>
      </c>
      <c r="AAT26" s="15" t="str">
        <f t="shared" si="78"/>
        <v/>
      </c>
      <c r="AAV26" s="16"/>
      <c r="AAW26" s="7" t="str">
        <f t="shared" si="57"/>
        <v/>
      </c>
      <c r="AAX26" s="3">
        <f t="shared" si="58"/>
        <v>45382</v>
      </c>
      <c r="AAY26" s="4"/>
      <c r="AAZ26" s="5" t="s">
        <v>22</v>
      </c>
      <c r="ABA26" s="4"/>
      <c r="ABB26" s="5" t="s">
        <v>23</v>
      </c>
      <c r="ABC26" s="4"/>
      <c r="ABD26" s="5" t="s">
        <v>22</v>
      </c>
      <c r="ABE26" s="4"/>
      <c r="ABF26" s="5" t="s">
        <v>23</v>
      </c>
      <c r="ABG26" s="4"/>
      <c r="ABH26" s="6" t="s">
        <v>22</v>
      </c>
      <c r="ABI26" s="4"/>
      <c r="ABJ26" s="6" t="s">
        <v>23</v>
      </c>
      <c r="ABK26" s="4"/>
      <c r="ABL26" s="6" t="s">
        <v>22</v>
      </c>
      <c r="ABM26" s="4"/>
      <c r="ABN26" s="6" t="s">
        <v>23</v>
      </c>
      <c r="ABO26" s="70"/>
      <c r="ABP26" s="17"/>
      <c r="ABQ26" s="18"/>
      <c r="ABR26" s="82"/>
      <c r="ABT26" s="9" t="str">
        <f t="shared" si="59"/>
        <v/>
      </c>
      <c r="ABU26" s="9" t="str">
        <f t="shared" si="99"/>
        <v/>
      </c>
      <c r="ABV26" s="9" t="str">
        <f>IF(ABE26="","",IF(OR(AND(AAV26=AAV27,AAY27&gt;0,明細書!AAY27&lt;明細書!AAY26),AND(AAV26=AAV27,AAY27&gt;0,明細書!AAZ26&gt;明細書!AAY27),AND(明細書!AAY26&gt;明細書!AAZ26)),1,""))</f>
        <v/>
      </c>
      <c r="ABW26" s="9" t="str">
        <f>IF(ABM26="","",IF(OR(明細書!ABA26&lt;明細書!AAY26,明細書!AAZ26&lt;明細書!ABB26,明細書!ABA26&gt;明細書!ABB26),1,""))</f>
        <v/>
      </c>
      <c r="ABX26" s="9" t="str">
        <f>IF(AND(明細書!AAY26&lt;=TIME(17,40,0),明細書!AAZ26&gt;=TIME(18,20,0)),1,IF(AND(明細書!AAY26&lt;=TIME(21,40,0),明細書!AAZ26&gt;=TIME(22,20,0)),1,IF(AND(明細書!AAY26&lt;=TIME(5,40,0),明細書!AAZ26&gt;=TIME(6,20,0)),1,IF(AND(明細書!AAY26&lt;=TIME(7,40,0),明細書!AAZ26&gt;=TIME(8,20,0)),1,""))))</f>
        <v/>
      </c>
      <c r="ACF26" s="15" t="str">
        <f t="shared" si="79"/>
        <v/>
      </c>
    </row>
    <row r="27" spans="2:760" ht="18.75" customHeight="1" x14ac:dyDescent="0.2">
      <c r="B27" s="16"/>
      <c r="C27" s="7" t="str">
        <f t="shared" si="100"/>
        <v/>
      </c>
      <c r="D27" s="3">
        <f t="shared" si="101"/>
        <v>45382</v>
      </c>
      <c r="E27" s="4"/>
      <c r="F27" s="5" t="s">
        <v>22</v>
      </c>
      <c r="G27" s="4"/>
      <c r="H27" s="5" t="s">
        <v>23</v>
      </c>
      <c r="I27" s="4"/>
      <c r="J27" s="5" t="s">
        <v>22</v>
      </c>
      <c r="K27" s="4"/>
      <c r="L27" s="5" t="s">
        <v>23</v>
      </c>
      <c r="M27" s="4"/>
      <c r="N27" s="6" t="s">
        <v>22</v>
      </c>
      <c r="O27" s="4"/>
      <c r="P27" s="6" t="s">
        <v>23</v>
      </c>
      <c r="Q27" s="4"/>
      <c r="R27" s="6" t="s">
        <v>22</v>
      </c>
      <c r="S27" s="4"/>
      <c r="T27" s="6" t="s">
        <v>23</v>
      </c>
      <c r="U27" s="70"/>
      <c r="V27" s="17"/>
      <c r="W27" s="18"/>
      <c r="X27" s="82"/>
      <c r="Z27" s="9" t="str">
        <f t="shared" si="2"/>
        <v/>
      </c>
      <c r="AA27" s="9" t="str">
        <f t="shared" si="80"/>
        <v/>
      </c>
      <c r="AB27" s="9" t="str">
        <f>IF(K27="","",IF(OR(AND(B27=B28,E28&gt;0,明細書!E28&lt;明細書!E27),AND(B27=B28,E28&gt;0,明細書!F27&gt;明細書!E28),AND(明細書!E27&gt;明細書!F27)),1,""))</f>
        <v/>
      </c>
      <c r="AC27" s="9" t="str">
        <f>IF(S27="","",IF(OR(明細書!G27&lt;明細書!E27,明細書!F27&lt;明細書!H27,明細書!G27&gt;明細書!H27),1,""))</f>
        <v/>
      </c>
      <c r="AD27" s="9" t="str">
        <f>IF(AND(明細書!E27&lt;=TIME(17,40,0),明細書!F27&gt;=TIME(18,20,0)),1,IF(AND(明細書!E27&lt;=TIME(21,40,0),明細書!F27&gt;=TIME(22,20,0)),1,IF(AND(明細書!E27&lt;=TIME(5,40,0),明細書!F27&gt;=TIME(6,20,0)),1,IF(AND(明細書!E27&lt;=TIME(7,40,0),明細書!F27&gt;=TIME(8,20,0)),1,""))))</f>
        <v/>
      </c>
      <c r="AL27" s="15" t="str">
        <f t="shared" si="60"/>
        <v/>
      </c>
      <c r="AN27" s="16"/>
      <c r="AO27" s="7" t="str">
        <f t="shared" si="3"/>
        <v/>
      </c>
      <c r="AP27" s="3">
        <f t="shared" si="4"/>
        <v>45382</v>
      </c>
      <c r="AQ27" s="4"/>
      <c r="AR27" s="5" t="s">
        <v>22</v>
      </c>
      <c r="AS27" s="4"/>
      <c r="AT27" s="5" t="s">
        <v>23</v>
      </c>
      <c r="AU27" s="4"/>
      <c r="AV27" s="5" t="s">
        <v>22</v>
      </c>
      <c r="AW27" s="4"/>
      <c r="AX27" s="5" t="s">
        <v>23</v>
      </c>
      <c r="AY27" s="4"/>
      <c r="AZ27" s="6" t="s">
        <v>22</v>
      </c>
      <c r="BA27" s="4"/>
      <c r="BB27" s="6" t="s">
        <v>23</v>
      </c>
      <c r="BC27" s="4"/>
      <c r="BD27" s="6" t="s">
        <v>22</v>
      </c>
      <c r="BE27" s="4"/>
      <c r="BF27" s="6" t="s">
        <v>23</v>
      </c>
      <c r="BG27" s="70"/>
      <c r="BH27" s="17"/>
      <c r="BI27" s="18"/>
      <c r="BJ27" s="82"/>
      <c r="BL27" s="9" t="str">
        <f t="shared" si="5"/>
        <v/>
      </c>
      <c r="BM27" s="9" t="str">
        <f t="shared" si="81"/>
        <v/>
      </c>
      <c r="BN27" s="9" t="str">
        <f>IF(AW27="","",IF(OR(AND(AN27=AN28,AQ28&gt;0,明細書!AQ28&lt;明細書!AQ27),AND(AN27=AN28,AQ28&gt;0,明細書!AR27&gt;明細書!AQ28),AND(明細書!AQ27&gt;明細書!AR27)),1,""))</f>
        <v/>
      </c>
      <c r="BO27" s="9" t="str">
        <f>IF(BE27="","",IF(OR(明細書!AS27&lt;明細書!AQ27,明細書!AR27&lt;明細書!AT27,明細書!AS27&gt;明細書!AT27),1,""))</f>
        <v/>
      </c>
      <c r="BP27" s="9" t="str">
        <f>IF(AND(明細書!AQ27&lt;=TIME(17,40,0),明細書!AR27&gt;=TIME(18,20,0)),1,IF(AND(明細書!AQ27&lt;=TIME(21,40,0),明細書!AR27&gt;=TIME(22,20,0)),1,IF(AND(明細書!AQ27&lt;=TIME(5,40,0),明細書!AR27&gt;=TIME(6,20,0)),1,IF(AND(明細書!AQ27&lt;=TIME(7,40,0),明細書!AR27&gt;=TIME(8,20,0)),1,""))))</f>
        <v/>
      </c>
      <c r="BX27" s="15" t="str">
        <f t="shared" si="61"/>
        <v/>
      </c>
      <c r="BZ27" s="16"/>
      <c r="CA27" s="7" t="str">
        <f t="shared" si="6"/>
        <v/>
      </c>
      <c r="CB27" s="3">
        <f t="shared" si="7"/>
        <v>45382</v>
      </c>
      <c r="CC27" s="4"/>
      <c r="CD27" s="5" t="s">
        <v>22</v>
      </c>
      <c r="CE27" s="4"/>
      <c r="CF27" s="5" t="s">
        <v>23</v>
      </c>
      <c r="CG27" s="4"/>
      <c r="CH27" s="5" t="s">
        <v>22</v>
      </c>
      <c r="CI27" s="4"/>
      <c r="CJ27" s="5" t="s">
        <v>23</v>
      </c>
      <c r="CK27" s="4"/>
      <c r="CL27" s="6" t="s">
        <v>22</v>
      </c>
      <c r="CM27" s="4"/>
      <c r="CN27" s="6" t="s">
        <v>23</v>
      </c>
      <c r="CO27" s="4"/>
      <c r="CP27" s="6" t="s">
        <v>22</v>
      </c>
      <c r="CQ27" s="4"/>
      <c r="CR27" s="6" t="s">
        <v>23</v>
      </c>
      <c r="CS27" s="70"/>
      <c r="CT27" s="17"/>
      <c r="CU27" s="18"/>
      <c r="CV27" s="82"/>
      <c r="CX27" s="9" t="str">
        <f t="shared" si="8"/>
        <v/>
      </c>
      <c r="CY27" s="9" t="str">
        <f t="shared" si="82"/>
        <v/>
      </c>
      <c r="CZ27" s="9" t="str">
        <f>IF(CI27="","",IF(OR(AND(BZ27=BZ28,CC28&gt;0,明細書!CC28&lt;明細書!CC27),AND(BZ27=BZ28,CC28&gt;0,明細書!CD27&gt;明細書!CC28),AND(明細書!CC27&gt;明細書!CD27)),1,""))</f>
        <v/>
      </c>
      <c r="DA27" s="9" t="str">
        <f>IF(CQ27="","",IF(OR(明細書!CE27&lt;明細書!CC27,明細書!CD27&lt;明細書!CF27,明細書!CE27&gt;明細書!CF27),1,""))</f>
        <v/>
      </c>
      <c r="DB27" s="9" t="str">
        <f>IF(AND(明細書!CC27&lt;=TIME(17,40,0),明細書!CD27&gt;=TIME(18,20,0)),1,IF(AND(明細書!CC27&lt;=TIME(21,40,0),明細書!CD27&gt;=TIME(22,20,0)),1,IF(AND(明細書!CC27&lt;=TIME(5,40,0),明細書!CD27&gt;=TIME(6,20,0)),1,IF(AND(明細書!CC27&lt;=TIME(7,40,0),明細書!CD27&gt;=TIME(8,20,0)),1,""))))</f>
        <v/>
      </c>
      <c r="DJ27" s="15" t="str">
        <f t="shared" si="62"/>
        <v/>
      </c>
      <c r="DL27" s="16"/>
      <c r="DM27" s="7" t="str">
        <f t="shared" si="9"/>
        <v/>
      </c>
      <c r="DN27" s="3">
        <f t="shared" si="10"/>
        <v>45382</v>
      </c>
      <c r="DO27" s="4"/>
      <c r="DP27" s="5" t="s">
        <v>22</v>
      </c>
      <c r="DQ27" s="4"/>
      <c r="DR27" s="5" t="s">
        <v>23</v>
      </c>
      <c r="DS27" s="4"/>
      <c r="DT27" s="5" t="s">
        <v>22</v>
      </c>
      <c r="DU27" s="4"/>
      <c r="DV27" s="5" t="s">
        <v>23</v>
      </c>
      <c r="DW27" s="4"/>
      <c r="DX27" s="6" t="s">
        <v>22</v>
      </c>
      <c r="DY27" s="4"/>
      <c r="DZ27" s="6" t="s">
        <v>23</v>
      </c>
      <c r="EA27" s="4"/>
      <c r="EB27" s="6" t="s">
        <v>22</v>
      </c>
      <c r="EC27" s="4"/>
      <c r="ED27" s="6" t="s">
        <v>23</v>
      </c>
      <c r="EE27" s="70"/>
      <c r="EF27" s="17"/>
      <c r="EG27" s="18"/>
      <c r="EH27" s="82"/>
      <c r="EJ27" s="9" t="str">
        <f t="shared" si="11"/>
        <v/>
      </c>
      <c r="EK27" s="9" t="str">
        <f t="shared" si="83"/>
        <v/>
      </c>
      <c r="EL27" s="9" t="str">
        <f>IF(DU27="","",IF(OR(AND(DL27=DL28,DO28&gt;0,明細書!DO28&lt;明細書!DO27),AND(DL27=DL28,DO28&gt;0,明細書!DP27&gt;明細書!DO28),AND(明細書!DO27&gt;明細書!DP27)),1,""))</f>
        <v/>
      </c>
      <c r="EM27" s="9" t="str">
        <f>IF(EC27="","",IF(OR(明細書!DQ27&lt;明細書!DO27,明細書!DP27&lt;明細書!DR27,明細書!DQ27&gt;明細書!DR27),1,""))</f>
        <v/>
      </c>
      <c r="EN27" s="9" t="str">
        <f>IF(AND(明細書!DO27&lt;=TIME(17,40,0),明細書!DP27&gt;=TIME(18,20,0)),1,IF(AND(明細書!DO27&lt;=TIME(21,40,0),明細書!DP27&gt;=TIME(22,20,0)),1,IF(AND(明細書!DO27&lt;=TIME(5,40,0),明細書!DP27&gt;=TIME(6,20,0)),1,IF(AND(明細書!DO27&lt;=TIME(7,40,0),明細書!DP27&gt;=TIME(8,20,0)),1,""))))</f>
        <v/>
      </c>
      <c r="EV27" s="15" t="str">
        <f t="shared" si="63"/>
        <v/>
      </c>
      <c r="EX27" s="16"/>
      <c r="EY27" s="7" t="str">
        <f t="shared" si="12"/>
        <v/>
      </c>
      <c r="EZ27" s="3">
        <f t="shared" si="13"/>
        <v>45382</v>
      </c>
      <c r="FA27" s="4"/>
      <c r="FB27" s="5" t="s">
        <v>22</v>
      </c>
      <c r="FC27" s="4"/>
      <c r="FD27" s="5" t="s">
        <v>23</v>
      </c>
      <c r="FE27" s="4"/>
      <c r="FF27" s="5" t="s">
        <v>22</v>
      </c>
      <c r="FG27" s="4"/>
      <c r="FH27" s="5" t="s">
        <v>23</v>
      </c>
      <c r="FI27" s="4"/>
      <c r="FJ27" s="6" t="s">
        <v>22</v>
      </c>
      <c r="FK27" s="4"/>
      <c r="FL27" s="6" t="s">
        <v>23</v>
      </c>
      <c r="FM27" s="4"/>
      <c r="FN27" s="6" t="s">
        <v>22</v>
      </c>
      <c r="FO27" s="4"/>
      <c r="FP27" s="6" t="s">
        <v>23</v>
      </c>
      <c r="FQ27" s="70"/>
      <c r="FR27" s="17"/>
      <c r="FS27" s="18"/>
      <c r="FT27" s="82"/>
      <c r="FV27" s="9" t="str">
        <f t="shared" si="14"/>
        <v/>
      </c>
      <c r="FW27" s="9" t="str">
        <f t="shared" si="84"/>
        <v/>
      </c>
      <c r="FX27" s="9" t="str">
        <f>IF(FG27="","",IF(OR(AND(EX27=EX28,FA28&gt;0,明細書!FA28&lt;明細書!FA27),AND(EX27=EX28,FA28&gt;0,明細書!FB27&gt;明細書!FA28),AND(明細書!FA27&gt;明細書!FB27)),1,""))</f>
        <v/>
      </c>
      <c r="FY27" s="9" t="str">
        <f>IF(FO27="","",IF(OR(明細書!FC27&lt;明細書!FA27,明細書!FB27&lt;明細書!FD27,明細書!FC27&gt;明細書!FD27),1,""))</f>
        <v/>
      </c>
      <c r="FZ27" s="9" t="str">
        <f>IF(AND(明細書!FA27&lt;=TIME(17,40,0),明細書!FB27&gt;=TIME(18,20,0)),1,IF(AND(明細書!FA27&lt;=TIME(21,40,0),明細書!FB27&gt;=TIME(22,20,0)),1,IF(AND(明細書!FA27&lt;=TIME(5,40,0),明細書!FB27&gt;=TIME(6,20,0)),1,IF(AND(明細書!FA27&lt;=TIME(7,40,0),明細書!FB27&gt;=TIME(8,20,0)),1,""))))</f>
        <v/>
      </c>
      <c r="GH27" s="15" t="str">
        <f t="shared" si="64"/>
        <v/>
      </c>
      <c r="GJ27" s="16"/>
      <c r="GK27" s="7" t="str">
        <f t="shared" si="15"/>
        <v/>
      </c>
      <c r="GL27" s="3">
        <f t="shared" si="16"/>
        <v>45382</v>
      </c>
      <c r="GM27" s="4"/>
      <c r="GN27" s="5" t="s">
        <v>22</v>
      </c>
      <c r="GO27" s="4"/>
      <c r="GP27" s="5" t="s">
        <v>23</v>
      </c>
      <c r="GQ27" s="4"/>
      <c r="GR27" s="5" t="s">
        <v>22</v>
      </c>
      <c r="GS27" s="4"/>
      <c r="GT27" s="5" t="s">
        <v>23</v>
      </c>
      <c r="GU27" s="4"/>
      <c r="GV27" s="6" t="s">
        <v>22</v>
      </c>
      <c r="GW27" s="4"/>
      <c r="GX27" s="6" t="s">
        <v>23</v>
      </c>
      <c r="GY27" s="4"/>
      <c r="GZ27" s="6" t="s">
        <v>22</v>
      </c>
      <c r="HA27" s="4"/>
      <c r="HB27" s="6" t="s">
        <v>23</v>
      </c>
      <c r="HC27" s="70"/>
      <c r="HD27" s="17"/>
      <c r="HE27" s="18"/>
      <c r="HF27" s="82"/>
      <c r="HH27" s="9" t="str">
        <f t="shared" si="17"/>
        <v/>
      </c>
      <c r="HI27" s="9" t="str">
        <f t="shared" si="85"/>
        <v/>
      </c>
      <c r="HJ27" s="9" t="str">
        <f>IF(GS27="","",IF(OR(AND(GJ27=GJ28,GM28&gt;0,明細書!GM28&lt;明細書!GM27),AND(GJ27=GJ28,GM28&gt;0,明細書!GN27&gt;明細書!GM28),AND(明細書!GM27&gt;明細書!GN27)),1,""))</f>
        <v/>
      </c>
      <c r="HK27" s="9" t="str">
        <f>IF(HA27="","",IF(OR(明細書!GO27&lt;明細書!GM27,明細書!GN27&lt;明細書!GP27,明細書!GO27&gt;明細書!GP27),1,""))</f>
        <v/>
      </c>
      <c r="HL27" s="9" t="str">
        <f>IF(AND(明細書!GM27&lt;=TIME(17,40,0),明細書!GN27&gt;=TIME(18,20,0)),1,IF(AND(明細書!GM27&lt;=TIME(21,40,0),明細書!GN27&gt;=TIME(22,20,0)),1,IF(AND(明細書!GM27&lt;=TIME(5,40,0),明細書!GN27&gt;=TIME(6,20,0)),1,IF(AND(明細書!GM27&lt;=TIME(7,40,0),明細書!GN27&gt;=TIME(8,20,0)),1,""))))</f>
        <v/>
      </c>
      <c r="HT27" s="15" t="str">
        <f t="shared" si="65"/>
        <v/>
      </c>
      <c r="HV27" s="16"/>
      <c r="HW27" s="7" t="str">
        <f t="shared" si="18"/>
        <v/>
      </c>
      <c r="HX27" s="3">
        <f t="shared" si="19"/>
        <v>45382</v>
      </c>
      <c r="HY27" s="4"/>
      <c r="HZ27" s="5" t="s">
        <v>22</v>
      </c>
      <c r="IA27" s="4"/>
      <c r="IB27" s="5" t="s">
        <v>23</v>
      </c>
      <c r="IC27" s="4"/>
      <c r="ID27" s="5" t="s">
        <v>22</v>
      </c>
      <c r="IE27" s="4"/>
      <c r="IF27" s="5" t="s">
        <v>23</v>
      </c>
      <c r="IG27" s="4"/>
      <c r="IH27" s="6" t="s">
        <v>22</v>
      </c>
      <c r="II27" s="4"/>
      <c r="IJ27" s="6" t="s">
        <v>23</v>
      </c>
      <c r="IK27" s="4"/>
      <c r="IL27" s="6" t="s">
        <v>22</v>
      </c>
      <c r="IM27" s="4"/>
      <c r="IN27" s="6" t="s">
        <v>23</v>
      </c>
      <c r="IO27" s="70"/>
      <c r="IP27" s="17"/>
      <c r="IQ27" s="18"/>
      <c r="IR27" s="82"/>
      <c r="IT27" s="9" t="str">
        <f t="shared" si="20"/>
        <v/>
      </c>
      <c r="IU27" s="9" t="str">
        <f t="shared" si="86"/>
        <v/>
      </c>
      <c r="IV27" s="9" t="str">
        <f>IF(IE27="","",IF(OR(AND(HV27=HV28,HY28&gt;0,明細書!HY28&lt;明細書!HY27),AND(HV27=HV28,HY28&gt;0,明細書!HZ27&gt;明細書!HY28),AND(明細書!HY27&gt;明細書!HZ27)),1,""))</f>
        <v/>
      </c>
      <c r="IW27" s="9" t="str">
        <f>IF(IM27="","",IF(OR(明細書!IA27&lt;明細書!HY27,明細書!HZ27&lt;明細書!IB27,明細書!IA27&gt;明細書!IB27),1,""))</f>
        <v/>
      </c>
      <c r="IX27" s="9" t="str">
        <f>IF(AND(明細書!HY27&lt;=TIME(17,40,0),明細書!HZ27&gt;=TIME(18,20,0)),1,IF(AND(明細書!HY27&lt;=TIME(21,40,0),明細書!HZ27&gt;=TIME(22,20,0)),1,IF(AND(明細書!HY27&lt;=TIME(5,40,0),明細書!HZ27&gt;=TIME(6,20,0)),1,IF(AND(明細書!HY27&lt;=TIME(7,40,0),明細書!HZ27&gt;=TIME(8,20,0)),1,""))))</f>
        <v/>
      </c>
      <c r="JF27" s="15" t="str">
        <f t="shared" si="66"/>
        <v/>
      </c>
      <c r="JH27" s="16"/>
      <c r="JI27" s="7" t="str">
        <f t="shared" si="21"/>
        <v/>
      </c>
      <c r="JJ27" s="3">
        <f t="shared" si="22"/>
        <v>45382</v>
      </c>
      <c r="JK27" s="4"/>
      <c r="JL27" s="5" t="s">
        <v>22</v>
      </c>
      <c r="JM27" s="4"/>
      <c r="JN27" s="5" t="s">
        <v>23</v>
      </c>
      <c r="JO27" s="4"/>
      <c r="JP27" s="5" t="s">
        <v>22</v>
      </c>
      <c r="JQ27" s="4"/>
      <c r="JR27" s="5" t="s">
        <v>23</v>
      </c>
      <c r="JS27" s="4"/>
      <c r="JT27" s="6" t="s">
        <v>22</v>
      </c>
      <c r="JU27" s="4"/>
      <c r="JV27" s="6" t="s">
        <v>23</v>
      </c>
      <c r="JW27" s="4"/>
      <c r="JX27" s="6" t="s">
        <v>22</v>
      </c>
      <c r="JY27" s="4"/>
      <c r="JZ27" s="6" t="s">
        <v>23</v>
      </c>
      <c r="KA27" s="70"/>
      <c r="KB27" s="17"/>
      <c r="KC27" s="18"/>
      <c r="KD27" s="82"/>
      <c r="KF27" s="9" t="str">
        <f t="shared" si="23"/>
        <v/>
      </c>
      <c r="KG27" s="9" t="str">
        <f t="shared" si="87"/>
        <v/>
      </c>
      <c r="KH27" s="9" t="str">
        <f>IF(JQ27="","",IF(OR(AND(JH27=JH28,JK28&gt;0,明細書!JK28&lt;明細書!JK27),AND(JH27=JH28,JK28&gt;0,明細書!JL27&gt;明細書!JK28),AND(明細書!JK27&gt;明細書!JL27)),1,""))</f>
        <v/>
      </c>
      <c r="KI27" s="9" t="str">
        <f>IF(JY27="","",IF(OR(明細書!JM27&lt;明細書!JK27,明細書!JL27&lt;明細書!JN27,明細書!JM27&gt;明細書!JN27),1,""))</f>
        <v/>
      </c>
      <c r="KJ27" s="9" t="str">
        <f>IF(AND(明細書!JK27&lt;=TIME(17,40,0),明細書!JL27&gt;=TIME(18,20,0)),1,IF(AND(明細書!JK27&lt;=TIME(21,40,0),明細書!JL27&gt;=TIME(22,20,0)),1,IF(AND(明細書!JK27&lt;=TIME(5,40,0),明細書!JL27&gt;=TIME(6,20,0)),1,IF(AND(明細書!JK27&lt;=TIME(7,40,0),明細書!JL27&gt;=TIME(8,20,0)),1,""))))</f>
        <v/>
      </c>
      <c r="KR27" s="15" t="str">
        <f t="shared" si="67"/>
        <v/>
      </c>
      <c r="KT27" s="16"/>
      <c r="KU27" s="7" t="str">
        <f t="shared" si="24"/>
        <v/>
      </c>
      <c r="KV27" s="3">
        <f t="shared" si="25"/>
        <v>45382</v>
      </c>
      <c r="KW27" s="4"/>
      <c r="KX27" s="5" t="s">
        <v>22</v>
      </c>
      <c r="KY27" s="4"/>
      <c r="KZ27" s="5" t="s">
        <v>23</v>
      </c>
      <c r="LA27" s="4"/>
      <c r="LB27" s="5" t="s">
        <v>22</v>
      </c>
      <c r="LC27" s="4"/>
      <c r="LD27" s="5" t="s">
        <v>23</v>
      </c>
      <c r="LE27" s="4"/>
      <c r="LF27" s="6" t="s">
        <v>22</v>
      </c>
      <c r="LG27" s="4"/>
      <c r="LH27" s="6" t="s">
        <v>23</v>
      </c>
      <c r="LI27" s="4"/>
      <c r="LJ27" s="6" t="s">
        <v>22</v>
      </c>
      <c r="LK27" s="4"/>
      <c r="LL27" s="6" t="s">
        <v>23</v>
      </c>
      <c r="LM27" s="70"/>
      <c r="LN27" s="17"/>
      <c r="LO27" s="18"/>
      <c r="LP27" s="82"/>
      <c r="LR27" s="9" t="str">
        <f t="shared" si="26"/>
        <v/>
      </c>
      <c r="LS27" s="9" t="str">
        <f t="shared" si="88"/>
        <v/>
      </c>
      <c r="LT27" s="9" t="str">
        <f>IF(LC27="","",IF(OR(AND(KT27=KT28,KW28&gt;0,明細書!KW28&lt;明細書!KW27),AND(KT27=KT28,KW28&gt;0,明細書!KX27&gt;明細書!KW28),AND(明細書!KW27&gt;明細書!KX27)),1,""))</f>
        <v/>
      </c>
      <c r="LU27" s="9" t="str">
        <f>IF(LK27="","",IF(OR(明細書!KY27&lt;明細書!KW27,明細書!KX27&lt;明細書!KZ27,明細書!KY27&gt;明細書!KZ27),1,""))</f>
        <v/>
      </c>
      <c r="LV27" s="9" t="str">
        <f>IF(AND(明細書!KW27&lt;=TIME(17,40,0),明細書!KX27&gt;=TIME(18,20,0)),1,IF(AND(明細書!KW27&lt;=TIME(21,40,0),明細書!KX27&gt;=TIME(22,20,0)),1,IF(AND(明細書!KW27&lt;=TIME(5,40,0),明細書!KX27&gt;=TIME(6,20,0)),1,IF(AND(明細書!KW27&lt;=TIME(7,40,0),明細書!KX27&gt;=TIME(8,20,0)),1,""))))</f>
        <v/>
      </c>
      <c r="MD27" s="15" t="str">
        <f t="shared" si="68"/>
        <v/>
      </c>
      <c r="MF27" s="16"/>
      <c r="MG27" s="7" t="str">
        <f t="shared" si="27"/>
        <v/>
      </c>
      <c r="MH27" s="3">
        <f t="shared" si="28"/>
        <v>45382</v>
      </c>
      <c r="MI27" s="4"/>
      <c r="MJ27" s="5" t="s">
        <v>22</v>
      </c>
      <c r="MK27" s="4"/>
      <c r="ML27" s="5" t="s">
        <v>23</v>
      </c>
      <c r="MM27" s="4"/>
      <c r="MN27" s="5" t="s">
        <v>22</v>
      </c>
      <c r="MO27" s="4"/>
      <c r="MP27" s="5" t="s">
        <v>23</v>
      </c>
      <c r="MQ27" s="4"/>
      <c r="MR27" s="6" t="s">
        <v>22</v>
      </c>
      <c r="MS27" s="4"/>
      <c r="MT27" s="6" t="s">
        <v>23</v>
      </c>
      <c r="MU27" s="4"/>
      <c r="MV27" s="6" t="s">
        <v>22</v>
      </c>
      <c r="MW27" s="4"/>
      <c r="MX27" s="6" t="s">
        <v>23</v>
      </c>
      <c r="MY27" s="70"/>
      <c r="MZ27" s="17"/>
      <c r="NA27" s="18"/>
      <c r="NB27" s="82"/>
      <c r="ND27" s="9" t="str">
        <f t="shared" si="29"/>
        <v/>
      </c>
      <c r="NE27" s="9" t="str">
        <f t="shared" si="89"/>
        <v/>
      </c>
      <c r="NF27" s="9" t="str">
        <f>IF(MO27="","",IF(OR(AND(MF27=MF28,MI28&gt;0,明細書!MI28&lt;明細書!MI27),AND(MF27=MF28,MI28&gt;0,明細書!MJ27&gt;明細書!MI28),AND(明細書!MI27&gt;明細書!MJ27)),1,""))</f>
        <v/>
      </c>
      <c r="NG27" s="9" t="str">
        <f>IF(MW27="","",IF(OR(明細書!MK27&lt;明細書!MI27,明細書!MJ27&lt;明細書!ML27,明細書!MK27&gt;明細書!ML27),1,""))</f>
        <v/>
      </c>
      <c r="NH27" s="9" t="str">
        <f>IF(AND(明細書!MI27&lt;=TIME(17,40,0),明細書!MJ27&gt;=TIME(18,20,0)),1,IF(AND(明細書!MI27&lt;=TIME(21,40,0),明細書!MJ27&gt;=TIME(22,20,0)),1,IF(AND(明細書!MI27&lt;=TIME(5,40,0),明細書!MJ27&gt;=TIME(6,20,0)),1,IF(AND(明細書!MI27&lt;=TIME(7,40,0),明細書!MJ27&gt;=TIME(8,20,0)),1,""))))</f>
        <v/>
      </c>
      <c r="NP27" s="15" t="str">
        <f t="shared" si="69"/>
        <v/>
      </c>
      <c r="NR27" s="16"/>
      <c r="NS27" s="7" t="str">
        <f t="shared" si="30"/>
        <v/>
      </c>
      <c r="NT27" s="3">
        <f t="shared" si="31"/>
        <v>45382</v>
      </c>
      <c r="NU27" s="4"/>
      <c r="NV27" s="5" t="s">
        <v>22</v>
      </c>
      <c r="NW27" s="4"/>
      <c r="NX27" s="5" t="s">
        <v>23</v>
      </c>
      <c r="NY27" s="4"/>
      <c r="NZ27" s="5" t="s">
        <v>22</v>
      </c>
      <c r="OA27" s="4"/>
      <c r="OB27" s="5" t="s">
        <v>23</v>
      </c>
      <c r="OC27" s="4"/>
      <c r="OD27" s="6" t="s">
        <v>22</v>
      </c>
      <c r="OE27" s="4"/>
      <c r="OF27" s="6" t="s">
        <v>23</v>
      </c>
      <c r="OG27" s="4"/>
      <c r="OH27" s="6" t="s">
        <v>22</v>
      </c>
      <c r="OI27" s="4"/>
      <c r="OJ27" s="6" t="s">
        <v>23</v>
      </c>
      <c r="OK27" s="70"/>
      <c r="OL27" s="17"/>
      <c r="OM27" s="18"/>
      <c r="ON27" s="82"/>
      <c r="OP27" s="9" t="str">
        <f t="shared" si="32"/>
        <v/>
      </c>
      <c r="OQ27" s="9" t="str">
        <f t="shared" si="90"/>
        <v/>
      </c>
      <c r="OR27" s="9" t="str">
        <f>IF(OA27="","",IF(OR(AND(NR27=NR28,NU28&gt;0,明細書!NU28&lt;明細書!NU27),AND(NR27=NR28,NU28&gt;0,明細書!NV27&gt;明細書!NU28),AND(明細書!NU27&gt;明細書!NV27)),1,""))</f>
        <v/>
      </c>
      <c r="OS27" s="9" t="str">
        <f>IF(OI27="","",IF(OR(明細書!NW27&lt;明細書!NU27,明細書!NV27&lt;明細書!NX27,明細書!NW27&gt;明細書!NX27),1,""))</f>
        <v/>
      </c>
      <c r="OT27" s="9" t="str">
        <f>IF(AND(明細書!NU27&lt;=TIME(17,40,0),明細書!NV27&gt;=TIME(18,20,0)),1,IF(AND(明細書!NU27&lt;=TIME(21,40,0),明細書!NV27&gt;=TIME(22,20,0)),1,IF(AND(明細書!NU27&lt;=TIME(5,40,0),明細書!NV27&gt;=TIME(6,20,0)),1,IF(AND(明細書!NU27&lt;=TIME(7,40,0),明細書!NV27&gt;=TIME(8,20,0)),1,""))))</f>
        <v/>
      </c>
      <c r="PB27" s="15" t="str">
        <f t="shared" si="70"/>
        <v/>
      </c>
      <c r="PD27" s="16"/>
      <c r="PE27" s="7" t="str">
        <f t="shared" si="33"/>
        <v/>
      </c>
      <c r="PF27" s="3">
        <f t="shared" si="34"/>
        <v>45382</v>
      </c>
      <c r="PG27" s="4"/>
      <c r="PH27" s="5" t="s">
        <v>22</v>
      </c>
      <c r="PI27" s="4"/>
      <c r="PJ27" s="5" t="s">
        <v>23</v>
      </c>
      <c r="PK27" s="4"/>
      <c r="PL27" s="5" t="s">
        <v>22</v>
      </c>
      <c r="PM27" s="4"/>
      <c r="PN27" s="5" t="s">
        <v>23</v>
      </c>
      <c r="PO27" s="4"/>
      <c r="PP27" s="6" t="s">
        <v>22</v>
      </c>
      <c r="PQ27" s="4"/>
      <c r="PR27" s="6" t="s">
        <v>23</v>
      </c>
      <c r="PS27" s="4"/>
      <c r="PT27" s="6" t="s">
        <v>22</v>
      </c>
      <c r="PU27" s="4"/>
      <c r="PV27" s="6" t="s">
        <v>23</v>
      </c>
      <c r="PW27" s="70"/>
      <c r="PX27" s="17"/>
      <c r="PY27" s="18"/>
      <c r="PZ27" s="82"/>
      <c r="QB27" s="9" t="str">
        <f t="shared" si="35"/>
        <v/>
      </c>
      <c r="QC27" s="9" t="str">
        <f t="shared" si="91"/>
        <v/>
      </c>
      <c r="QD27" s="9" t="str">
        <f>IF(PM27="","",IF(OR(AND(PD27=PD28,PG28&gt;0,明細書!PG28&lt;明細書!PG27),AND(PD27=PD28,PG28&gt;0,明細書!PH27&gt;明細書!PG28),AND(明細書!PG27&gt;明細書!PH27)),1,""))</f>
        <v/>
      </c>
      <c r="QE27" s="9" t="str">
        <f>IF(PU27="","",IF(OR(明細書!PI27&lt;明細書!PG27,明細書!PH27&lt;明細書!PJ27,明細書!PI27&gt;明細書!PJ27),1,""))</f>
        <v/>
      </c>
      <c r="QF27" s="9" t="str">
        <f>IF(AND(明細書!PG27&lt;=TIME(17,40,0),明細書!PH27&gt;=TIME(18,20,0)),1,IF(AND(明細書!PG27&lt;=TIME(21,40,0),明細書!PH27&gt;=TIME(22,20,0)),1,IF(AND(明細書!PG27&lt;=TIME(5,40,0),明細書!PH27&gt;=TIME(6,20,0)),1,IF(AND(明細書!PG27&lt;=TIME(7,40,0),明細書!PH27&gt;=TIME(8,20,0)),1,""))))</f>
        <v/>
      </c>
      <c r="QN27" s="15" t="str">
        <f t="shared" si="71"/>
        <v/>
      </c>
      <c r="QP27" s="16"/>
      <c r="QQ27" s="7" t="str">
        <f t="shared" si="36"/>
        <v/>
      </c>
      <c r="QR27" s="3">
        <f t="shared" si="37"/>
        <v>45382</v>
      </c>
      <c r="QS27" s="4"/>
      <c r="QT27" s="5" t="s">
        <v>22</v>
      </c>
      <c r="QU27" s="4"/>
      <c r="QV27" s="5" t="s">
        <v>23</v>
      </c>
      <c r="QW27" s="4"/>
      <c r="QX27" s="5" t="s">
        <v>22</v>
      </c>
      <c r="QY27" s="4"/>
      <c r="QZ27" s="5" t="s">
        <v>23</v>
      </c>
      <c r="RA27" s="4"/>
      <c r="RB27" s="6" t="s">
        <v>22</v>
      </c>
      <c r="RC27" s="4"/>
      <c r="RD27" s="6" t="s">
        <v>23</v>
      </c>
      <c r="RE27" s="4"/>
      <c r="RF27" s="6" t="s">
        <v>22</v>
      </c>
      <c r="RG27" s="4"/>
      <c r="RH27" s="6" t="s">
        <v>23</v>
      </c>
      <c r="RI27" s="70"/>
      <c r="RJ27" s="17"/>
      <c r="RK27" s="18"/>
      <c r="RL27" s="82"/>
      <c r="RN27" s="9" t="str">
        <f t="shared" si="38"/>
        <v/>
      </c>
      <c r="RO27" s="9" t="str">
        <f t="shared" si="92"/>
        <v/>
      </c>
      <c r="RP27" s="9" t="str">
        <f>IF(QY27="","",IF(OR(AND(QP27=QP28,QS28&gt;0,明細書!QS28&lt;明細書!QS27),AND(QP27=QP28,QS28&gt;0,明細書!QT27&gt;明細書!QS28),AND(明細書!QS27&gt;明細書!QT27)),1,""))</f>
        <v/>
      </c>
      <c r="RQ27" s="9" t="str">
        <f>IF(RG27="","",IF(OR(明細書!QU27&lt;明細書!QS27,明細書!QT27&lt;明細書!QV27,明細書!QU27&gt;明細書!QV27),1,""))</f>
        <v/>
      </c>
      <c r="RR27" s="9" t="str">
        <f>IF(AND(明細書!QS27&lt;=TIME(17,40,0),明細書!QT27&gt;=TIME(18,20,0)),1,IF(AND(明細書!QS27&lt;=TIME(21,40,0),明細書!QT27&gt;=TIME(22,20,0)),1,IF(AND(明細書!QS27&lt;=TIME(5,40,0),明細書!QT27&gt;=TIME(6,20,0)),1,IF(AND(明細書!QS27&lt;=TIME(7,40,0),明細書!QT27&gt;=TIME(8,20,0)),1,""))))</f>
        <v/>
      </c>
      <c r="RZ27" s="15" t="str">
        <f t="shared" si="72"/>
        <v/>
      </c>
      <c r="SB27" s="16"/>
      <c r="SC27" s="7" t="str">
        <f t="shared" si="39"/>
        <v/>
      </c>
      <c r="SD27" s="3">
        <f t="shared" si="40"/>
        <v>45382</v>
      </c>
      <c r="SE27" s="4"/>
      <c r="SF27" s="5" t="s">
        <v>22</v>
      </c>
      <c r="SG27" s="4"/>
      <c r="SH27" s="5" t="s">
        <v>23</v>
      </c>
      <c r="SI27" s="4"/>
      <c r="SJ27" s="5" t="s">
        <v>22</v>
      </c>
      <c r="SK27" s="4"/>
      <c r="SL27" s="5" t="s">
        <v>23</v>
      </c>
      <c r="SM27" s="4"/>
      <c r="SN27" s="6" t="s">
        <v>22</v>
      </c>
      <c r="SO27" s="4"/>
      <c r="SP27" s="6" t="s">
        <v>23</v>
      </c>
      <c r="SQ27" s="4"/>
      <c r="SR27" s="6" t="s">
        <v>22</v>
      </c>
      <c r="SS27" s="4"/>
      <c r="ST27" s="6" t="s">
        <v>23</v>
      </c>
      <c r="SU27" s="70"/>
      <c r="SV27" s="17"/>
      <c r="SW27" s="18"/>
      <c r="SX27" s="82"/>
      <c r="SZ27" s="9" t="str">
        <f t="shared" si="41"/>
        <v/>
      </c>
      <c r="TA27" s="9" t="str">
        <f t="shared" si="93"/>
        <v/>
      </c>
      <c r="TB27" s="9" t="str">
        <f>IF(SK27="","",IF(OR(AND(SB27=SB28,SE28&gt;0,明細書!SE28&lt;明細書!SE27),AND(SB27=SB28,SE28&gt;0,明細書!SF27&gt;明細書!SE28),AND(明細書!SE27&gt;明細書!SF27)),1,""))</f>
        <v/>
      </c>
      <c r="TC27" s="9" t="str">
        <f>IF(SS27="","",IF(OR(明細書!SG27&lt;明細書!SE27,明細書!SF27&lt;明細書!SH27,明細書!SG27&gt;明細書!SH27),1,""))</f>
        <v/>
      </c>
      <c r="TD27" s="9" t="str">
        <f>IF(AND(明細書!SE27&lt;=TIME(17,40,0),明細書!SF27&gt;=TIME(18,20,0)),1,IF(AND(明細書!SE27&lt;=TIME(21,40,0),明細書!SF27&gt;=TIME(22,20,0)),1,IF(AND(明細書!SE27&lt;=TIME(5,40,0),明細書!SF27&gt;=TIME(6,20,0)),1,IF(AND(明細書!SE27&lt;=TIME(7,40,0),明細書!SF27&gt;=TIME(8,20,0)),1,""))))</f>
        <v/>
      </c>
      <c r="TL27" s="15" t="str">
        <f t="shared" si="73"/>
        <v/>
      </c>
      <c r="TN27" s="16"/>
      <c r="TO27" s="7" t="str">
        <f t="shared" si="42"/>
        <v/>
      </c>
      <c r="TP27" s="3">
        <f t="shared" si="43"/>
        <v>45382</v>
      </c>
      <c r="TQ27" s="4"/>
      <c r="TR27" s="5" t="s">
        <v>22</v>
      </c>
      <c r="TS27" s="4"/>
      <c r="TT27" s="5" t="s">
        <v>23</v>
      </c>
      <c r="TU27" s="4"/>
      <c r="TV27" s="5" t="s">
        <v>22</v>
      </c>
      <c r="TW27" s="4"/>
      <c r="TX27" s="5" t="s">
        <v>23</v>
      </c>
      <c r="TY27" s="4"/>
      <c r="TZ27" s="6" t="s">
        <v>22</v>
      </c>
      <c r="UA27" s="4"/>
      <c r="UB27" s="6" t="s">
        <v>23</v>
      </c>
      <c r="UC27" s="4"/>
      <c r="UD27" s="6" t="s">
        <v>22</v>
      </c>
      <c r="UE27" s="4"/>
      <c r="UF27" s="6" t="s">
        <v>23</v>
      </c>
      <c r="UG27" s="70"/>
      <c r="UH27" s="17"/>
      <c r="UI27" s="18"/>
      <c r="UJ27" s="82"/>
      <c r="UL27" s="9" t="str">
        <f t="shared" si="44"/>
        <v/>
      </c>
      <c r="UM27" s="9" t="str">
        <f t="shared" si="94"/>
        <v/>
      </c>
      <c r="UN27" s="9" t="str">
        <f>IF(TW27="","",IF(OR(AND(TN27=TN28,TQ28&gt;0,明細書!TQ28&lt;明細書!TQ27),AND(TN27=TN28,TQ28&gt;0,明細書!TR27&gt;明細書!TQ28),AND(明細書!TQ27&gt;明細書!TR27)),1,""))</f>
        <v/>
      </c>
      <c r="UO27" s="9" t="str">
        <f>IF(UE27="","",IF(OR(明細書!TS27&lt;明細書!TQ27,明細書!TR27&lt;明細書!TT27,明細書!TS27&gt;明細書!TT27),1,""))</f>
        <v/>
      </c>
      <c r="UP27" s="9" t="str">
        <f>IF(AND(明細書!TQ27&lt;=TIME(17,40,0),明細書!TR27&gt;=TIME(18,20,0)),1,IF(AND(明細書!TQ27&lt;=TIME(21,40,0),明細書!TR27&gt;=TIME(22,20,0)),1,IF(AND(明細書!TQ27&lt;=TIME(5,40,0),明細書!TR27&gt;=TIME(6,20,0)),1,IF(AND(明細書!TQ27&lt;=TIME(7,40,0),明細書!TR27&gt;=TIME(8,20,0)),1,""))))</f>
        <v/>
      </c>
      <c r="UX27" s="15" t="str">
        <f t="shared" si="74"/>
        <v/>
      </c>
      <c r="UZ27" s="16"/>
      <c r="VA27" s="7" t="str">
        <f t="shared" si="45"/>
        <v/>
      </c>
      <c r="VB27" s="3">
        <f t="shared" si="46"/>
        <v>45382</v>
      </c>
      <c r="VC27" s="4"/>
      <c r="VD27" s="5" t="s">
        <v>22</v>
      </c>
      <c r="VE27" s="4"/>
      <c r="VF27" s="5" t="s">
        <v>23</v>
      </c>
      <c r="VG27" s="4"/>
      <c r="VH27" s="5" t="s">
        <v>22</v>
      </c>
      <c r="VI27" s="4"/>
      <c r="VJ27" s="5" t="s">
        <v>23</v>
      </c>
      <c r="VK27" s="4"/>
      <c r="VL27" s="6" t="s">
        <v>22</v>
      </c>
      <c r="VM27" s="4"/>
      <c r="VN27" s="6" t="s">
        <v>23</v>
      </c>
      <c r="VO27" s="4"/>
      <c r="VP27" s="6" t="s">
        <v>22</v>
      </c>
      <c r="VQ27" s="4"/>
      <c r="VR27" s="6" t="s">
        <v>23</v>
      </c>
      <c r="VS27" s="70"/>
      <c r="VT27" s="17"/>
      <c r="VU27" s="18"/>
      <c r="VV27" s="82"/>
      <c r="VX27" s="9" t="str">
        <f t="shared" si="47"/>
        <v/>
      </c>
      <c r="VY27" s="9" t="str">
        <f t="shared" si="95"/>
        <v/>
      </c>
      <c r="VZ27" s="9" t="str">
        <f>IF(VI27="","",IF(OR(AND(UZ27=UZ28,VC28&gt;0,明細書!VC28&lt;明細書!VC27),AND(UZ27=UZ28,VC28&gt;0,明細書!VD27&gt;明細書!VC28),AND(明細書!VC27&gt;明細書!VD27)),1,""))</f>
        <v/>
      </c>
      <c r="WA27" s="9" t="str">
        <f>IF(VQ27="","",IF(OR(明細書!VE27&lt;明細書!VC27,明細書!VD27&lt;明細書!VF27,明細書!VE27&gt;明細書!VF27),1,""))</f>
        <v/>
      </c>
      <c r="WB27" s="9" t="str">
        <f>IF(AND(明細書!VC27&lt;=TIME(17,40,0),明細書!VD27&gt;=TIME(18,20,0)),1,IF(AND(明細書!VC27&lt;=TIME(21,40,0),明細書!VD27&gt;=TIME(22,20,0)),1,IF(AND(明細書!VC27&lt;=TIME(5,40,0),明細書!VD27&gt;=TIME(6,20,0)),1,IF(AND(明細書!VC27&lt;=TIME(7,40,0),明細書!VD27&gt;=TIME(8,20,0)),1,""))))</f>
        <v/>
      </c>
      <c r="WJ27" s="15" t="str">
        <f t="shared" si="75"/>
        <v/>
      </c>
      <c r="WL27" s="16"/>
      <c r="WM27" s="7" t="str">
        <f t="shared" si="48"/>
        <v/>
      </c>
      <c r="WN27" s="3">
        <f t="shared" si="49"/>
        <v>45382</v>
      </c>
      <c r="WO27" s="4"/>
      <c r="WP27" s="5" t="s">
        <v>22</v>
      </c>
      <c r="WQ27" s="4"/>
      <c r="WR27" s="5" t="s">
        <v>23</v>
      </c>
      <c r="WS27" s="4"/>
      <c r="WT27" s="5" t="s">
        <v>22</v>
      </c>
      <c r="WU27" s="4"/>
      <c r="WV27" s="5" t="s">
        <v>23</v>
      </c>
      <c r="WW27" s="4"/>
      <c r="WX27" s="6" t="s">
        <v>22</v>
      </c>
      <c r="WY27" s="4"/>
      <c r="WZ27" s="6" t="s">
        <v>23</v>
      </c>
      <c r="XA27" s="4"/>
      <c r="XB27" s="6" t="s">
        <v>22</v>
      </c>
      <c r="XC27" s="4"/>
      <c r="XD27" s="6" t="s">
        <v>23</v>
      </c>
      <c r="XE27" s="70"/>
      <c r="XF27" s="17"/>
      <c r="XG27" s="18"/>
      <c r="XH27" s="82"/>
      <c r="XJ27" s="9" t="str">
        <f t="shared" si="50"/>
        <v/>
      </c>
      <c r="XK27" s="9" t="str">
        <f t="shared" si="96"/>
        <v/>
      </c>
      <c r="XL27" s="9" t="str">
        <f>IF(WU27="","",IF(OR(AND(WL27=WL28,WO28&gt;0,明細書!WO28&lt;明細書!WO27),AND(WL27=WL28,WO28&gt;0,明細書!WP27&gt;明細書!WO28),AND(明細書!WO27&gt;明細書!WP27)),1,""))</f>
        <v/>
      </c>
      <c r="XM27" s="9" t="str">
        <f>IF(XC27="","",IF(OR(明細書!WQ27&lt;明細書!WO27,明細書!WP27&lt;明細書!WR27,明細書!WQ27&gt;明細書!WR27),1,""))</f>
        <v/>
      </c>
      <c r="XN27" s="9" t="str">
        <f>IF(AND(明細書!WO27&lt;=TIME(17,40,0),明細書!WP27&gt;=TIME(18,20,0)),1,IF(AND(明細書!WO27&lt;=TIME(21,40,0),明細書!WP27&gt;=TIME(22,20,0)),1,IF(AND(明細書!WO27&lt;=TIME(5,40,0),明細書!WP27&gt;=TIME(6,20,0)),1,IF(AND(明細書!WO27&lt;=TIME(7,40,0),明細書!WP27&gt;=TIME(8,20,0)),1,""))))</f>
        <v/>
      </c>
      <c r="XV27" s="15" t="str">
        <f t="shared" si="76"/>
        <v/>
      </c>
      <c r="XX27" s="16"/>
      <c r="XY27" s="7" t="str">
        <f t="shared" si="51"/>
        <v/>
      </c>
      <c r="XZ27" s="3">
        <f t="shared" si="52"/>
        <v>45382</v>
      </c>
      <c r="YA27" s="4"/>
      <c r="YB27" s="5" t="s">
        <v>22</v>
      </c>
      <c r="YC27" s="4"/>
      <c r="YD27" s="5" t="s">
        <v>23</v>
      </c>
      <c r="YE27" s="4"/>
      <c r="YF27" s="5" t="s">
        <v>22</v>
      </c>
      <c r="YG27" s="4"/>
      <c r="YH27" s="5" t="s">
        <v>23</v>
      </c>
      <c r="YI27" s="4"/>
      <c r="YJ27" s="6" t="s">
        <v>22</v>
      </c>
      <c r="YK27" s="4"/>
      <c r="YL27" s="6" t="s">
        <v>23</v>
      </c>
      <c r="YM27" s="4"/>
      <c r="YN27" s="6" t="s">
        <v>22</v>
      </c>
      <c r="YO27" s="4"/>
      <c r="YP27" s="6" t="s">
        <v>23</v>
      </c>
      <c r="YQ27" s="70"/>
      <c r="YR27" s="17"/>
      <c r="YS27" s="18"/>
      <c r="YT27" s="82"/>
      <c r="YV27" s="9" t="str">
        <f t="shared" si="53"/>
        <v/>
      </c>
      <c r="YW27" s="9" t="str">
        <f t="shared" si="97"/>
        <v/>
      </c>
      <c r="YX27" s="9" t="str">
        <f>IF(YG27="","",IF(OR(AND(XX27=XX28,YA28&gt;0,明細書!YA28&lt;明細書!YA27),AND(XX27=XX28,YA28&gt;0,明細書!YB27&gt;明細書!YA28),AND(明細書!YA27&gt;明細書!YB27)),1,""))</f>
        <v/>
      </c>
      <c r="YY27" s="9" t="str">
        <f>IF(YO27="","",IF(OR(明細書!YC27&lt;明細書!YA27,明細書!YB27&lt;明細書!YD27,明細書!YC27&gt;明細書!YD27),1,""))</f>
        <v/>
      </c>
      <c r="YZ27" s="9" t="str">
        <f>IF(AND(明細書!YA27&lt;=TIME(17,40,0),明細書!YB27&gt;=TIME(18,20,0)),1,IF(AND(明細書!YA27&lt;=TIME(21,40,0),明細書!YB27&gt;=TIME(22,20,0)),1,IF(AND(明細書!YA27&lt;=TIME(5,40,0),明細書!YB27&gt;=TIME(6,20,0)),1,IF(AND(明細書!YA27&lt;=TIME(7,40,0),明細書!YB27&gt;=TIME(8,20,0)),1,""))))</f>
        <v/>
      </c>
      <c r="ZH27" s="15" t="str">
        <f t="shared" si="77"/>
        <v/>
      </c>
      <c r="ZJ27" s="16"/>
      <c r="ZK27" s="7" t="str">
        <f t="shared" si="54"/>
        <v/>
      </c>
      <c r="ZL27" s="3">
        <f t="shared" si="55"/>
        <v>45382</v>
      </c>
      <c r="ZM27" s="4"/>
      <c r="ZN27" s="5" t="s">
        <v>22</v>
      </c>
      <c r="ZO27" s="4"/>
      <c r="ZP27" s="5" t="s">
        <v>23</v>
      </c>
      <c r="ZQ27" s="4"/>
      <c r="ZR27" s="5" t="s">
        <v>22</v>
      </c>
      <c r="ZS27" s="4"/>
      <c r="ZT27" s="5" t="s">
        <v>23</v>
      </c>
      <c r="ZU27" s="4"/>
      <c r="ZV27" s="6" t="s">
        <v>22</v>
      </c>
      <c r="ZW27" s="4"/>
      <c r="ZX27" s="6" t="s">
        <v>23</v>
      </c>
      <c r="ZY27" s="4"/>
      <c r="ZZ27" s="6" t="s">
        <v>22</v>
      </c>
      <c r="AAA27" s="4"/>
      <c r="AAB27" s="6" t="s">
        <v>23</v>
      </c>
      <c r="AAC27" s="70"/>
      <c r="AAD27" s="17"/>
      <c r="AAE27" s="18"/>
      <c r="AAF27" s="82"/>
      <c r="AAH27" s="9" t="str">
        <f t="shared" si="56"/>
        <v/>
      </c>
      <c r="AAI27" s="9" t="str">
        <f t="shared" si="98"/>
        <v/>
      </c>
      <c r="AAJ27" s="9" t="str">
        <f>IF(ZS27="","",IF(OR(AND(ZJ27=ZJ28,ZM28&gt;0,明細書!ZM28&lt;明細書!ZM27),AND(ZJ27=ZJ28,ZM28&gt;0,明細書!ZN27&gt;明細書!ZM28),AND(明細書!ZM27&gt;明細書!ZN27)),1,""))</f>
        <v/>
      </c>
      <c r="AAK27" s="9" t="str">
        <f>IF(AAA27="","",IF(OR(明細書!ZO27&lt;明細書!ZM27,明細書!ZN27&lt;明細書!ZP27,明細書!ZO27&gt;明細書!ZP27),1,""))</f>
        <v/>
      </c>
      <c r="AAL27" s="9" t="str">
        <f>IF(AND(明細書!ZM27&lt;=TIME(17,40,0),明細書!ZN27&gt;=TIME(18,20,0)),1,IF(AND(明細書!ZM27&lt;=TIME(21,40,0),明細書!ZN27&gt;=TIME(22,20,0)),1,IF(AND(明細書!ZM27&lt;=TIME(5,40,0),明細書!ZN27&gt;=TIME(6,20,0)),1,IF(AND(明細書!ZM27&lt;=TIME(7,40,0),明細書!ZN27&gt;=TIME(8,20,0)),1,""))))</f>
        <v/>
      </c>
      <c r="AAT27" s="15" t="str">
        <f t="shared" si="78"/>
        <v/>
      </c>
      <c r="AAV27" s="16"/>
      <c r="AAW27" s="7" t="str">
        <f t="shared" si="57"/>
        <v/>
      </c>
      <c r="AAX27" s="3">
        <f t="shared" si="58"/>
        <v>45382</v>
      </c>
      <c r="AAY27" s="4"/>
      <c r="AAZ27" s="5" t="s">
        <v>22</v>
      </c>
      <c r="ABA27" s="4"/>
      <c r="ABB27" s="5" t="s">
        <v>23</v>
      </c>
      <c r="ABC27" s="4"/>
      <c r="ABD27" s="5" t="s">
        <v>22</v>
      </c>
      <c r="ABE27" s="4"/>
      <c r="ABF27" s="5" t="s">
        <v>23</v>
      </c>
      <c r="ABG27" s="4"/>
      <c r="ABH27" s="6" t="s">
        <v>22</v>
      </c>
      <c r="ABI27" s="4"/>
      <c r="ABJ27" s="6" t="s">
        <v>23</v>
      </c>
      <c r="ABK27" s="4"/>
      <c r="ABL27" s="6" t="s">
        <v>22</v>
      </c>
      <c r="ABM27" s="4"/>
      <c r="ABN27" s="6" t="s">
        <v>23</v>
      </c>
      <c r="ABO27" s="70"/>
      <c r="ABP27" s="17"/>
      <c r="ABQ27" s="18"/>
      <c r="ABR27" s="82"/>
      <c r="ABT27" s="9" t="str">
        <f t="shared" si="59"/>
        <v/>
      </c>
      <c r="ABU27" s="9" t="str">
        <f t="shared" si="99"/>
        <v/>
      </c>
      <c r="ABV27" s="9" t="str">
        <f>IF(ABE27="","",IF(OR(AND(AAV27=AAV28,AAY28&gt;0,明細書!AAY28&lt;明細書!AAY27),AND(AAV27=AAV28,AAY28&gt;0,明細書!AAZ27&gt;明細書!AAY28),AND(明細書!AAY27&gt;明細書!AAZ27)),1,""))</f>
        <v/>
      </c>
      <c r="ABW27" s="9" t="str">
        <f>IF(ABM27="","",IF(OR(明細書!ABA27&lt;明細書!AAY27,明細書!AAZ27&lt;明細書!ABB27,明細書!ABA27&gt;明細書!ABB27),1,""))</f>
        <v/>
      </c>
      <c r="ABX27" s="9" t="str">
        <f>IF(AND(明細書!AAY27&lt;=TIME(17,40,0),明細書!AAZ27&gt;=TIME(18,20,0)),1,IF(AND(明細書!AAY27&lt;=TIME(21,40,0),明細書!AAZ27&gt;=TIME(22,20,0)),1,IF(AND(明細書!AAY27&lt;=TIME(5,40,0),明細書!AAZ27&gt;=TIME(6,20,0)),1,IF(AND(明細書!AAY27&lt;=TIME(7,40,0),明細書!AAZ27&gt;=TIME(8,20,0)),1,""))))</f>
        <v/>
      </c>
      <c r="ACF27" s="15" t="str">
        <f t="shared" si="79"/>
        <v/>
      </c>
    </row>
    <row r="28" spans="2:760" ht="18.75" customHeight="1" x14ac:dyDescent="0.2">
      <c r="B28" s="16"/>
      <c r="C28" s="7" t="str">
        <f t="shared" si="100"/>
        <v/>
      </c>
      <c r="D28" s="3">
        <f t="shared" si="101"/>
        <v>45382</v>
      </c>
      <c r="E28" s="4"/>
      <c r="F28" s="5" t="s">
        <v>22</v>
      </c>
      <c r="G28" s="4"/>
      <c r="H28" s="5" t="s">
        <v>23</v>
      </c>
      <c r="I28" s="4"/>
      <c r="J28" s="5" t="s">
        <v>22</v>
      </c>
      <c r="K28" s="4"/>
      <c r="L28" s="5" t="s">
        <v>23</v>
      </c>
      <c r="M28" s="4"/>
      <c r="N28" s="6" t="s">
        <v>22</v>
      </c>
      <c r="O28" s="4"/>
      <c r="P28" s="6" t="s">
        <v>23</v>
      </c>
      <c r="Q28" s="4"/>
      <c r="R28" s="6" t="s">
        <v>22</v>
      </c>
      <c r="S28" s="4"/>
      <c r="T28" s="6" t="s">
        <v>23</v>
      </c>
      <c r="U28" s="70"/>
      <c r="V28" s="17"/>
      <c r="W28" s="18"/>
      <c r="X28" s="82"/>
      <c r="Z28" s="9" t="str">
        <f t="shared" si="2"/>
        <v/>
      </c>
      <c r="AA28" s="9" t="str">
        <f t="shared" si="80"/>
        <v/>
      </c>
      <c r="AB28" s="9" t="str">
        <f>IF(K28="","",IF(OR(AND(B28=B29,E29&gt;0,明細書!E29&lt;明細書!E28),AND(B28=B29,E29&gt;0,明細書!F28&gt;明細書!E29),AND(明細書!E28&gt;明細書!F28)),1,""))</f>
        <v/>
      </c>
      <c r="AC28" s="9" t="str">
        <f>IF(S28="","",IF(OR(明細書!G28&lt;明細書!E28,明細書!F28&lt;明細書!H28,明細書!G28&gt;明細書!H28),1,""))</f>
        <v/>
      </c>
      <c r="AD28" s="9" t="str">
        <f>IF(AND(明細書!E28&lt;=TIME(17,40,0),明細書!F28&gt;=TIME(18,20,0)),1,IF(AND(明細書!E28&lt;=TIME(21,40,0),明細書!F28&gt;=TIME(22,20,0)),1,IF(AND(明細書!E28&lt;=TIME(5,40,0),明細書!F28&gt;=TIME(6,20,0)),1,IF(AND(明細書!E28&lt;=TIME(7,40,0),明細書!F28&gt;=TIME(8,20,0)),1,""))))</f>
        <v/>
      </c>
      <c r="AL28" s="15" t="str">
        <f t="shared" si="60"/>
        <v/>
      </c>
      <c r="AN28" s="16"/>
      <c r="AO28" s="7" t="str">
        <f t="shared" si="3"/>
        <v/>
      </c>
      <c r="AP28" s="3">
        <f t="shared" si="4"/>
        <v>45382</v>
      </c>
      <c r="AQ28" s="4"/>
      <c r="AR28" s="5" t="s">
        <v>22</v>
      </c>
      <c r="AS28" s="4"/>
      <c r="AT28" s="5" t="s">
        <v>23</v>
      </c>
      <c r="AU28" s="4"/>
      <c r="AV28" s="5" t="s">
        <v>22</v>
      </c>
      <c r="AW28" s="4"/>
      <c r="AX28" s="5" t="s">
        <v>23</v>
      </c>
      <c r="AY28" s="4"/>
      <c r="AZ28" s="6" t="s">
        <v>22</v>
      </c>
      <c r="BA28" s="4"/>
      <c r="BB28" s="6" t="s">
        <v>23</v>
      </c>
      <c r="BC28" s="4"/>
      <c r="BD28" s="6" t="s">
        <v>22</v>
      </c>
      <c r="BE28" s="4"/>
      <c r="BF28" s="6" t="s">
        <v>23</v>
      </c>
      <c r="BG28" s="70"/>
      <c r="BH28" s="17"/>
      <c r="BI28" s="18"/>
      <c r="BJ28" s="82"/>
      <c r="BL28" s="9" t="str">
        <f t="shared" si="5"/>
        <v/>
      </c>
      <c r="BM28" s="9" t="str">
        <f t="shared" si="81"/>
        <v/>
      </c>
      <c r="BN28" s="9" t="str">
        <f>IF(AW28="","",IF(OR(AND(AN28=AN29,AQ29&gt;0,明細書!AQ29&lt;明細書!AQ28),AND(AN28=AN29,AQ29&gt;0,明細書!AR28&gt;明細書!AQ29),AND(明細書!AQ28&gt;明細書!AR28)),1,""))</f>
        <v/>
      </c>
      <c r="BO28" s="9" t="str">
        <f>IF(BE28="","",IF(OR(明細書!AS28&lt;明細書!AQ28,明細書!AR28&lt;明細書!AT28,明細書!AS28&gt;明細書!AT28),1,""))</f>
        <v/>
      </c>
      <c r="BP28" s="9" t="str">
        <f>IF(AND(明細書!AQ28&lt;=TIME(17,40,0),明細書!AR28&gt;=TIME(18,20,0)),1,IF(AND(明細書!AQ28&lt;=TIME(21,40,0),明細書!AR28&gt;=TIME(22,20,0)),1,IF(AND(明細書!AQ28&lt;=TIME(5,40,0),明細書!AR28&gt;=TIME(6,20,0)),1,IF(AND(明細書!AQ28&lt;=TIME(7,40,0),明細書!AR28&gt;=TIME(8,20,0)),1,""))))</f>
        <v/>
      </c>
      <c r="BX28" s="15" t="str">
        <f t="shared" si="61"/>
        <v/>
      </c>
      <c r="BZ28" s="16"/>
      <c r="CA28" s="7" t="str">
        <f t="shared" si="6"/>
        <v/>
      </c>
      <c r="CB28" s="3">
        <f t="shared" si="7"/>
        <v>45382</v>
      </c>
      <c r="CC28" s="4"/>
      <c r="CD28" s="5" t="s">
        <v>22</v>
      </c>
      <c r="CE28" s="4"/>
      <c r="CF28" s="5" t="s">
        <v>23</v>
      </c>
      <c r="CG28" s="4"/>
      <c r="CH28" s="5" t="s">
        <v>22</v>
      </c>
      <c r="CI28" s="4"/>
      <c r="CJ28" s="5" t="s">
        <v>23</v>
      </c>
      <c r="CK28" s="4"/>
      <c r="CL28" s="6" t="s">
        <v>22</v>
      </c>
      <c r="CM28" s="4"/>
      <c r="CN28" s="6" t="s">
        <v>23</v>
      </c>
      <c r="CO28" s="4"/>
      <c r="CP28" s="6" t="s">
        <v>22</v>
      </c>
      <c r="CQ28" s="4"/>
      <c r="CR28" s="6" t="s">
        <v>23</v>
      </c>
      <c r="CS28" s="70"/>
      <c r="CT28" s="17"/>
      <c r="CU28" s="18"/>
      <c r="CV28" s="82"/>
      <c r="CX28" s="9" t="str">
        <f t="shared" si="8"/>
        <v/>
      </c>
      <c r="CY28" s="9" t="str">
        <f t="shared" si="82"/>
        <v/>
      </c>
      <c r="CZ28" s="9" t="str">
        <f>IF(CI28="","",IF(OR(AND(BZ28=BZ29,CC29&gt;0,明細書!CC29&lt;明細書!CC28),AND(BZ28=BZ29,CC29&gt;0,明細書!CD28&gt;明細書!CC29),AND(明細書!CC28&gt;明細書!CD28)),1,""))</f>
        <v/>
      </c>
      <c r="DA28" s="9" t="str">
        <f>IF(CQ28="","",IF(OR(明細書!CE28&lt;明細書!CC28,明細書!CD28&lt;明細書!CF28,明細書!CE28&gt;明細書!CF28),1,""))</f>
        <v/>
      </c>
      <c r="DB28" s="9" t="str">
        <f>IF(AND(明細書!CC28&lt;=TIME(17,40,0),明細書!CD28&gt;=TIME(18,20,0)),1,IF(AND(明細書!CC28&lt;=TIME(21,40,0),明細書!CD28&gt;=TIME(22,20,0)),1,IF(AND(明細書!CC28&lt;=TIME(5,40,0),明細書!CD28&gt;=TIME(6,20,0)),1,IF(AND(明細書!CC28&lt;=TIME(7,40,0),明細書!CD28&gt;=TIME(8,20,0)),1,""))))</f>
        <v/>
      </c>
      <c r="DJ28" s="15" t="str">
        <f t="shared" si="62"/>
        <v/>
      </c>
      <c r="DL28" s="16"/>
      <c r="DM28" s="7" t="str">
        <f t="shared" si="9"/>
        <v/>
      </c>
      <c r="DN28" s="3">
        <f t="shared" si="10"/>
        <v>45382</v>
      </c>
      <c r="DO28" s="4"/>
      <c r="DP28" s="5" t="s">
        <v>22</v>
      </c>
      <c r="DQ28" s="4"/>
      <c r="DR28" s="5" t="s">
        <v>23</v>
      </c>
      <c r="DS28" s="4"/>
      <c r="DT28" s="5" t="s">
        <v>22</v>
      </c>
      <c r="DU28" s="4"/>
      <c r="DV28" s="5" t="s">
        <v>23</v>
      </c>
      <c r="DW28" s="4"/>
      <c r="DX28" s="6" t="s">
        <v>22</v>
      </c>
      <c r="DY28" s="4"/>
      <c r="DZ28" s="6" t="s">
        <v>23</v>
      </c>
      <c r="EA28" s="4"/>
      <c r="EB28" s="6" t="s">
        <v>22</v>
      </c>
      <c r="EC28" s="4"/>
      <c r="ED28" s="6" t="s">
        <v>23</v>
      </c>
      <c r="EE28" s="70"/>
      <c r="EF28" s="17"/>
      <c r="EG28" s="18"/>
      <c r="EH28" s="82"/>
      <c r="EJ28" s="9" t="str">
        <f t="shared" si="11"/>
        <v/>
      </c>
      <c r="EK28" s="9" t="str">
        <f t="shared" si="83"/>
        <v/>
      </c>
      <c r="EL28" s="9" t="str">
        <f>IF(DU28="","",IF(OR(AND(DL28=DL29,DO29&gt;0,明細書!DO29&lt;明細書!DO28),AND(DL28=DL29,DO29&gt;0,明細書!DP28&gt;明細書!DO29),AND(明細書!DO28&gt;明細書!DP28)),1,""))</f>
        <v/>
      </c>
      <c r="EM28" s="9" t="str">
        <f>IF(EC28="","",IF(OR(明細書!DQ28&lt;明細書!DO28,明細書!DP28&lt;明細書!DR28,明細書!DQ28&gt;明細書!DR28),1,""))</f>
        <v/>
      </c>
      <c r="EN28" s="9" t="str">
        <f>IF(AND(明細書!DO28&lt;=TIME(17,40,0),明細書!DP28&gt;=TIME(18,20,0)),1,IF(AND(明細書!DO28&lt;=TIME(21,40,0),明細書!DP28&gt;=TIME(22,20,0)),1,IF(AND(明細書!DO28&lt;=TIME(5,40,0),明細書!DP28&gt;=TIME(6,20,0)),1,IF(AND(明細書!DO28&lt;=TIME(7,40,0),明細書!DP28&gt;=TIME(8,20,0)),1,""))))</f>
        <v/>
      </c>
      <c r="EV28" s="15" t="str">
        <f t="shared" si="63"/>
        <v/>
      </c>
      <c r="EX28" s="16"/>
      <c r="EY28" s="7" t="str">
        <f t="shared" si="12"/>
        <v/>
      </c>
      <c r="EZ28" s="3">
        <f t="shared" si="13"/>
        <v>45382</v>
      </c>
      <c r="FA28" s="4"/>
      <c r="FB28" s="5" t="s">
        <v>22</v>
      </c>
      <c r="FC28" s="4"/>
      <c r="FD28" s="5" t="s">
        <v>23</v>
      </c>
      <c r="FE28" s="4"/>
      <c r="FF28" s="5" t="s">
        <v>22</v>
      </c>
      <c r="FG28" s="4"/>
      <c r="FH28" s="5" t="s">
        <v>23</v>
      </c>
      <c r="FI28" s="4"/>
      <c r="FJ28" s="6" t="s">
        <v>22</v>
      </c>
      <c r="FK28" s="4"/>
      <c r="FL28" s="6" t="s">
        <v>23</v>
      </c>
      <c r="FM28" s="4"/>
      <c r="FN28" s="6" t="s">
        <v>22</v>
      </c>
      <c r="FO28" s="4"/>
      <c r="FP28" s="6" t="s">
        <v>23</v>
      </c>
      <c r="FQ28" s="70"/>
      <c r="FR28" s="17"/>
      <c r="FS28" s="18"/>
      <c r="FT28" s="82"/>
      <c r="FV28" s="9" t="str">
        <f t="shared" si="14"/>
        <v/>
      </c>
      <c r="FW28" s="9" t="str">
        <f t="shared" si="84"/>
        <v/>
      </c>
      <c r="FX28" s="9" t="str">
        <f>IF(FG28="","",IF(OR(AND(EX28=EX29,FA29&gt;0,明細書!FA29&lt;明細書!FA28),AND(EX28=EX29,FA29&gt;0,明細書!FB28&gt;明細書!FA29),AND(明細書!FA28&gt;明細書!FB28)),1,""))</f>
        <v/>
      </c>
      <c r="FY28" s="9" t="str">
        <f>IF(FO28="","",IF(OR(明細書!FC28&lt;明細書!FA28,明細書!FB28&lt;明細書!FD28,明細書!FC28&gt;明細書!FD28),1,""))</f>
        <v/>
      </c>
      <c r="FZ28" s="9" t="str">
        <f>IF(AND(明細書!FA28&lt;=TIME(17,40,0),明細書!FB28&gt;=TIME(18,20,0)),1,IF(AND(明細書!FA28&lt;=TIME(21,40,0),明細書!FB28&gt;=TIME(22,20,0)),1,IF(AND(明細書!FA28&lt;=TIME(5,40,0),明細書!FB28&gt;=TIME(6,20,0)),1,IF(AND(明細書!FA28&lt;=TIME(7,40,0),明細書!FB28&gt;=TIME(8,20,0)),1,""))))</f>
        <v/>
      </c>
      <c r="GH28" s="15" t="str">
        <f t="shared" si="64"/>
        <v/>
      </c>
      <c r="GJ28" s="16"/>
      <c r="GK28" s="7" t="str">
        <f t="shared" si="15"/>
        <v/>
      </c>
      <c r="GL28" s="3">
        <f t="shared" si="16"/>
        <v>45382</v>
      </c>
      <c r="GM28" s="4"/>
      <c r="GN28" s="5" t="s">
        <v>22</v>
      </c>
      <c r="GO28" s="4"/>
      <c r="GP28" s="5" t="s">
        <v>23</v>
      </c>
      <c r="GQ28" s="4"/>
      <c r="GR28" s="5" t="s">
        <v>22</v>
      </c>
      <c r="GS28" s="4"/>
      <c r="GT28" s="5" t="s">
        <v>23</v>
      </c>
      <c r="GU28" s="4"/>
      <c r="GV28" s="6" t="s">
        <v>22</v>
      </c>
      <c r="GW28" s="4"/>
      <c r="GX28" s="6" t="s">
        <v>23</v>
      </c>
      <c r="GY28" s="4"/>
      <c r="GZ28" s="6" t="s">
        <v>22</v>
      </c>
      <c r="HA28" s="4"/>
      <c r="HB28" s="6" t="s">
        <v>23</v>
      </c>
      <c r="HC28" s="70"/>
      <c r="HD28" s="17"/>
      <c r="HE28" s="18"/>
      <c r="HF28" s="82"/>
      <c r="HH28" s="9" t="str">
        <f t="shared" si="17"/>
        <v/>
      </c>
      <c r="HI28" s="9" t="str">
        <f t="shared" si="85"/>
        <v/>
      </c>
      <c r="HJ28" s="9" t="str">
        <f>IF(GS28="","",IF(OR(AND(GJ28=GJ29,GM29&gt;0,明細書!GM29&lt;明細書!GM28),AND(GJ28=GJ29,GM29&gt;0,明細書!GN28&gt;明細書!GM29),AND(明細書!GM28&gt;明細書!GN28)),1,""))</f>
        <v/>
      </c>
      <c r="HK28" s="9" t="str">
        <f>IF(HA28="","",IF(OR(明細書!GO28&lt;明細書!GM28,明細書!GN28&lt;明細書!GP28,明細書!GO28&gt;明細書!GP28),1,""))</f>
        <v/>
      </c>
      <c r="HL28" s="9" t="str">
        <f>IF(AND(明細書!GM28&lt;=TIME(17,40,0),明細書!GN28&gt;=TIME(18,20,0)),1,IF(AND(明細書!GM28&lt;=TIME(21,40,0),明細書!GN28&gt;=TIME(22,20,0)),1,IF(AND(明細書!GM28&lt;=TIME(5,40,0),明細書!GN28&gt;=TIME(6,20,0)),1,IF(AND(明細書!GM28&lt;=TIME(7,40,0),明細書!GN28&gt;=TIME(8,20,0)),1,""))))</f>
        <v/>
      </c>
      <c r="HT28" s="15" t="str">
        <f t="shared" si="65"/>
        <v/>
      </c>
      <c r="HV28" s="16"/>
      <c r="HW28" s="7" t="str">
        <f t="shared" si="18"/>
        <v/>
      </c>
      <c r="HX28" s="3">
        <f t="shared" si="19"/>
        <v>45382</v>
      </c>
      <c r="HY28" s="4"/>
      <c r="HZ28" s="5" t="s">
        <v>22</v>
      </c>
      <c r="IA28" s="4"/>
      <c r="IB28" s="5" t="s">
        <v>23</v>
      </c>
      <c r="IC28" s="4"/>
      <c r="ID28" s="5" t="s">
        <v>22</v>
      </c>
      <c r="IE28" s="4"/>
      <c r="IF28" s="5" t="s">
        <v>23</v>
      </c>
      <c r="IG28" s="4"/>
      <c r="IH28" s="6" t="s">
        <v>22</v>
      </c>
      <c r="II28" s="4"/>
      <c r="IJ28" s="6" t="s">
        <v>23</v>
      </c>
      <c r="IK28" s="4"/>
      <c r="IL28" s="6" t="s">
        <v>22</v>
      </c>
      <c r="IM28" s="4"/>
      <c r="IN28" s="6" t="s">
        <v>23</v>
      </c>
      <c r="IO28" s="70"/>
      <c r="IP28" s="17"/>
      <c r="IQ28" s="18"/>
      <c r="IR28" s="82"/>
      <c r="IT28" s="9" t="str">
        <f t="shared" si="20"/>
        <v/>
      </c>
      <c r="IU28" s="9" t="str">
        <f t="shared" si="86"/>
        <v/>
      </c>
      <c r="IV28" s="9" t="str">
        <f>IF(IE28="","",IF(OR(AND(HV28=HV29,HY29&gt;0,明細書!HY29&lt;明細書!HY28),AND(HV28=HV29,HY29&gt;0,明細書!HZ28&gt;明細書!HY29),AND(明細書!HY28&gt;明細書!HZ28)),1,""))</f>
        <v/>
      </c>
      <c r="IW28" s="9" t="str">
        <f>IF(IM28="","",IF(OR(明細書!IA28&lt;明細書!HY28,明細書!HZ28&lt;明細書!IB28,明細書!IA28&gt;明細書!IB28),1,""))</f>
        <v/>
      </c>
      <c r="IX28" s="9" t="str">
        <f>IF(AND(明細書!HY28&lt;=TIME(17,40,0),明細書!HZ28&gt;=TIME(18,20,0)),1,IF(AND(明細書!HY28&lt;=TIME(21,40,0),明細書!HZ28&gt;=TIME(22,20,0)),1,IF(AND(明細書!HY28&lt;=TIME(5,40,0),明細書!HZ28&gt;=TIME(6,20,0)),1,IF(AND(明細書!HY28&lt;=TIME(7,40,0),明細書!HZ28&gt;=TIME(8,20,0)),1,""))))</f>
        <v/>
      </c>
      <c r="JF28" s="15" t="str">
        <f t="shared" si="66"/>
        <v/>
      </c>
      <c r="JH28" s="16"/>
      <c r="JI28" s="7" t="str">
        <f t="shared" si="21"/>
        <v/>
      </c>
      <c r="JJ28" s="3">
        <f t="shared" si="22"/>
        <v>45382</v>
      </c>
      <c r="JK28" s="4"/>
      <c r="JL28" s="5" t="s">
        <v>22</v>
      </c>
      <c r="JM28" s="4"/>
      <c r="JN28" s="5" t="s">
        <v>23</v>
      </c>
      <c r="JO28" s="4"/>
      <c r="JP28" s="5" t="s">
        <v>22</v>
      </c>
      <c r="JQ28" s="4"/>
      <c r="JR28" s="5" t="s">
        <v>23</v>
      </c>
      <c r="JS28" s="4"/>
      <c r="JT28" s="6" t="s">
        <v>22</v>
      </c>
      <c r="JU28" s="4"/>
      <c r="JV28" s="6" t="s">
        <v>23</v>
      </c>
      <c r="JW28" s="4"/>
      <c r="JX28" s="6" t="s">
        <v>22</v>
      </c>
      <c r="JY28" s="4"/>
      <c r="JZ28" s="6" t="s">
        <v>23</v>
      </c>
      <c r="KA28" s="70"/>
      <c r="KB28" s="17"/>
      <c r="KC28" s="18"/>
      <c r="KD28" s="82"/>
      <c r="KF28" s="9" t="str">
        <f t="shared" si="23"/>
        <v/>
      </c>
      <c r="KG28" s="9" t="str">
        <f t="shared" si="87"/>
        <v/>
      </c>
      <c r="KH28" s="9" t="str">
        <f>IF(JQ28="","",IF(OR(AND(JH28=JH29,JK29&gt;0,明細書!JK29&lt;明細書!JK28),AND(JH28=JH29,JK29&gt;0,明細書!JL28&gt;明細書!JK29),AND(明細書!JK28&gt;明細書!JL28)),1,""))</f>
        <v/>
      </c>
      <c r="KI28" s="9" t="str">
        <f>IF(JY28="","",IF(OR(明細書!JM28&lt;明細書!JK28,明細書!JL28&lt;明細書!JN28,明細書!JM28&gt;明細書!JN28),1,""))</f>
        <v/>
      </c>
      <c r="KJ28" s="9" t="str">
        <f>IF(AND(明細書!JK28&lt;=TIME(17,40,0),明細書!JL28&gt;=TIME(18,20,0)),1,IF(AND(明細書!JK28&lt;=TIME(21,40,0),明細書!JL28&gt;=TIME(22,20,0)),1,IF(AND(明細書!JK28&lt;=TIME(5,40,0),明細書!JL28&gt;=TIME(6,20,0)),1,IF(AND(明細書!JK28&lt;=TIME(7,40,0),明細書!JL28&gt;=TIME(8,20,0)),1,""))))</f>
        <v/>
      </c>
      <c r="KR28" s="15" t="str">
        <f t="shared" si="67"/>
        <v/>
      </c>
      <c r="KT28" s="16"/>
      <c r="KU28" s="7" t="str">
        <f t="shared" si="24"/>
        <v/>
      </c>
      <c r="KV28" s="3">
        <f t="shared" si="25"/>
        <v>45382</v>
      </c>
      <c r="KW28" s="4"/>
      <c r="KX28" s="5" t="s">
        <v>22</v>
      </c>
      <c r="KY28" s="4"/>
      <c r="KZ28" s="5" t="s">
        <v>23</v>
      </c>
      <c r="LA28" s="4"/>
      <c r="LB28" s="5" t="s">
        <v>22</v>
      </c>
      <c r="LC28" s="4"/>
      <c r="LD28" s="5" t="s">
        <v>23</v>
      </c>
      <c r="LE28" s="4"/>
      <c r="LF28" s="6" t="s">
        <v>22</v>
      </c>
      <c r="LG28" s="4"/>
      <c r="LH28" s="6" t="s">
        <v>23</v>
      </c>
      <c r="LI28" s="4"/>
      <c r="LJ28" s="6" t="s">
        <v>22</v>
      </c>
      <c r="LK28" s="4"/>
      <c r="LL28" s="6" t="s">
        <v>23</v>
      </c>
      <c r="LM28" s="70"/>
      <c r="LN28" s="17"/>
      <c r="LO28" s="18"/>
      <c r="LP28" s="82"/>
      <c r="LR28" s="9" t="str">
        <f t="shared" si="26"/>
        <v/>
      </c>
      <c r="LS28" s="9" t="str">
        <f t="shared" si="88"/>
        <v/>
      </c>
      <c r="LT28" s="9" t="str">
        <f>IF(LC28="","",IF(OR(AND(KT28=KT29,KW29&gt;0,明細書!KW29&lt;明細書!KW28),AND(KT28=KT29,KW29&gt;0,明細書!KX28&gt;明細書!KW29),AND(明細書!KW28&gt;明細書!KX28)),1,""))</f>
        <v/>
      </c>
      <c r="LU28" s="9" t="str">
        <f>IF(LK28="","",IF(OR(明細書!KY28&lt;明細書!KW28,明細書!KX28&lt;明細書!KZ28,明細書!KY28&gt;明細書!KZ28),1,""))</f>
        <v/>
      </c>
      <c r="LV28" s="9" t="str">
        <f>IF(AND(明細書!KW28&lt;=TIME(17,40,0),明細書!KX28&gt;=TIME(18,20,0)),1,IF(AND(明細書!KW28&lt;=TIME(21,40,0),明細書!KX28&gt;=TIME(22,20,0)),1,IF(AND(明細書!KW28&lt;=TIME(5,40,0),明細書!KX28&gt;=TIME(6,20,0)),1,IF(AND(明細書!KW28&lt;=TIME(7,40,0),明細書!KX28&gt;=TIME(8,20,0)),1,""))))</f>
        <v/>
      </c>
      <c r="MD28" s="15" t="str">
        <f t="shared" si="68"/>
        <v/>
      </c>
      <c r="MF28" s="16"/>
      <c r="MG28" s="7" t="str">
        <f t="shared" si="27"/>
        <v/>
      </c>
      <c r="MH28" s="3">
        <f t="shared" si="28"/>
        <v>45382</v>
      </c>
      <c r="MI28" s="4"/>
      <c r="MJ28" s="5" t="s">
        <v>22</v>
      </c>
      <c r="MK28" s="4"/>
      <c r="ML28" s="5" t="s">
        <v>23</v>
      </c>
      <c r="MM28" s="4"/>
      <c r="MN28" s="5" t="s">
        <v>22</v>
      </c>
      <c r="MO28" s="4"/>
      <c r="MP28" s="5" t="s">
        <v>23</v>
      </c>
      <c r="MQ28" s="4"/>
      <c r="MR28" s="6" t="s">
        <v>22</v>
      </c>
      <c r="MS28" s="4"/>
      <c r="MT28" s="6" t="s">
        <v>23</v>
      </c>
      <c r="MU28" s="4"/>
      <c r="MV28" s="6" t="s">
        <v>22</v>
      </c>
      <c r="MW28" s="4"/>
      <c r="MX28" s="6" t="s">
        <v>23</v>
      </c>
      <c r="MY28" s="70"/>
      <c r="MZ28" s="17"/>
      <c r="NA28" s="18"/>
      <c r="NB28" s="82"/>
      <c r="ND28" s="9" t="str">
        <f t="shared" si="29"/>
        <v/>
      </c>
      <c r="NE28" s="9" t="str">
        <f t="shared" si="89"/>
        <v/>
      </c>
      <c r="NF28" s="9" t="str">
        <f>IF(MO28="","",IF(OR(AND(MF28=MF29,MI29&gt;0,明細書!MI29&lt;明細書!MI28),AND(MF28=MF29,MI29&gt;0,明細書!MJ28&gt;明細書!MI29),AND(明細書!MI28&gt;明細書!MJ28)),1,""))</f>
        <v/>
      </c>
      <c r="NG28" s="9" t="str">
        <f>IF(MW28="","",IF(OR(明細書!MK28&lt;明細書!MI28,明細書!MJ28&lt;明細書!ML28,明細書!MK28&gt;明細書!ML28),1,""))</f>
        <v/>
      </c>
      <c r="NH28" s="9" t="str">
        <f>IF(AND(明細書!MI28&lt;=TIME(17,40,0),明細書!MJ28&gt;=TIME(18,20,0)),1,IF(AND(明細書!MI28&lt;=TIME(21,40,0),明細書!MJ28&gt;=TIME(22,20,0)),1,IF(AND(明細書!MI28&lt;=TIME(5,40,0),明細書!MJ28&gt;=TIME(6,20,0)),1,IF(AND(明細書!MI28&lt;=TIME(7,40,0),明細書!MJ28&gt;=TIME(8,20,0)),1,""))))</f>
        <v/>
      </c>
      <c r="NP28" s="15" t="str">
        <f t="shared" si="69"/>
        <v/>
      </c>
      <c r="NR28" s="16"/>
      <c r="NS28" s="7" t="str">
        <f t="shared" si="30"/>
        <v/>
      </c>
      <c r="NT28" s="3">
        <f t="shared" si="31"/>
        <v>45382</v>
      </c>
      <c r="NU28" s="4"/>
      <c r="NV28" s="5" t="s">
        <v>22</v>
      </c>
      <c r="NW28" s="4"/>
      <c r="NX28" s="5" t="s">
        <v>23</v>
      </c>
      <c r="NY28" s="4"/>
      <c r="NZ28" s="5" t="s">
        <v>22</v>
      </c>
      <c r="OA28" s="4"/>
      <c r="OB28" s="5" t="s">
        <v>23</v>
      </c>
      <c r="OC28" s="4"/>
      <c r="OD28" s="6" t="s">
        <v>22</v>
      </c>
      <c r="OE28" s="4"/>
      <c r="OF28" s="6" t="s">
        <v>23</v>
      </c>
      <c r="OG28" s="4"/>
      <c r="OH28" s="6" t="s">
        <v>22</v>
      </c>
      <c r="OI28" s="4"/>
      <c r="OJ28" s="6" t="s">
        <v>23</v>
      </c>
      <c r="OK28" s="70"/>
      <c r="OL28" s="17"/>
      <c r="OM28" s="18"/>
      <c r="ON28" s="82"/>
      <c r="OP28" s="9" t="str">
        <f t="shared" si="32"/>
        <v/>
      </c>
      <c r="OQ28" s="9" t="str">
        <f t="shared" si="90"/>
        <v/>
      </c>
      <c r="OR28" s="9" t="str">
        <f>IF(OA28="","",IF(OR(AND(NR28=NR29,NU29&gt;0,明細書!NU29&lt;明細書!NU28),AND(NR28=NR29,NU29&gt;0,明細書!NV28&gt;明細書!NU29),AND(明細書!NU28&gt;明細書!NV28)),1,""))</f>
        <v/>
      </c>
      <c r="OS28" s="9" t="str">
        <f>IF(OI28="","",IF(OR(明細書!NW28&lt;明細書!NU28,明細書!NV28&lt;明細書!NX28,明細書!NW28&gt;明細書!NX28),1,""))</f>
        <v/>
      </c>
      <c r="OT28" s="9" t="str">
        <f>IF(AND(明細書!NU28&lt;=TIME(17,40,0),明細書!NV28&gt;=TIME(18,20,0)),1,IF(AND(明細書!NU28&lt;=TIME(21,40,0),明細書!NV28&gt;=TIME(22,20,0)),1,IF(AND(明細書!NU28&lt;=TIME(5,40,0),明細書!NV28&gt;=TIME(6,20,0)),1,IF(AND(明細書!NU28&lt;=TIME(7,40,0),明細書!NV28&gt;=TIME(8,20,0)),1,""))))</f>
        <v/>
      </c>
      <c r="PB28" s="15" t="str">
        <f t="shared" si="70"/>
        <v/>
      </c>
      <c r="PD28" s="16"/>
      <c r="PE28" s="7" t="str">
        <f t="shared" si="33"/>
        <v/>
      </c>
      <c r="PF28" s="3">
        <f t="shared" si="34"/>
        <v>45382</v>
      </c>
      <c r="PG28" s="4"/>
      <c r="PH28" s="5" t="s">
        <v>22</v>
      </c>
      <c r="PI28" s="4"/>
      <c r="PJ28" s="5" t="s">
        <v>23</v>
      </c>
      <c r="PK28" s="4"/>
      <c r="PL28" s="5" t="s">
        <v>22</v>
      </c>
      <c r="PM28" s="4"/>
      <c r="PN28" s="5" t="s">
        <v>23</v>
      </c>
      <c r="PO28" s="4"/>
      <c r="PP28" s="6" t="s">
        <v>22</v>
      </c>
      <c r="PQ28" s="4"/>
      <c r="PR28" s="6" t="s">
        <v>23</v>
      </c>
      <c r="PS28" s="4"/>
      <c r="PT28" s="6" t="s">
        <v>22</v>
      </c>
      <c r="PU28" s="4"/>
      <c r="PV28" s="6" t="s">
        <v>23</v>
      </c>
      <c r="PW28" s="70"/>
      <c r="PX28" s="17"/>
      <c r="PY28" s="18"/>
      <c r="PZ28" s="82"/>
      <c r="QB28" s="9" t="str">
        <f t="shared" si="35"/>
        <v/>
      </c>
      <c r="QC28" s="9" t="str">
        <f t="shared" si="91"/>
        <v/>
      </c>
      <c r="QD28" s="9" t="str">
        <f>IF(PM28="","",IF(OR(AND(PD28=PD29,PG29&gt;0,明細書!PG29&lt;明細書!PG28),AND(PD28=PD29,PG29&gt;0,明細書!PH28&gt;明細書!PG29),AND(明細書!PG28&gt;明細書!PH28)),1,""))</f>
        <v/>
      </c>
      <c r="QE28" s="9" t="str">
        <f>IF(PU28="","",IF(OR(明細書!PI28&lt;明細書!PG28,明細書!PH28&lt;明細書!PJ28,明細書!PI28&gt;明細書!PJ28),1,""))</f>
        <v/>
      </c>
      <c r="QF28" s="9" t="str">
        <f>IF(AND(明細書!PG28&lt;=TIME(17,40,0),明細書!PH28&gt;=TIME(18,20,0)),1,IF(AND(明細書!PG28&lt;=TIME(21,40,0),明細書!PH28&gt;=TIME(22,20,0)),1,IF(AND(明細書!PG28&lt;=TIME(5,40,0),明細書!PH28&gt;=TIME(6,20,0)),1,IF(AND(明細書!PG28&lt;=TIME(7,40,0),明細書!PH28&gt;=TIME(8,20,0)),1,""))))</f>
        <v/>
      </c>
      <c r="QN28" s="15" t="str">
        <f t="shared" si="71"/>
        <v/>
      </c>
      <c r="QP28" s="16"/>
      <c r="QQ28" s="7" t="str">
        <f t="shared" si="36"/>
        <v/>
      </c>
      <c r="QR28" s="3">
        <f t="shared" si="37"/>
        <v>45382</v>
      </c>
      <c r="QS28" s="4"/>
      <c r="QT28" s="5" t="s">
        <v>22</v>
      </c>
      <c r="QU28" s="4"/>
      <c r="QV28" s="5" t="s">
        <v>23</v>
      </c>
      <c r="QW28" s="4"/>
      <c r="QX28" s="5" t="s">
        <v>22</v>
      </c>
      <c r="QY28" s="4"/>
      <c r="QZ28" s="5" t="s">
        <v>23</v>
      </c>
      <c r="RA28" s="4"/>
      <c r="RB28" s="6" t="s">
        <v>22</v>
      </c>
      <c r="RC28" s="4"/>
      <c r="RD28" s="6" t="s">
        <v>23</v>
      </c>
      <c r="RE28" s="4"/>
      <c r="RF28" s="6" t="s">
        <v>22</v>
      </c>
      <c r="RG28" s="4"/>
      <c r="RH28" s="6" t="s">
        <v>23</v>
      </c>
      <c r="RI28" s="70"/>
      <c r="RJ28" s="17"/>
      <c r="RK28" s="18"/>
      <c r="RL28" s="82"/>
      <c r="RN28" s="9" t="str">
        <f t="shared" si="38"/>
        <v/>
      </c>
      <c r="RO28" s="9" t="str">
        <f t="shared" si="92"/>
        <v/>
      </c>
      <c r="RP28" s="9" t="str">
        <f>IF(QY28="","",IF(OR(AND(QP28=QP29,QS29&gt;0,明細書!QS29&lt;明細書!QS28),AND(QP28=QP29,QS29&gt;0,明細書!QT28&gt;明細書!QS29),AND(明細書!QS28&gt;明細書!QT28)),1,""))</f>
        <v/>
      </c>
      <c r="RQ28" s="9" t="str">
        <f>IF(RG28="","",IF(OR(明細書!QU28&lt;明細書!QS28,明細書!QT28&lt;明細書!QV28,明細書!QU28&gt;明細書!QV28),1,""))</f>
        <v/>
      </c>
      <c r="RR28" s="9" t="str">
        <f>IF(AND(明細書!QS28&lt;=TIME(17,40,0),明細書!QT28&gt;=TIME(18,20,0)),1,IF(AND(明細書!QS28&lt;=TIME(21,40,0),明細書!QT28&gt;=TIME(22,20,0)),1,IF(AND(明細書!QS28&lt;=TIME(5,40,0),明細書!QT28&gt;=TIME(6,20,0)),1,IF(AND(明細書!QS28&lt;=TIME(7,40,0),明細書!QT28&gt;=TIME(8,20,0)),1,""))))</f>
        <v/>
      </c>
      <c r="RZ28" s="15" t="str">
        <f t="shared" si="72"/>
        <v/>
      </c>
      <c r="SB28" s="16"/>
      <c r="SC28" s="7" t="str">
        <f t="shared" si="39"/>
        <v/>
      </c>
      <c r="SD28" s="3">
        <f t="shared" si="40"/>
        <v>45382</v>
      </c>
      <c r="SE28" s="4"/>
      <c r="SF28" s="5" t="s">
        <v>22</v>
      </c>
      <c r="SG28" s="4"/>
      <c r="SH28" s="5" t="s">
        <v>23</v>
      </c>
      <c r="SI28" s="4"/>
      <c r="SJ28" s="5" t="s">
        <v>22</v>
      </c>
      <c r="SK28" s="4"/>
      <c r="SL28" s="5" t="s">
        <v>23</v>
      </c>
      <c r="SM28" s="4"/>
      <c r="SN28" s="6" t="s">
        <v>22</v>
      </c>
      <c r="SO28" s="4"/>
      <c r="SP28" s="6" t="s">
        <v>23</v>
      </c>
      <c r="SQ28" s="4"/>
      <c r="SR28" s="6" t="s">
        <v>22</v>
      </c>
      <c r="SS28" s="4"/>
      <c r="ST28" s="6" t="s">
        <v>23</v>
      </c>
      <c r="SU28" s="70"/>
      <c r="SV28" s="17"/>
      <c r="SW28" s="18"/>
      <c r="SX28" s="82"/>
      <c r="SZ28" s="9" t="str">
        <f t="shared" si="41"/>
        <v/>
      </c>
      <c r="TA28" s="9" t="str">
        <f t="shared" si="93"/>
        <v/>
      </c>
      <c r="TB28" s="9" t="str">
        <f>IF(SK28="","",IF(OR(AND(SB28=SB29,SE29&gt;0,明細書!SE29&lt;明細書!SE28),AND(SB28=SB29,SE29&gt;0,明細書!SF28&gt;明細書!SE29),AND(明細書!SE28&gt;明細書!SF28)),1,""))</f>
        <v/>
      </c>
      <c r="TC28" s="9" t="str">
        <f>IF(SS28="","",IF(OR(明細書!SG28&lt;明細書!SE28,明細書!SF28&lt;明細書!SH28,明細書!SG28&gt;明細書!SH28),1,""))</f>
        <v/>
      </c>
      <c r="TD28" s="9" t="str">
        <f>IF(AND(明細書!SE28&lt;=TIME(17,40,0),明細書!SF28&gt;=TIME(18,20,0)),1,IF(AND(明細書!SE28&lt;=TIME(21,40,0),明細書!SF28&gt;=TIME(22,20,0)),1,IF(AND(明細書!SE28&lt;=TIME(5,40,0),明細書!SF28&gt;=TIME(6,20,0)),1,IF(AND(明細書!SE28&lt;=TIME(7,40,0),明細書!SF28&gt;=TIME(8,20,0)),1,""))))</f>
        <v/>
      </c>
      <c r="TL28" s="15" t="str">
        <f t="shared" si="73"/>
        <v/>
      </c>
      <c r="TN28" s="16"/>
      <c r="TO28" s="7" t="str">
        <f t="shared" si="42"/>
        <v/>
      </c>
      <c r="TP28" s="3">
        <f t="shared" si="43"/>
        <v>45382</v>
      </c>
      <c r="TQ28" s="4"/>
      <c r="TR28" s="5" t="s">
        <v>22</v>
      </c>
      <c r="TS28" s="4"/>
      <c r="TT28" s="5" t="s">
        <v>23</v>
      </c>
      <c r="TU28" s="4"/>
      <c r="TV28" s="5" t="s">
        <v>22</v>
      </c>
      <c r="TW28" s="4"/>
      <c r="TX28" s="5" t="s">
        <v>23</v>
      </c>
      <c r="TY28" s="4"/>
      <c r="TZ28" s="6" t="s">
        <v>22</v>
      </c>
      <c r="UA28" s="4"/>
      <c r="UB28" s="6" t="s">
        <v>23</v>
      </c>
      <c r="UC28" s="4"/>
      <c r="UD28" s="6" t="s">
        <v>22</v>
      </c>
      <c r="UE28" s="4"/>
      <c r="UF28" s="6" t="s">
        <v>23</v>
      </c>
      <c r="UG28" s="70"/>
      <c r="UH28" s="17"/>
      <c r="UI28" s="18"/>
      <c r="UJ28" s="82"/>
      <c r="UL28" s="9" t="str">
        <f t="shared" si="44"/>
        <v/>
      </c>
      <c r="UM28" s="9" t="str">
        <f t="shared" si="94"/>
        <v/>
      </c>
      <c r="UN28" s="9" t="str">
        <f>IF(TW28="","",IF(OR(AND(TN28=TN29,TQ29&gt;0,明細書!TQ29&lt;明細書!TQ28),AND(TN28=TN29,TQ29&gt;0,明細書!TR28&gt;明細書!TQ29),AND(明細書!TQ28&gt;明細書!TR28)),1,""))</f>
        <v/>
      </c>
      <c r="UO28" s="9" t="str">
        <f>IF(UE28="","",IF(OR(明細書!TS28&lt;明細書!TQ28,明細書!TR28&lt;明細書!TT28,明細書!TS28&gt;明細書!TT28),1,""))</f>
        <v/>
      </c>
      <c r="UP28" s="9" t="str">
        <f>IF(AND(明細書!TQ28&lt;=TIME(17,40,0),明細書!TR28&gt;=TIME(18,20,0)),1,IF(AND(明細書!TQ28&lt;=TIME(21,40,0),明細書!TR28&gt;=TIME(22,20,0)),1,IF(AND(明細書!TQ28&lt;=TIME(5,40,0),明細書!TR28&gt;=TIME(6,20,0)),1,IF(AND(明細書!TQ28&lt;=TIME(7,40,0),明細書!TR28&gt;=TIME(8,20,0)),1,""))))</f>
        <v/>
      </c>
      <c r="UX28" s="15" t="str">
        <f t="shared" si="74"/>
        <v/>
      </c>
      <c r="UZ28" s="16"/>
      <c r="VA28" s="7" t="str">
        <f t="shared" si="45"/>
        <v/>
      </c>
      <c r="VB28" s="3">
        <f t="shared" si="46"/>
        <v>45382</v>
      </c>
      <c r="VC28" s="4"/>
      <c r="VD28" s="5" t="s">
        <v>22</v>
      </c>
      <c r="VE28" s="4"/>
      <c r="VF28" s="5" t="s">
        <v>23</v>
      </c>
      <c r="VG28" s="4"/>
      <c r="VH28" s="5" t="s">
        <v>22</v>
      </c>
      <c r="VI28" s="4"/>
      <c r="VJ28" s="5" t="s">
        <v>23</v>
      </c>
      <c r="VK28" s="4"/>
      <c r="VL28" s="6" t="s">
        <v>22</v>
      </c>
      <c r="VM28" s="4"/>
      <c r="VN28" s="6" t="s">
        <v>23</v>
      </c>
      <c r="VO28" s="4"/>
      <c r="VP28" s="6" t="s">
        <v>22</v>
      </c>
      <c r="VQ28" s="4"/>
      <c r="VR28" s="6" t="s">
        <v>23</v>
      </c>
      <c r="VS28" s="70"/>
      <c r="VT28" s="17"/>
      <c r="VU28" s="18"/>
      <c r="VV28" s="82"/>
      <c r="VX28" s="9" t="str">
        <f t="shared" si="47"/>
        <v/>
      </c>
      <c r="VY28" s="9" t="str">
        <f t="shared" si="95"/>
        <v/>
      </c>
      <c r="VZ28" s="9" t="str">
        <f>IF(VI28="","",IF(OR(AND(UZ28=UZ29,VC29&gt;0,明細書!VC29&lt;明細書!VC28),AND(UZ28=UZ29,VC29&gt;0,明細書!VD28&gt;明細書!VC29),AND(明細書!VC28&gt;明細書!VD28)),1,""))</f>
        <v/>
      </c>
      <c r="WA28" s="9" t="str">
        <f>IF(VQ28="","",IF(OR(明細書!VE28&lt;明細書!VC28,明細書!VD28&lt;明細書!VF28,明細書!VE28&gt;明細書!VF28),1,""))</f>
        <v/>
      </c>
      <c r="WB28" s="9" t="str">
        <f>IF(AND(明細書!VC28&lt;=TIME(17,40,0),明細書!VD28&gt;=TIME(18,20,0)),1,IF(AND(明細書!VC28&lt;=TIME(21,40,0),明細書!VD28&gt;=TIME(22,20,0)),1,IF(AND(明細書!VC28&lt;=TIME(5,40,0),明細書!VD28&gt;=TIME(6,20,0)),1,IF(AND(明細書!VC28&lt;=TIME(7,40,0),明細書!VD28&gt;=TIME(8,20,0)),1,""))))</f>
        <v/>
      </c>
      <c r="WJ28" s="15" t="str">
        <f t="shared" si="75"/>
        <v/>
      </c>
      <c r="WL28" s="16"/>
      <c r="WM28" s="7" t="str">
        <f t="shared" si="48"/>
        <v/>
      </c>
      <c r="WN28" s="3">
        <f t="shared" si="49"/>
        <v>45382</v>
      </c>
      <c r="WO28" s="4"/>
      <c r="WP28" s="5" t="s">
        <v>22</v>
      </c>
      <c r="WQ28" s="4"/>
      <c r="WR28" s="5" t="s">
        <v>23</v>
      </c>
      <c r="WS28" s="4"/>
      <c r="WT28" s="5" t="s">
        <v>22</v>
      </c>
      <c r="WU28" s="4"/>
      <c r="WV28" s="5" t="s">
        <v>23</v>
      </c>
      <c r="WW28" s="4"/>
      <c r="WX28" s="6" t="s">
        <v>22</v>
      </c>
      <c r="WY28" s="4"/>
      <c r="WZ28" s="6" t="s">
        <v>23</v>
      </c>
      <c r="XA28" s="4"/>
      <c r="XB28" s="6" t="s">
        <v>22</v>
      </c>
      <c r="XC28" s="4"/>
      <c r="XD28" s="6" t="s">
        <v>23</v>
      </c>
      <c r="XE28" s="70"/>
      <c r="XF28" s="17"/>
      <c r="XG28" s="18"/>
      <c r="XH28" s="82"/>
      <c r="XJ28" s="9" t="str">
        <f t="shared" si="50"/>
        <v/>
      </c>
      <c r="XK28" s="9" t="str">
        <f t="shared" si="96"/>
        <v/>
      </c>
      <c r="XL28" s="9" t="str">
        <f>IF(WU28="","",IF(OR(AND(WL28=WL29,WO29&gt;0,明細書!WO29&lt;明細書!WO28),AND(WL28=WL29,WO29&gt;0,明細書!WP28&gt;明細書!WO29),AND(明細書!WO28&gt;明細書!WP28)),1,""))</f>
        <v/>
      </c>
      <c r="XM28" s="9" t="str">
        <f>IF(XC28="","",IF(OR(明細書!WQ28&lt;明細書!WO28,明細書!WP28&lt;明細書!WR28,明細書!WQ28&gt;明細書!WR28),1,""))</f>
        <v/>
      </c>
      <c r="XN28" s="9" t="str">
        <f>IF(AND(明細書!WO28&lt;=TIME(17,40,0),明細書!WP28&gt;=TIME(18,20,0)),1,IF(AND(明細書!WO28&lt;=TIME(21,40,0),明細書!WP28&gt;=TIME(22,20,0)),1,IF(AND(明細書!WO28&lt;=TIME(5,40,0),明細書!WP28&gt;=TIME(6,20,0)),1,IF(AND(明細書!WO28&lt;=TIME(7,40,0),明細書!WP28&gt;=TIME(8,20,0)),1,""))))</f>
        <v/>
      </c>
      <c r="XV28" s="15" t="str">
        <f t="shared" si="76"/>
        <v/>
      </c>
      <c r="XX28" s="16"/>
      <c r="XY28" s="7" t="str">
        <f t="shared" si="51"/>
        <v/>
      </c>
      <c r="XZ28" s="3">
        <f t="shared" si="52"/>
        <v>45382</v>
      </c>
      <c r="YA28" s="4"/>
      <c r="YB28" s="5" t="s">
        <v>22</v>
      </c>
      <c r="YC28" s="4"/>
      <c r="YD28" s="5" t="s">
        <v>23</v>
      </c>
      <c r="YE28" s="4"/>
      <c r="YF28" s="5" t="s">
        <v>22</v>
      </c>
      <c r="YG28" s="4"/>
      <c r="YH28" s="5" t="s">
        <v>23</v>
      </c>
      <c r="YI28" s="4"/>
      <c r="YJ28" s="6" t="s">
        <v>22</v>
      </c>
      <c r="YK28" s="4"/>
      <c r="YL28" s="6" t="s">
        <v>23</v>
      </c>
      <c r="YM28" s="4"/>
      <c r="YN28" s="6" t="s">
        <v>22</v>
      </c>
      <c r="YO28" s="4"/>
      <c r="YP28" s="6" t="s">
        <v>23</v>
      </c>
      <c r="YQ28" s="70"/>
      <c r="YR28" s="17"/>
      <c r="YS28" s="18"/>
      <c r="YT28" s="82"/>
      <c r="YV28" s="9" t="str">
        <f t="shared" si="53"/>
        <v/>
      </c>
      <c r="YW28" s="9" t="str">
        <f t="shared" si="97"/>
        <v/>
      </c>
      <c r="YX28" s="9" t="str">
        <f>IF(YG28="","",IF(OR(AND(XX28=XX29,YA29&gt;0,明細書!YA29&lt;明細書!YA28),AND(XX28=XX29,YA29&gt;0,明細書!YB28&gt;明細書!YA29),AND(明細書!YA28&gt;明細書!YB28)),1,""))</f>
        <v/>
      </c>
      <c r="YY28" s="9" t="str">
        <f>IF(YO28="","",IF(OR(明細書!YC28&lt;明細書!YA28,明細書!YB28&lt;明細書!YD28,明細書!YC28&gt;明細書!YD28),1,""))</f>
        <v/>
      </c>
      <c r="YZ28" s="9" t="str">
        <f>IF(AND(明細書!YA28&lt;=TIME(17,40,0),明細書!YB28&gt;=TIME(18,20,0)),1,IF(AND(明細書!YA28&lt;=TIME(21,40,0),明細書!YB28&gt;=TIME(22,20,0)),1,IF(AND(明細書!YA28&lt;=TIME(5,40,0),明細書!YB28&gt;=TIME(6,20,0)),1,IF(AND(明細書!YA28&lt;=TIME(7,40,0),明細書!YB28&gt;=TIME(8,20,0)),1,""))))</f>
        <v/>
      </c>
      <c r="ZH28" s="15" t="str">
        <f t="shared" si="77"/>
        <v/>
      </c>
      <c r="ZJ28" s="16"/>
      <c r="ZK28" s="7" t="str">
        <f t="shared" si="54"/>
        <v/>
      </c>
      <c r="ZL28" s="3">
        <f t="shared" si="55"/>
        <v>45382</v>
      </c>
      <c r="ZM28" s="4"/>
      <c r="ZN28" s="5" t="s">
        <v>22</v>
      </c>
      <c r="ZO28" s="4"/>
      <c r="ZP28" s="5" t="s">
        <v>23</v>
      </c>
      <c r="ZQ28" s="4"/>
      <c r="ZR28" s="5" t="s">
        <v>22</v>
      </c>
      <c r="ZS28" s="4"/>
      <c r="ZT28" s="5" t="s">
        <v>23</v>
      </c>
      <c r="ZU28" s="4"/>
      <c r="ZV28" s="6" t="s">
        <v>22</v>
      </c>
      <c r="ZW28" s="4"/>
      <c r="ZX28" s="6" t="s">
        <v>23</v>
      </c>
      <c r="ZY28" s="4"/>
      <c r="ZZ28" s="6" t="s">
        <v>22</v>
      </c>
      <c r="AAA28" s="4"/>
      <c r="AAB28" s="6" t="s">
        <v>23</v>
      </c>
      <c r="AAC28" s="70"/>
      <c r="AAD28" s="17"/>
      <c r="AAE28" s="18"/>
      <c r="AAF28" s="82"/>
      <c r="AAH28" s="9" t="str">
        <f t="shared" si="56"/>
        <v/>
      </c>
      <c r="AAI28" s="9" t="str">
        <f t="shared" si="98"/>
        <v/>
      </c>
      <c r="AAJ28" s="9" t="str">
        <f>IF(ZS28="","",IF(OR(AND(ZJ28=ZJ29,ZM29&gt;0,明細書!ZM29&lt;明細書!ZM28),AND(ZJ28=ZJ29,ZM29&gt;0,明細書!ZN28&gt;明細書!ZM29),AND(明細書!ZM28&gt;明細書!ZN28)),1,""))</f>
        <v/>
      </c>
      <c r="AAK28" s="9" t="str">
        <f>IF(AAA28="","",IF(OR(明細書!ZO28&lt;明細書!ZM28,明細書!ZN28&lt;明細書!ZP28,明細書!ZO28&gt;明細書!ZP28),1,""))</f>
        <v/>
      </c>
      <c r="AAL28" s="9" t="str">
        <f>IF(AND(明細書!ZM28&lt;=TIME(17,40,0),明細書!ZN28&gt;=TIME(18,20,0)),1,IF(AND(明細書!ZM28&lt;=TIME(21,40,0),明細書!ZN28&gt;=TIME(22,20,0)),1,IF(AND(明細書!ZM28&lt;=TIME(5,40,0),明細書!ZN28&gt;=TIME(6,20,0)),1,IF(AND(明細書!ZM28&lt;=TIME(7,40,0),明細書!ZN28&gt;=TIME(8,20,0)),1,""))))</f>
        <v/>
      </c>
      <c r="AAT28" s="15" t="str">
        <f t="shared" si="78"/>
        <v/>
      </c>
      <c r="AAV28" s="16"/>
      <c r="AAW28" s="7" t="str">
        <f t="shared" si="57"/>
        <v/>
      </c>
      <c r="AAX28" s="3">
        <f t="shared" si="58"/>
        <v>45382</v>
      </c>
      <c r="AAY28" s="4"/>
      <c r="AAZ28" s="5" t="s">
        <v>22</v>
      </c>
      <c r="ABA28" s="4"/>
      <c r="ABB28" s="5" t="s">
        <v>23</v>
      </c>
      <c r="ABC28" s="4"/>
      <c r="ABD28" s="5" t="s">
        <v>22</v>
      </c>
      <c r="ABE28" s="4"/>
      <c r="ABF28" s="5" t="s">
        <v>23</v>
      </c>
      <c r="ABG28" s="4"/>
      <c r="ABH28" s="6" t="s">
        <v>22</v>
      </c>
      <c r="ABI28" s="4"/>
      <c r="ABJ28" s="6" t="s">
        <v>23</v>
      </c>
      <c r="ABK28" s="4"/>
      <c r="ABL28" s="6" t="s">
        <v>22</v>
      </c>
      <c r="ABM28" s="4"/>
      <c r="ABN28" s="6" t="s">
        <v>23</v>
      </c>
      <c r="ABO28" s="70"/>
      <c r="ABP28" s="17"/>
      <c r="ABQ28" s="18"/>
      <c r="ABR28" s="82"/>
      <c r="ABT28" s="9" t="str">
        <f t="shared" si="59"/>
        <v/>
      </c>
      <c r="ABU28" s="9" t="str">
        <f t="shared" si="99"/>
        <v/>
      </c>
      <c r="ABV28" s="9" t="str">
        <f>IF(ABE28="","",IF(OR(AND(AAV28=AAV29,AAY29&gt;0,明細書!AAY29&lt;明細書!AAY28),AND(AAV28=AAV29,AAY29&gt;0,明細書!AAZ28&gt;明細書!AAY29),AND(明細書!AAY28&gt;明細書!AAZ28)),1,""))</f>
        <v/>
      </c>
      <c r="ABW28" s="9" t="str">
        <f>IF(ABM28="","",IF(OR(明細書!ABA28&lt;明細書!AAY28,明細書!AAZ28&lt;明細書!ABB28,明細書!ABA28&gt;明細書!ABB28),1,""))</f>
        <v/>
      </c>
      <c r="ABX28" s="9" t="str">
        <f>IF(AND(明細書!AAY28&lt;=TIME(17,40,0),明細書!AAZ28&gt;=TIME(18,20,0)),1,IF(AND(明細書!AAY28&lt;=TIME(21,40,0),明細書!AAZ28&gt;=TIME(22,20,0)),1,IF(AND(明細書!AAY28&lt;=TIME(5,40,0),明細書!AAZ28&gt;=TIME(6,20,0)),1,IF(AND(明細書!AAY28&lt;=TIME(7,40,0),明細書!AAZ28&gt;=TIME(8,20,0)),1,""))))</f>
        <v/>
      </c>
      <c r="ACF28" s="15" t="str">
        <f t="shared" si="79"/>
        <v/>
      </c>
    </row>
    <row r="29" spans="2:760" ht="18.75" customHeight="1" x14ac:dyDescent="0.2">
      <c r="B29" s="16"/>
      <c r="C29" s="7" t="str">
        <f t="shared" si="100"/>
        <v/>
      </c>
      <c r="D29" s="3">
        <f t="shared" si="101"/>
        <v>45382</v>
      </c>
      <c r="E29" s="4"/>
      <c r="F29" s="5" t="s">
        <v>22</v>
      </c>
      <c r="G29" s="4"/>
      <c r="H29" s="5" t="s">
        <v>23</v>
      </c>
      <c r="I29" s="4"/>
      <c r="J29" s="5" t="s">
        <v>22</v>
      </c>
      <c r="K29" s="4"/>
      <c r="L29" s="5" t="s">
        <v>23</v>
      </c>
      <c r="M29" s="4"/>
      <c r="N29" s="6" t="s">
        <v>22</v>
      </c>
      <c r="O29" s="4"/>
      <c r="P29" s="6" t="s">
        <v>23</v>
      </c>
      <c r="Q29" s="4"/>
      <c r="R29" s="6" t="s">
        <v>22</v>
      </c>
      <c r="S29" s="4"/>
      <c r="T29" s="6" t="s">
        <v>23</v>
      </c>
      <c r="U29" s="70"/>
      <c r="V29" s="17"/>
      <c r="W29" s="18"/>
      <c r="X29" s="82"/>
      <c r="Z29" s="9" t="str">
        <f t="shared" si="2"/>
        <v/>
      </c>
      <c r="AA29" s="9" t="str">
        <f t="shared" si="80"/>
        <v/>
      </c>
      <c r="AB29" s="9" t="str">
        <f>IF(K29="","",IF(OR(AND(B29=B30,E30&gt;0,明細書!E30&lt;明細書!E29),AND(B29=B30,E30&gt;0,明細書!F29&gt;明細書!E30),AND(明細書!E29&gt;明細書!F29)),1,""))</f>
        <v/>
      </c>
      <c r="AC29" s="9" t="str">
        <f>IF(S29="","",IF(OR(明細書!G29&lt;明細書!E29,明細書!F29&lt;明細書!H29,明細書!G29&gt;明細書!H29),1,""))</f>
        <v/>
      </c>
      <c r="AD29" s="9" t="str">
        <f>IF(AND(明細書!E29&lt;=TIME(17,40,0),明細書!F29&gt;=TIME(18,20,0)),1,IF(AND(明細書!E29&lt;=TIME(21,40,0),明細書!F29&gt;=TIME(22,20,0)),1,IF(AND(明細書!E29&lt;=TIME(5,40,0),明細書!F29&gt;=TIME(6,20,0)),1,IF(AND(明細書!E29&lt;=TIME(7,40,0),明細書!F29&gt;=TIME(8,20,0)),1,""))))</f>
        <v/>
      </c>
      <c r="AL29" s="15" t="str">
        <f t="shared" si="60"/>
        <v/>
      </c>
      <c r="AN29" s="16"/>
      <c r="AO29" s="7" t="str">
        <f t="shared" si="3"/>
        <v/>
      </c>
      <c r="AP29" s="3">
        <f t="shared" si="4"/>
        <v>45382</v>
      </c>
      <c r="AQ29" s="4"/>
      <c r="AR29" s="5" t="s">
        <v>22</v>
      </c>
      <c r="AS29" s="4"/>
      <c r="AT29" s="5" t="s">
        <v>23</v>
      </c>
      <c r="AU29" s="4"/>
      <c r="AV29" s="5" t="s">
        <v>22</v>
      </c>
      <c r="AW29" s="4"/>
      <c r="AX29" s="5" t="s">
        <v>23</v>
      </c>
      <c r="AY29" s="4"/>
      <c r="AZ29" s="6" t="s">
        <v>22</v>
      </c>
      <c r="BA29" s="4"/>
      <c r="BB29" s="6" t="s">
        <v>23</v>
      </c>
      <c r="BC29" s="4"/>
      <c r="BD29" s="6" t="s">
        <v>22</v>
      </c>
      <c r="BE29" s="4"/>
      <c r="BF29" s="6" t="s">
        <v>23</v>
      </c>
      <c r="BG29" s="70"/>
      <c r="BH29" s="17"/>
      <c r="BI29" s="18"/>
      <c r="BJ29" s="82"/>
      <c r="BL29" s="9" t="str">
        <f t="shared" si="5"/>
        <v/>
      </c>
      <c r="BM29" s="9" t="str">
        <f t="shared" si="81"/>
        <v/>
      </c>
      <c r="BN29" s="9" t="str">
        <f>IF(AW29="","",IF(OR(AND(AN29=AN30,AQ30&gt;0,明細書!AQ30&lt;明細書!AQ29),AND(AN29=AN30,AQ30&gt;0,明細書!AR29&gt;明細書!AQ30),AND(明細書!AQ29&gt;明細書!AR29)),1,""))</f>
        <v/>
      </c>
      <c r="BO29" s="9" t="str">
        <f>IF(BE29="","",IF(OR(明細書!AS29&lt;明細書!AQ29,明細書!AR29&lt;明細書!AT29,明細書!AS29&gt;明細書!AT29),1,""))</f>
        <v/>
      </c>
      <c r="BP29" s="9" t="str">
        <f>IF(AND(明細書!AQ29&lt;=TIME(17,40,0),明細書!AR29&gt;=TIME(18,20,0)),1,IF(AND(明細書!AQ29&lt;=TIME(21,40,0),明細書!AR29&gt;=TIME(22,20,0)),1,IF(AND(明細書!AQ29&lt;=TIME(5,40,0),明細書!AR29&gt;=TIME(6,20,0)),1,IF(AND(明細書!AQ29&lt;=TIME(7,40,0),明細書!AR29&gt;=TIME(8,20,0)),1,""))))</f>
        <v/>
      </c>
      <c r="BX29" s="15" t="str">
        <f t="shared" si="61"/>
        <v/>
      </c>
      <c r="BZ29" s="16"/>
      <c r="CA29" s="7" t="str">
        <f t="shared" si="6"/>
        <v/>
      </c>
      <c r="CB29" s="3">
        <f t="shared" si="7"/>
        <v>45382</v>
      </c>
      <c r="CC29" s="4"/>
      <c r="CD29" s="5" t="s">
        <v>22</v>
      </c>
      <c r="CE29" s="4"/>
      <c r="CF29" s="5" t="s">
        <v>23</v>
      </c>
      <c r="CG29" s="4"/>
      <c r="CH29" s="5" t="s">
        <v>22</v>
      </c>
      <c r="CI29" s="4"/>
      <c r="CJ29" s="5" t="s">
        <v>23</v>
      </c>
      <c r="CK29" s="4"/>
      <c r="CL29" s="6" t="s">
        <v>22</v>
      </c>
      <c r="CM29" s="4"/>
      <c r="CN29" s="6" t="s">
        <v>23</v>
      </c>
      <c r="CO29" s="4"/>
      <c r="CP29" s="6" t="s">
        <v>22</v>
      </c>
      <c r="CQ29" s="4"/>
      <c r="CR29" s="6" t="s">
        <v>23</v>
      </c>
      <c r="CS29" s="70"/>
      <c r="CT29" s="17"/>
      <c r="CU29" s="18"/>
      <c r="CV29" s="82"/>
      <c r="CX29" s="9" t="str">
        <f t="shared" si="8"/>
        <v/>
      </c>
      <c r="CY29" s="9" t="str">
        <f t="shared" si="82"/>
        <v/>
      </c>
      <c r="CZ29" s="9" t="str">
        <f>IF(CI29="","",IF(OR(AND(BZ29=BZ30,CC30&gt;0,明細書!CC30&lt;明細書!CC29),AND(BZ29=BZ30,CC30&gt;0,明細書!CD29&gt;明細書!CC30),AND(明細書!CC29&gt;明細書!CD29)),1,""))</f>
        <v/>
      </c>
      <c r="DA29" s="9" t="str">
        <f>IF(CQ29="","",IF(OR(明細書!CE29&lt;明細書!CC29,明細書!CD29&lt;明細書!CF29,明細書!CE29&gt;明細書!CF29),1,""))</f>
        <v/>
      </c>
      <c r="DB29" s="9" t="str">
        <f>IF(AND(明細書!CC29&lt;=TIME(17,40,0),明細書!CD29&gt;=TIME(18,20,0)),1,IF(AND(明細書!CC29&lt;=TIME(21,40,0),明細書!CD29&gt;=TIME(22,20,0)),1,IF(AND(明細書!CC29&lt;=TIME(5,40,0),明細書!CD29&gt;=TIME(6,20,0)),1,IF(AND(明細書!CC29&lt;=TIME(7,40,0),明細書!CD29&gt;=TIME(8,20,0)),1,""))))</f>
        <v/>
      </c>
      <c r="DJ29" s="15" t="str">
        <f t="shared" si="62"/>
        <v/>
      </c>
      <c r="DL29" s="16"/>
      <c r="DM29" s="7" t="str">
        <f t="shared" si="9"/>
        <v/>
      </c>
      <c r="DN29" s="3">
        <f t="shared" si="10"/>
        <v>45382</v>
      </c>
      <c r="DO29" s="4"/>
      <c r="DP29" s="5" t="s">
        <v>22</v>
      </c>
      <c r="DQ29" s="4"/>
      <c r="DR29" s="5" t="s">
        <v>23</v>
      </c>
      <c r="DS29" s="4"/>
      <c r="DT29" s="5" t="s">
        <v>22</v>
      </c>
      <c r="DU29" s="4"/>
      <c r="DV29" s="5" t="s">
        <v>23</v>
      </c>
      <c r="DW29" s="4"/>
      <c r="DX29" s="6" t="s">
        <v>22</v>
      </c>
      <c r="DY29" s="4"/>
      <c r="DZ29" s="6" t="s">
        <v>23</v>
      </c>
      <c r="EA29" s="4"/>
      <c r="EB29" s="6" t="s">
        <v>22</v>
      </c>
      <c r="EC29" s="4"/>
      <c r="ED29" s="6" t="s">
        <v>23</v>
      </c>
      <c r="EE29" s="70"/>
      <c r="EF29" s="17"/>
      <c r="EG29" s="18"/>
      <c r="EH29" s="82"/>
      <c r="EJ29" s="9" t="str">
        <f t="shared" si="11"/>
        <v/>
      </c>
      <c r="EK29" s="9" t="str">
        <f t="shared" si="83"/>
        <v/>
      </c>
      <c r="EL29" s="9" t="str">
        <f>IF(DU29="","",IF(OR(AND(DL29=DL30,DO30&gt;0,明細書!DO30&lt;明細書!DO29),AND(DL29=DL30,DO30&gt;0,明細書!DP29&gt;明細書!DO30),AND(明細書!DO29&gt;明細書!DP29)),1,""))</f>
        <v/>
      </c>
      <c r="EM29" s="9" t="str">
        <f>IF(EC29="","",IF(OR(明細書!DQ29&lt;明細書!DO29,明細書!DP29&lt;明細書!DR29,明細書!DQ29&gt;明細書!DR29),1,""))</f>
        <v/>
      </c>
      <c r="EN29" s="9" t="str">
        <f>IF(AND(明細書!DO29&lt;=TIME(17,40,0),明細書!DP29&gt;=TIME(18,20,0)),1,IF(AND(明細書!DO29&lt;=TIME(21,40,0),明細書!DP29&gt;=TIME(22,20,0)),1,IF(AND(明細書!DO29&lt;=TIME(5,40,0),明細書!DP29&gt;=TIME(6,20,0)),1,IF(AND(明細書!DO29&lt;=TIME(7,40,0),明細書!DP29&gt;=TIME(8,20,0)),1,""))))</f>
        <v/>
      </c>
      <c r="EV29" s="15" t="str">
        <f t="shared" si="63"/>
        <v/>
      </c>
      <c r="EX29" s="16"/>
      <c r="EY29" s="7" t="str">
        <f t="shared" si="12"/>
        <v/>
      </c>
      <c r="EZ29" s="3">
        <f t="shared" si="13"/>
        <v>45382</v>
      </c>
      <c r="FA29" s="4"/>
      <c r="FB29" s="5" t="s">
        <v>22</v>
      </c>
      <c r="FC29" s="4"/>
      <c r="FD29" s="5" t="s">
        <v>23</v>
      </c>
      <c r="FE29" s="4"/>
      <c r="FF29" s="5" t="s">
        <v>22</v>
      </c>
      <c r="FG29" s="4"/>
      <c r="FH29" s="5" t="s">
        <v>23</v>
      </c>
      <c r="FI29" s="4"/>
      <c r="FJ29" s="6" t="s">
        <v>22</v>
      </c>
      <c r="FK29" s="4"/>
      <c r="FL29" s="6" t="s">
        <v>23</v>
      </c>
      <c r="FM29" s="4"/>
      <c r="FN29" s="6" t="s">
        <v>22</v>
      </c>
      <c r="FO29" s="4"/>
      <c r="FP29" s="6" t="s">
        <v>23</v>
      </c>
      <c r="FQ29" s="70"/>
      <c r="FR29" s="17"/>
      <c r="FS29" s="18"/>
      <c r="FT29" s="82"/>
      <c r="FV29" s="9" t="str">
        <f t="shared" si="14"/>
        <v/>
      </c>
      <c r="FW29" s="9" t="str">
        <f t="shared" si="84"/>
        <v/>
      </c>
      <c r="FX29" s="9" t="str">
        <f>IF(FG29="","",IF(OR(AND(EX29=EX30,FA30&gt;0,明細書!FA30&lt;明細書!FA29),AND(EX29=EX30,FA30&gt;0,明細書!FB29&gt;明細書!FA30),AND(明細書!FA29&gt;明細書!FB29)),1,""))</f>
        <v/>
      </c>
      <c r="FY29" s="9" t="str">
        <f>IF(FO29="","",IF(OR(明細書!FC29&lt;明細書!FA29,明細書!FB29&lt;明細書!FD29,明細書!FC29&gt;明細書!FD29),1,""))</f>
        <v/>
      </c>
      <c r="FZ29" s="9" t="str">
        <f>IF(AND(明細書!FA29&lt;=TIME(17,40,0),明細書!FB29&gt;=TIME(18,20,0)),1,IF(AND(明細書!FA29&lt;=TIME(21,40,0),明細書!FB29&gt;=TIME(22,20,0)),1,IF(AND(明細書!FA29&lt;=TIME(5,40,0),明細書!FB29&gt;=TIME(6,20,0)),1,IF(AND(明細書!FA29&lt;=TIME(7,40,0),明細書!FB29&gt;=TIME(8,20,0)),1,""))))</f>
        <v/>
      </c>
      <c r="GH29" s="15" t="str">
        <f t="shared" si="64"/>
        <v/>
      </c>
      <c r="GJ29" s="16"/>
      <c r="GK29" s="7" t="str">
        <f t="shared" si="15"/>
        <v/>
      </c>
      <c r="GL29" s="3">
        <f t="shared" si="16"/>
        <v>45382</v>
      </c>
      <c r="GM29" s="4"/>
      <c r="GN29" s="5" t="s">
        <v>22</v>
      </c>
      <c r="GO29" s="4"/>
      <c r="GP29" s="5" t="s">
        <v>23</v>
      </c>
      <c r="GQ29" s="4"/>
      <c r="GR29" s="5" t="s">
        <v>22</v>
      </c>
      <c r="GS29" s="4"/>
      <c r="GT29" s="5" t="s">
        <v>23</v>
      </c>
      <c r="GU29" s="4"/>
      <c r="GV29" s="6" t="s">
        <v>22</v>
      </c>
      <c r="GW29" s="4"/>
      <c r="GX29" s="6" t="s">
        <v>23</v>
      </c>
      <c r="GY29" s="4"/>
      <c r="GZ29" s="6" t="s">
        <v>22</v>
      </c>
      <c r="HA29" s="4"/>
      <c r="HB29" s="6" t="s">
        <v>23</v>
      </c>
      <c r="HC29" s="70"/>
      <c r="HD29" s="17"/>
      <c r="HE29" s="18"/>
      <c r="HF29" s="82"/>
      <c r="HH29" s="9" t="str">
        <f t="shared" si="17"/>
        <v/>
      </c>
      <c r="HI29" s="9" t="str">
        <f t="shared" si="85"/>
        <v/>
      </c>
      <c r="HJ29" s="9" t="str">
        <f>IF(GS29="","",IF(OR(AND(GJ29=GJ30,GM30&gt;0,明細書!GM30&lt;明細書!GM29),AND(GJ29=GJ30,GM30&gt;0,明細書!GN29&gt;明細書!GM30),AND(明細書!GM29&gt;明細書!GN29)),1,""))</f>
        <v/>
      </c>
      <c r="HK29" s="9" t="str">
        <f>IF(HA29="","",IF(OR(明細書!GO29&lt;明細書!GM29,明細書!GN29&lt;明細書!GP29,明細書!GO29&gt;明細書!GP29),1,""))</f>
        <v/>
      </c>
      <c r="HL29" s="9" t="str">
        <f>IF(AND(明細書!GM29&lt;=TIME(17,40,0),明細書!GN29&gt;=TIME(18,20,0)),1,IF(AND(明細書!GM29&lt;=TIME(21,40,0),明細書!GN29&gt;=TIME(22,20,0)),1,IF(AND(明細書!GM29&lt;=TIME(5,40,0),明細書!GN29&gt;=TIME(6,20,0)),1,IF(AND(明細書!GM29&lt;=TIME(7,40,0),明細書!GN29&gt;=TIME(8,20,0)),1,""))))</f>
        <v/>
      </c>
      <c r="HT29" s="15" t="str">
        <f t="shared" si="65"/>
        <v/>
      </c>
      <c r="HV29" s="16"/>
      <c r="HW29" s="7" t="str">
        <f t="shared" si="18"/>
        <v/>
      </c>
      <c r="HX29" s="3">
        <f t="shared" si="19"/>
        <v>45382</v>
      </c>
      <c r="HY29" s="4"/>
      <c r="HZ29" s="5" t="s">
        <v>22</v>
      </c>
      <c r="IA29" s="4"/>
      <c r="IB29" s="5" t="s">
        <v>23</v>
      </c>
      <c r="IC29" s="4"/>
      <c r="ID29" s="5" t="s">
        <v>22</v>
      </c>
      <c r="IE29" s="4"/>
      <c r="IF29" s="5" t="s">
        <v>23</v>
      </c>
      <c r="IG29" s="4"/>
      <c r="IH29" s="6" t="s">
        <v>22</v>
      </c>
      <c r="II29" s="4"/>
      <c r="IJ29" s="6" t="s">
        <v>23</v>
      </c>
      <c r="IK29" s="4"/>
      <c r="IL29" s="6" t="s">
        <v>22</v>
      </c>
      <c r="IM29" s="4"/>
      <c r="IN29" s="6" t="s">
        <v>23</v>
      </c>
      <c r="IO29" s="70"/>
      <c r="IP29" s="17"/>
      <c r="IQ29" s="18"/>
      <c r="IR29" s="82"/>
      <c r="IT29" s="9" t="str">
        <f t="shared" si="20"/>
        <v/>
      </c>
      <c r="IU29" s="9" t="str">
        <f t="shared" si="86"/>
        <v/>
      </c>
      <c r="IV29" s="9" t="str">
        <f>IF(IE29="","",IF(OR(AND(HV29=HV30,HY30&gt;0,明細書!HY30&lt;明細書!HY29),AND(HV29=HV30,HY30&gt;0,明細書!HZ29&gt;明細書!HY30),AND(明細書!HY29&gt;明細書!HZ29)),1,""))</f>
        <v/>
      </c>
      <c r="IW29" s="9" t="str">
        <f>IF(IM29="","",IF(OR(明細書!IA29&lt;明細書!HY29,明細書!HZ29&lt;明細書!IB29,明細書!IA29&gt;明細書!IB29),1,""))</f>
        <v/>
      </c>
      <c r="IX29" s="9" t="str">
        <f>IF(AND(明細書!HY29&lt;=TIME(17,40,0),明細書!HZ29&gt;=TIME(18,20,0)),1,IF(AND(明細書!HY29&lt;=TIME(21,40,0),明細書!HZ29&gt;=TIME(22,20,0)),1,IF(AND(明細書!HY29&lt;=TIME(5,40,0),明細書!HZ29&gt;=TIME(6,20,0)),1,IF(AND(明細書!HY29&lt;=TIME(7,40,0),明細書!HZ29&gt;=TIME(8,20,0)),1,""))))</f>
        <v/>
      </c>
      <c r="JF29" s="15" t="str">
        <f t="shared" si="66"/>
        <v/>
      </c>
      <c r="JH29" s="16"/>
      <c r="JI29" s="7" t="str">
        <f t="shared" si="21"/>
        <v/>
      </c>
      <c r="JJ29" s="3">
        <f t="shared" si="22"/>
        <v>45382</v>
      </c>
      <c r="JK29" s="4"/>
      <c r="JL29" s="5" t="s">
        <v>22</v>
      </c>
      <c r="JM29" s="4"/>
      <c r="JN29" s="5" t="s">
        <v>23</v>
      </c>
      <c r="JO29" s="4"/>
      <c r="JP29" s="5" t="s">
        <v>22</v>
      </c>
      <c r="JQ29" s="4"/>
      <c r="JR29" s="5" t="s">
        <v>23</v>
      </c>
      <c r="JS29" s="4"/>
      <c r="JT29" s="6" t="s">
        <v>22</v>
      </c>
      <c r="JU29" s="4"/>
      <c r="JV29" s="6" t="s">
        <v>23</v>
      </c>
      <c r="JW29" s="4"/>
      <c r="JX29" s="6" t="s">
        <v>22</v>
      </c>
      <c r="JY29" s="4"/>
      <c r="JZ29" s="6" t="s">
        <v>23</v>
      </c>
      <c r="KA29" s="70"/>
      <c r="KB29" s="17"/>
      <c r="KC29" s="18"/>
      <c r="KD29" s="82"/>
      <c r="KF29" s="9" t="str">
        <f t="shared" si="23"/>
        <v/>
      </c>
      <c r="KG29" s="9" t="str">
        <f t="shared" si="87"/>
        <v/>
      </c>
      <c r="KH29" s="9" t="str">
        <f>IF(JQ29="","",IF(OR(AND(JH29=JH30,JK30&gt;0,明細書!JK30&lt;明細書!JK29),AND(JH29=JH30,JK30&gt;0,明細書!JL29&gt;明細書!JK30),AND(明細書!JK29&gt;明細書!JL29)),1,""))</f>
        <v/>
      </c>
      <c r="KI29" s="9" t="str">
        <f>IF(JY29="","",IF(OR(明細書!JM29&lt;明細書!JK29,明細書!JL29&lt;明細書!JN29,明細書!JM29&gt;明細書!JN29),1,""))</f>
        <v/>
      </c>
      <c r="KJ29" s="9" t="str">
        <f>IF(AND(明細書!JK29&lt;=TIME(17,40,0),明細書!JL29&gt;=TIME(18,20,0)),1,IF(AND(明細書!JK29&lt;=TIME(21,40,0),明細書!JL29&gt;=TIME(22,20,0)),1,IF(AND(明細書!JK29&lt;=TIME(5,40,0),明細書!JL29&gt;=TIME(6,20,0)),1,IF(AND(明細書!JK29&lt;=TIME(7,40,0),明細書!JL29&gt;=TIME(8,20,0)),1,""))))</f>
        <v/>
      </c>
      <c r="KR29" s="15" t="str">
        <f t="shared" si="67"/>
        <v/>
      </c>
      <c r="KT29" s="16"/>
      <c r="KU29" s="7" t="str">
        <f t="shared" si="24"/>
        <v/>
      </c>
      <c r="KV29" s="3">
        <f t="shared" si="25"/>
        <v>45382</v>
      </c>
      <c r="KW29" s="4"/>
      <c r="KX29" s="5" t="s">
        <v>22</v>
      </c>
      <c r="KY29" s="4"/>
      <c r="KZ29" s="5" t="s">
        <v>23</v>
      </c>
      <c r="LA29" s="4"/>
      <c r="LB29" s="5" t="s">
        <v>22</v>
      </c>
      <c r="LC29" s="4"/>
      <c r="LD29" s="5" t="s">
        <v>23</v>
      </c>
      <c r="LE29" s="4"/>
      <c r="LF29" s="6" t="s">
        <v>22</v>
      </c>
      <c r="LG29" s="4"/>
      <c r="LH29" s="6" t="s">
        <v>23</v>
      </c>
      <c r="LI29" s="4"/>
      <c r="LJ29" s="6" t="s">
        <v>22</v>
      </c>
      <c r="LK29" s="4"/>
      <c r="LL29" s="6" t="s">
        <v>23</v>
      </c>
      <c r="LM29" s="70"/>
      <c r="LN29" s="17"/>
      <c r="LO29" s="18"/>
      <c r="LP29" s="82"/>
      <c r="LR29" s="9" t="str">
        <f t="shared" si="26"/>
        <v/>
      </c>
      <c r="LS29" s="9" t="str">
        <f t="shared" si="88"/>
        <v/>
      </c>
      <c r="LT29" s="9" t="str">
        <f>IF(LC29="","",IF(OR(AND(KT29=KT30,KW30&gt;0,明細書!KW30&lt;明細書!KW29),AND(KT29=KT30,KW30&gt;0,明細書!KX29&gt;明細書!KW30),AND(明細書!KW29&gt;明細書!KX29)),1,""))</f>
        <v/>
      </c>
      <c r="LU29" s="9" t="str">
        <f>IF(LK29="","",IF(OR(明細書!KY29&lt;明細書!KW29,明細書!KX29&lt;明細書!KZ29,明細書!KY29&gt;明細書!KZ29),1,""))</f>
        <v/>
      </c>
      <c r="LV29" s="9" t="str">
        <f>IF(AND(明細書!KW29&lt;=TIME(17,40,0),明細書!KX29&gt;=TIME(18,20,0)),1,IF(AND(明細書!KW29&lt;=TIME(21,40,0),明細書!KX29&gt;=TIME(22,20,0)),1,IF(AND(明細書!KW29&lt;=TIME(5,40,0),明細書!KX29&gt;=TIME(6,20,0)),1,IF(AND(明細書!KW29&lt;=TIME(7,40,0),明細書!KX29&gt;=TIME(8,20,0)),1,""))))</f>
        <v/>
      </c>
      <c r="MD29" s="15" t="str">
        <f t="shared" si="68"/>
        <v/>
      </c>
      <c r="MF29" s="16"/>
      <c r="MG29" s="7" t="str">
        <f t="shared" si="27"/>
        <v/>
      </c>
      <c r="MH29" s="3">
        <f t="shared" si="28"/>
        <v>45382</v>
      </c>
      <c r="MI29" s="4"/>
      <c r="MJ29" s="5" t="s">
        <v>22</v>
      </c>
      <c r="MK29" s="4"/>
      <c r="ML29" s="5" t="s">
        <v>23</v>
      </c>
      <c r="MM29" s="4"/>
      <c r="MN29" s="5" t="s">
        <v>22</v>
      </c>
      <c r="MO29" s="4"/>
      <c r="MP29" s="5" t="s">
        <v>23</v>
      </c>
      <c r="MQ29" s="4"/>
      <c r="MR29" s="6" t="s">
        <v>22</v>
      </c>
      <c r="MS29" s="4"/>
      <c r="MT29" s="6" t="s">
        <v>23</v>
      </c>
      <c r="MU29" s="4"/>
      <c r="MV29" s="6" t="s">
        <v>22</v>
      </c>
      <c r="MW29" s="4"/>
      <c r="MX29" s="6" t="s">
        <v>23</v>
      </c>
      <c r="MY29" s="70"/>
      <c r="MZ29" s="17"/>
      <c r="NA29" s="18"/>
      <c r="NB29" s="82"/>
      <c r="ND29" s="9" t="str">
        <f t="shared" si="29"/>
        <v/>
      </c>
      <c r="NE29" s="9" t="str">
        <f t="shared" si="89"/>
        <v/>
      </c>
      <c r="NF29" s="9" t="str">
        <f>IF(MO29="","",IF(OR(AND(MF29=MF30,MI30&gt;0,明細書!MI30&lt;明細書!MI29),AND(MF29=MF30,MI30&gt;0,明細書!MJ29&gt;明細書!MI30),AND(明細書!MI29&gt;明細書!MJ29)),1,""))</f>
        <v/>
      </c>
      <c r="NG29" s="9" t="str">
        <f>IF(MW29="","",IF(OR(明細書!MK29&lt;明細書!MI29,明細書!MJ29&lt;明細書!ML29,明細書!MK29&gt;明細書!ML29),1,""))</f>
        <v/>
      </c>
      <c r="NH29" s="9" t="str">
        <f>IF(AND(明細書!MI29&lt;=TIME(17,40,0),明細書!MJ29&gt;=TIME(18,20,0)),1,IF(AND(明細書!MI29&lt;=TIME(21,40,0),明細書!MJ29&gt;=TIME(22,20,0)),1,IF(AND(明細書!MI29&lt;=TIME(5,40,0),明細書!MJ29&gt;=TIME(6,20,0)),1,IF(AND(明細書!MI29&lt;=TIME(7,40,0),明細書!MJ29&gt;=TIME(8,20,0)),1,""))))</f>
        <v/>
      </c>
      <c r="NP29" s="15" t="str">
        <f t="shared" si="69"/>
        <v/>
      </c>
      <c r="NR29" s="16"/>
      <c r="NS29" s="7" t="str">
        <f t="shared" si="30"/>
        <v/>
      </c>
      <c r="NT29" s="3">
        <f t="shared" si="31"/>
        <v>45382</v>
      </c>
      <c r="NU29" s="4"/>
      <c r="NV29" s="5" t="s">
        <v>22</v>
      </c>
      <c r="NW29" s="4"/>
      <c r="NX29" s="5" t="s">
        <v>23</v>
      </c>
      <c r="NY29" s="4"/>
      <c r="NZ29" s="5" t="s">
        <v>22</v>
      </c>
      <c r="OA29" s="4"/>
      <c r="OB29" s="5" t="s">
        <v>23</v>
      </c>
      <c r="OC29" s="4"/>
      <c r="OD29" s="6" t="s">
        <v>22</v>
      </c>
      <c r="OE29" s="4"/>
      <c r="OF29" s="6" t="s">
        <v>23</v>
      </c>
      <c r="OG29" s="4"/>
      <c r="OH29" s="6" t="s">
        <v>22</v>
      </c>
      <c r="OI29" s="4"/>
      <c r="OJ29" s="6" t="s">
        <v>23</v>
      </c>
      <c r="OK29" s="70"/>
      <c r="OL29" s="17"/>
      <c r="OM29" s="18"/>
      <c r="ON29" s="82"/>
      <c r="OP29" s="9" t="str">
        <f t="shared" si="32"/>
        <v/>
      </c>
      <c r="OQ29" s="9" t="str">
        <f t="shared" si="90"/>
        <v/>
      </c>
      <c r="OR29" s="9" t="str">
        <f>IF(OA29="","",IF(OR(AND(NR29=NR30,NU30&gt;0,明細書!NU30&lt;明細書!NU29),AND(NR29=NR30,NU30&gt;0,明細書!NV29&gt;明細書!NU30),AND(明細書!NU29&gt;明細書!NV29)),1,""))</f>
        <v/>
      </c>
      <c r="OS29" s="9" t="str">
        <f>IF(OI29="","",IF(OR(明細書!NW29&lt;明細書!NU29,明細書!NV29&lt;明細書!NX29,明細書!NW29&gt;明細書!NX29),1,""))</f>
        <v/>
      </c>
      <c r="OT29" s="9" t="str">
        <f>IF(AND(明細書!NU29&lt;=TIME(17,40,0),明細書!NV29&gt;=TIME(18,20,0)),1,IF(AND(明細書!NU29&lt;=TIME(21,40,0),明細書!NV29&gt;=TIME(22,20,0)),1,IF(AND(明細書!NU29&lt;=TIME(5,40,0),明細書!NV29&gt;=TIME(6,20,0)),1,IF(AND(明細書!NU29&lt;=TIME(7,40,0),明細書!NV29&gt;=TIME(8,20,0)),1,""))))</f>
        <v/>
      </c>
      <c r="PB29" s="15" t="str">
        <f t="shared" si="70"/>
        <v/>
      </c>
      <c r="PD29" s="16"/>
      <c r="PE29" s="7" t="str">
        <f t="shared" si="33"/>
        <v/>
      </c>
      <c r="PF29" s="3">
        <f t="shared" si="34"/>
        <v>45382</v>
      </c>
      <c r="PG29" s="4"/>
      <c r="PH29" s="5" t="s">
        <v>22</v>
      </c>
      <c r="PI29" s="4"/>
      <c r="PJ29" s="5" t="s">
        <v>23</v>
      </c>
      <c r="PK29" s="4"/>
      <c r="PL29" s="5" t="s">
        <v>22</v>
      </c>
      <c r="PM29" s="4"/>
      <c r="PN29" s="5" t="s">
        <v>23</v>
      </c>
      <c r="PO29" s="4"/>
      <c r="PP29" s="6" t="s">
        <v>22</v>
      </c>
      <c r="PQ29" s="4"/>
      <c r="PR29" s="6" t="s">
        <v>23</v>
      </c>
      <c r="PS29" s="4"/>
      <c r="PT29" s="6" t="s">
        <v>22</v>
      </c>
      <c r="PU29" s="4"/>
      <c r="PV29" s="6" t="s">
        <v>23</v>
      </c>
      <c r="PW29" s="70"/>
      <c r="PX29" s="17"/>
      <c r="PY29" s="18"/>
      <c r="PZ29" s="82"/>
      <c r="QB29" s="9" t="str">
        <f t="shared" si="35"/>
        <v/>
      </c>
      <c r="QC29" s="9" t="str">
        <f t="shared" si="91"/>
        <v/>
      </c>
      <c r="QD29" s="9" t="str">
        <f>IF(PM29="","",IF(OR(AND(PD29=PD30,PG30&gt;0,明細書!PG30&lt;明細書!PG29),AND(PD29=PD30,PG30&gt;0,明細書!PH29&gt;明細書!PG30),AND(明細書!PG29&gt;明細書!PH29)),1,""))</f>
        <v/>
      </c>
      <c r="QE29" s="9" t="str">
        <f>IF(PU29="","",IF(OR(明細書!PI29&lt;明細書!PG29,明細書!PH29&lt;明細書!PJ29,明細書!PI29&gt;明細書!PJ29),1,""))</f>
        <v/>
      </c>
      <c r="QF29" s="9" t="str">
        <f>IF(AND(明細書!PG29&lt;=TIME(17,40,0),明細書!PH29&gt;=TIME(18,20,0)),1,IF(AND(明細書!PG29&lt;=TIME(21,40,0),明細書!PH29&gt;=TIME(22,20,0)),1,IF(AND(明細書!PG29&lt;=TIME(5,40,0),明細書!PH29&gt;=TIME(6,20,0)),1,IF(AND(明細書!PG29&lt;=TIME(7,40,0),明細書!PH29&gt;=TIME(8,20,0)),1,""))))</f>
        <v/>
      </c>
      <c r="QN29" s="15" t="str">
        <f t="shared" si="71"/>
        <v/>
      </c>
      <c r="QP29" s="16"/>
      <c r="QQ29" s="7" t="str">
        <f t="shared" si="36"/>
        <v/>
      </c>
      <c r="QR29" s="3">
        <f t="shared" si="37"/>
        <v>45382</v>
      </c>
      <c r="QS29" s="4"/>
      <c r="QT29" s="5" t="s">
        <v>22</v>
      </c>
      <c r="QU29" s="4"/>
      <c r="QV29" s="5" t="s">
        <v>23</v>
      </c>
      <c r="QW29" s="4"/>
      <c r="QX29" s="5" t="s">
        <v>22</v>
      </c>
      <c r="QY29" s="4"/>
      <c r="QZ29" s="5" t="s">
        <v>23</v>
      </c>
      <c r="RA29" s="4"/>
      <c r="RB29" s="6" t="s">
        <v>22</v>
      </c>
      <c r="RC29" s="4"/>
      <c r="RD29" s="6" t="s">
        <v>23</v>
      </c>
      <c r="RE29" s="4"/>
      <c r="RF29" s="6" t="s">
        <v>22</v>
      </c>
      <c r="RG29" s="4"/>
      <c r="RH29" s="6" t="s">
        <v>23</v>
      </c>
      <c r="RI29" s="70"/>
      <c r="RJ29" s="17"/>
      <c r="RK29" s="18"/>
      <c r="RL29" s="82"/>
      <c r="RN29" s="9" t="str">
        <f t="shared" si="38"/>
        <v/>
      </c>
      <c r="RO29" s="9" t="str">
        <f t="shared" si="92"/>
        <v/>
      </c>
      <c r="RP29" s="9" t="str">
        <f>IF(QY29="","",IF(OR(AND(QP29=QP30,QS30&gt;0,明細書!QS30&lt;明細書!QS29),AND(QP29=QP30,QS30&gt;0,明細書!QT29&gt;明細書!QS30),AND(明細書!QS29&gt;明細書!QT29)),1,""))</f>
        <v/>
      </c>
      <c r="RQ29" s="9" t="str">
        <f>IF(RG29="","",IF(OR(明細書!QU29&lt;明細書!QS29,明細書!QT29&lt;明細書!QV29,明細書!QU29&gt;明細書!QV29),1,""))</f>
        <v/>
      </c>
      <c r="RR29" s="9" t="str">
        <f>IF(AND(明細書!QS29&lt;=TIME(17,40,0),明細書!QT29&gt;=TIME(18,20,0)),1,IF(AND(明細書!QS29&lt;=TIME(21,40,0),明細書!QT29&gt;=TIME(22,20,0)),1,IF(AND(明細書!QS29&lt;=TIME(5,40,0),明細書!QT29&gt;=TIME(6,20,0)),1,IF(AND(明細書!QS29&lt;=TIME(7,40,0),明細書!QT29&gt;=TIME(8,20,0)),1,""))))</f>
        <v/>
      </c>
      <c r="RZ29" s="15" t="str">
        <f t="shared" si="72"/>
        <v/>
      </c>
      <c r="SB29" s="16"/>
      <c r="SC29" s="7" t="str">
        <f t="shared" si="39"/>
        <v/>
      </c>
      <c r="SD29" s="3">
        <f t="shared" si="40"/>
        <v>45382</v>
      </c>
      <c r="SE29" s="4"/>
      <c r="SF29" s="5" t="s">
        <v>22</v>
      </c>
      <c r="SG29" s="4"/>
      <c r="SH29" s="5" t="s">
        <v>23</v>
      </c>
      <c r="SI29" s="4"/>
      <c r="SJ29" s="5" t="s">
        <v>22</v>
      </c>
      <c r="SK29" s="4"/>
      <c r="SL29" s="5" t="s">
        <v>23</v>
      </c>
      <c r="SM29" s="4"/>
      <c r="SN29" s="6" t="s">
        <v>22</v>
      </c>
      <c r="SO29" s="4"/>
      <c r="SP29" s="6" t="s">
        <v>23</v>
      </c>
      <c r="SQ29" s="4"/>
      <c r="SR29" s="6" t="s">
        <v>22</v>
      </c>
      <c r="SS29" s="4"/>
      <c r="ST29" s="6" t="s">
        <v>23</v>
      </c>
      <c r="SU29" s="70"/>
      <c r="SV29" s="17"/>
      <c r="SW29" s="18"/>
      <c r="SX29" s="82"/>
      <c r="SZ29" s="9" t="str">
        <f t="shared" si="41"/>
        <v/>
      </c>
      <c r="TA29" s="9" t="str">
        <f t="shared" si="93"/>
        <v/>
      </c>
      <c r="TB29" s="9" t="str">
        <f>IF(SK29="","",IF(OR(AND(SB29=SB30,SE30&gt;0,明細書!SE30&lt;明細書!SE29),AND(SB29=SB30,SE30&gt;0,明細書!SF29&gt;明細書!SE30),AND(明細書!SE29&gt;明細書!SF29)),1,""))</f>
        <v/>
      </c>
      <c r="TC29" s="9" t="str">
        <f>IF(SS29="","",IF(OR(明細書!SG29&lt;明細書!SE29,明細書!SF29&lt;明細書!SH29,明細書!SG29&gt;明細書!SH29),1,""))</f>
        <v/>
      </c>
      <c r="TD29" s="9" t="str">
        <f>IF(AND(明細書!SE29&lt;=TIME(17,40,0),明細書!SF29&gt;=TIME(18,20,0)),1,IF(AND(明細書!SE29&lt;=TIME(21,40,0),明細書!SF29&gt;=TIME(22,20,0)),1,IF(AND(明細書!SE29&lt;=TIME(5,40,0),明細書!SF29&gt;=TIME(6,20,0)),1,IF(AND(明細書!SE29&lt;=TIME(7,40,0),明細書!SF29&gt;=TIME(8,20,0)),1,""))))</f>
        <v/>
      </c>
      <c r="TL29" s="15" t="str">
        <f t="shared" si="73"/>
        <v/>
      </c>
      <c r="TN29" s="16"/>
      <c r="TO29" s="7" t="str">
        <f t="shared" si="42"/>
        <v/>
      </c>
      <c r="TP29" s="3">
        <f t="shared" si="43"/>
        <v>45382</v>
      </c>
      <c r="TQ29" s="4"/>
      <c r="TR29" s="5" t="s">
        <v>22</v>
      </c>
      <c r="TS29" s="4"/>
      <c r="TT29" s="5" t="s">
        <v>23</v>
      </c>
      <c r="TU29" s="4"/>
      <c r="TV29" s="5" t="s">
        <v>22</v>
      </c>
      <c r="TW29" s="4"/>
      <c r="TX29" s="5" t="s">
        <v>23</v>
      </c>
      <c r="TY29" s="4"/>
      <c r="TZ29" s="6" t="s">
        <v>22</v>
      </c>
      <c r="UA29" s="4"/>
      <c r="UB29" s="6" t="s">
        <v>23</v>
      </c>
      <c r="UC29" s="4"/>
      <c r="UD29" s="6" t="s">
        <v>22</v>
      </c>
      <c r="UE29" s="4"/>
      <c r="UF29" s="6" t="s">
        <v>23</v>
      </c>
      <c r="UG29" s="70"/>
      <c r="UH29" s="17"/>
      <c r="UI29" s="18"/>
      <c r="UJ29" s="82"/>
      <c r="UL29" s="9" t="str">
        <f t="shared" si="44"/>
        <v/>
      </c>
      <c r="UM29" s="9" t="str">
        <f t="shared" si="94"/>
        <v/>
      </c>
      <c r="UN29" s="9" t="str">
        <f>IF(TW29="","",IF(OR(AND(TN29=TN30,TQ30&gt;0,明細書!TQ30&lt;明細書!TQ29),AND(TN29=TN30,TQ30&gt;0,明細書!TR29&gt;明細書!TQ30),AND(明細書!TQ29&gt;明細書!TR29)),1,""))</f>
        <v/>
      </c>
      <c r="UO29" s="9" t="str">
        <f>IF(UE29="","",IF(OR(明細書!TS29&lt;明細書!TQ29,明細書!TR29&lt;明細書!TT29,明細書!TS29&gt;明細書!TT29),1,""))</f>
        <v/>
      </c>
      <c r="UP29" s="9" t="str">
        <f>IF(AND(明細書!TQ29&lt;=TIME(17,40,0),明細書!TR29&gt;=TIME(18,20,0)),1,IF(AND(明細書!TQ29&lt;=TIME(21,40,0),明細書!TR29&gt;=TIME(22,20,0)),1,IF(AND(明細書!TQ29&lt;=TIME(5,40,0),明細書!TR29&gt;=TIME(6,20,0)),1,IF(AND(明細書!TQ29&lt;=TIME(7,40,0),明細書!TR29&gt;=TIME(8,20,0)),1,""))))</f>
        <v/>
      </c>
      <c r="UX29" s="15" t="str">
        <f t="shared" si="74"/>
        <v/>
      </c>
      <c r="UZ29" s="16"/>
      <c r="VA29" s="7" t="str">
        <f t="shared" si="45"/>
        <v/>
      </c>
      <c r="VB29" s="3">
        <f t="shared" si="46"/>
        <v>45382</v>
      </c>
      <c r="VC29" s="4"/>
      <c r="VD29" s="5" t="s">
        <v>22</v>
      </c>
      <c r="VE29" s="4"/>
      <c r="VF29" s="5" t="s">
        <v>23</v>
      </c>
      <c r="VG29" s="4"/>
      <c r="VH29" s="5" t="s">
        <v>22</v>
      </c>
      <c r="VI29" s="4"/>
      <c r="VJ29" s="5" t="s">
        <v>23</v>
      </c>
      <c r="VK29" s="4"/>
      <c r="VL29" s="6" t="s">
        <v>22</v>
      </c>
      <c r="VM29" s="4"/>
      <c r="VN29" s="6" t="s">
        <v>23</v>
      </c>
      <c r="VO29" s="4"/>
      <c r="VP29" s="6" t="s">
        <v>22</v>
      </c>
      <c r="VQ29" s="4"/>
      <c r="VR29" s="6" t="s">
        <v>23</v>
      </c>
      <c r="VS29" s="70"/>
      <c r="VT29" s="17"/>
      <c r="VU29" s="18"/>
      <c r="VV29" s="82"/>
      <c r="VX29" s="9" t="str">
        <f t="shared" si="47"/>
        <v/>
      </c>
      <c r="VY29" s="9" t="str">
        <f t="shared" si="95"/>
        <v/>
      </c>
      <c r="VZ29" s="9" t="str">
        <f>IF(VI29="","",IF(OR(AND(UZ29=UZ30,VC30&gt;0,明細書!VC30&lt;明細書!VC29),AND(UZ29=UZ30,VC30&gt;0,明細書!VD29&gt;明細書!VC30),AND(明細書!VC29&gt;明細書!VD29)),1,""))</f>
        <v/>
      </c>
      <c r="WA29" s="9" t="str">
        <f>IF(VQ29="","",IF(OR(明細書!VE29&lt;明細書!VC29,明細書!VD29&lt;明細書!VF29,明細書!VE29&gt;明細書!VF29),1,""))</f>
        <v/>
      </c>
      <c r="WB29" s="9" t="str">
        <f>IF(AND(明細書!VC29&lt;=TIME(17,40,0),明細書!VD29&gt;=TIME(18,20,0)),1,IF(AND(明細書!VC29&lt;=TIME(21,40,0),明細書!VD29&gt;=TIME(22,20,0)),1,IF(AND(明細書!VC29&lt;=TIME(5,40,0),明細書!VD29&gt;=TIME(6,20,0)),1,IF(AND(明細書!VC29&lt;=TIME(7,40,0),明細書!VD29&gt;=TIME(8,20,0)),1,""))))</f>
        <v/>
      </c>
      <c r="WJ29" s="15" t="str">
        <f t="shared" si="75"/>
        <v/>
      </c>
      <c r="WL29" s="16"/>
      <c r="WM29" s="7" t="str">
        <f t="shared" si="48"/>
        <v/>
      </c>
      <c r="WN29" s="3">
        <f t="shared" si="49"/>
        <v>45382</v>
      </c>
      <c r="WO29" s="4"/>
      <c r="WP29" s="5" t="s">
        <v>22</v>
      </c>
      <c r="WQ29" s="4"/>
      <c r="WR29" s="5" t="s">
        <v>23</v>
      </c>
      <c r="WS29" s="4"/>
      <c r="WT29" s="5" t="s">
        <v>22</v>
      </c>
      <c r="WU29" s="4"/>
      <c r="WV29" s="5" t="s">
        <v>23</v>
      </c>
      <c r="WW29" s="4"/>
      <c r="WX29" s="6" t="s">
        <v>22</v>
      </c>
      <c r="WY29" s="4"/>
      <c r="WZ29" s="6" t="s">
        <v>23</v>
      </c>
      <c r="XA29" s="4"/>
      <c r="XB29" s="6" t="s">
        <v>22</v>
      </c>
      <c r="XC29" s="4"/>
      <c r="XD29" s="6" t="s">
        <v>23</v>
      </c>
      <c r="XE29" s="70"/>
      <c r="XF29" s="17"/>
      <c r="XG29" s="18"/>
      <c r="XH29" s="82"/>
      <c r="XJ29" s="9" t="str">
        <f t="shared" si="50"/>
        <v/>
      </c>
      <c r="XK29" s="9" t="str">
        <f t="shared" si="96"/>
        <v/>
      </c>
      <c r="XL29" s="9" t="str">
        <f>IF(WU29="","",IF(OR(AND(WL29=WL30,WO30&gt;0,明細書!WO30&lt;明細書!WO29),AND(WL29=WL30,WO30&gt;0,明細書!WP29&gt;明細書!WO30),AND(明細書!WO29&gt;明細書!WP29)),1,""))</f>
        <v/>
      </c>
      <c r="XM29" s="9" t="str">
        <f>IF(XC29="","",IF(OR(明細書!WQ29&lt;明細書!WO29,明細書!WP29&lt;明細書!WR29,明細書!WQ29&gt;明細書!WR29),1,""))</f>
        <v/>
      </c>
      <c r="XN29" s="9" t="str">
        <f>IF(AND(明細書!WO29&lt;=TIME(17,40,0),明細書!WP29&gt;=TIME(18,20,0)),1,IF(AND(明細書!WO29&lt;=TIME(21,40,0),明細書!WP29&gt;=TIME(22,20,0)),1,IF(AND(明細書!WO29&lt;=TIME(5,40,0),明細書!WP29&gt;=TIME(6,20,0)),1,IF(AND(明細書!WO29&lt;=TIME(7,40,0),明細書!WP29&gt;=TIME(8,20,0)),1,""))))</f>
        <v/>
      </c>
      <c r="XV29" s="15" t="str">
        <f t="shared" si="76"/>
        <v/>
      </c>
      <c r="XX29" s="16"/>
      <c r="XY29" s="7" t="str">
        <f t="shared" si="51"/>
        <v/>
      </c>
      <c r="XZ29" s="3">
        <f t="shared" si="52"/>
        <v>45382</v>
      </c>
      <c r="YA29" s="4"/>
      <c r="YB29" s="5" t="s">
        <v>22</v>
      </c>
      <c r="YC29" s="4"/>
      <c r="YD29" s="5" t="s">
        <v>23</v>
      </c>
      <c r="YE29" s="4"/>
      <c r="YF29" s="5" t="s">
        <v>22</v>
      </c>
      <c r="YG29" s="4"/>
      <c r="YH29" s="5" t="s">
        <v>23</v>
      </c>
      <c r="YI29" s="4"/>
      <c r="YJ29" s="6" t="s">
        <v>22</v>
      </c>
      <c r="YK29" s="4"/>
      <c r="YL29" s="6" t="s">
        <v>23</v>
      </c>
      <c r="YM29" s="4"/>
      <c r="YN29" s="6" t="s">
        <v>22</v>
      </c>
      <c r="YO29" s="4"/>
      <c r="YP29" s="6" t="s">
        <v>23</v>
      </c>
      <c r="YQ29" s="70"/>
      <c r="YR29" s="17"/>
      <c r="YS29" s="18"/>
      <c r="YT29" s="82"/>
      <c r="YV29" s="9" t="str">
        <f t="shared" si="53"/>
        <v/>
      </c>
      <c r="YW29" s="9" t="str">
        <f t="shared" si="97"/>
        <v/>
      </c>
      <c r="YX29" s="9" t="str">
        <f>IF(YG29="","",IF(OR(AND(XX29=XX30,YA30&gt;0,明細書!YA30&lt;明細書!YA29),AND(XX29=XX30,YA30&gt;0,明細書!YB29&gt;明細書!YA30),AND(明細書!YA29&gt;明細書!YB29)),1,""))</f>
        <v/>
      </c>
      <c r="YY29" s="9" t="str">
        <f>IF(YO29="","",IF(OR(明細書!YC29&lt;明細書!YA29,明細書!YB29&lt;明細書!YD29,明細書!YC29&gt;明細書!YD29),1,""))</f>
        <v/>
      </c>
      <c r="YZ29" s="9" t="str">
        <f>IF(AND(明細書!YA29&lt;=TIME(17,40,0),明細書!YB29&gt;=TIME(18,20,0)),1,IF(AND(明細書!YA29&lt;=TIME(21,40,0),明細書!YB29&gt;=TIME(22,20,0)),1,IF(AND(明細書!YA29&lt;=TIME(5,40,0),明細書!YB29&gt;=TIME(6,20,0)),1,IF(AND(明細書!YA29&lt;=TIME(7,40,0),明細書!YB29&gt;=TIME(8,20,0)),1,""))))</f>
        <v/>
      </c>
      <c r="ZH29" s="15" t="str">
        <f t="shared" si="77"/>
        <v/>
      </c>
      <c r="ZJ29" s="16"/>
      <c r="ZK29" s="7" t="str">
        <f t="shared" si="54"/>
        <v/>
      </c>
      <c r="ZL29" s="3">
        <f t="shared" si="55"/>
        <v>45382</v>
      </c>
      <c r="ZM29" s="4"/>
      <c r="ZN29" s="5" t="s">
        <v>22</v>
      </c>
      <c r="ZO29" s="4"/>
      <c r="ZP29" s="5" t="s">
        <v>23</v>
      </c>
      <c r="ZQ29" s="4"/>
      <c r="ZR29" s="5" t="s">
        <v>22</v>
      </c>
      <c r="ZS29" s="4"/>
      <c r="ZT29" s="5" t="s">
        <v>23</v>
      </c>
      <c r="ZU29" s="4"/>
      <c r="ZV29" s="6" t="s">
        <v>22</v>
      </c>
      <c r="ZW29" s="4"/>
      <c r="ZX29" s="6" t="s">
        <v>23</v>
      </c>
      <c r="ZY29" s="4"/>
      <c r="ZZ29" s="6" t="s">
        <v>22</v>
      </c>
      <c r="AAA29" s="4"/>
      <c r="AAB29" s="6" t="s">
        <v>23</v>
      </c>
      <c r="AAC29" s="70"/>
      <c r="AAD29" s="17"/>
      <c r="AAE29" s="18"/>
      <c r="AAF29" s="82"/>
      <c r="AAH29" s="9" t="str">
        <f t="shared" si="56"/>
        <v/>
      </c>
      <c r="AAI29" s="9" t="str">
        <f t="shared" si="98"/>
        <v/>
      </c>
      <c r="AAJ29" s="9" t="str">
        <f>IF(ZS29="","",IF(OR(AND(ZJ29=ZJ30,ZM30&gt;0,明細書!ZM30&lt;明細書!ZM29),AND(ZJ29=ZJ30,ZM30&gt;0,明細書!ZN29&gt;明細書!ZM30),AND(明細書!ZM29&gt;明細書!ZN29)),1,""))</f>
        <v/>
      </c>
      <c r="AAK29" s="9" t="str">
        <f>IF(AAA29="","",IF(OR(明細書!ZO29&lt;明細書!ZM29,明細書!ZN29&lt;明細書!ZP29,明細書!ZO29&gt;明細書!ZP29),1,""))</f>
        <v/>
      </c>
      <c r="AAL29" s="9" t="str">
        <f>IF(AND(明細書!ZM29&lt;=TIME(17,40,0),明細書!ZN29&gt;=TIME(18,20,0)),1,IF(AND(明細書!ZM29&lt;=TIME(21,40,0),明細書!ZN29&gt;=TIME(22,20,0)),1,IF(AND(明細書!ZM29&lt;=TIME(5,40,0),明細書!ZN29&gt;=TIME(6,20,0)),1,IF(AND(明細書!ZM29&lt;=TIME(7,40,0),明細書!ZN29&gt;=TIME(8,20,0)),1,""))))</f>
        <v/>
      </c>
      <c r="AAT29" s="15" t="str">
        <f t="shared" si="78"/>
        <v/>
      </c>
      <c r="AAV29" s="16"/>
      <c r="AAW29" s="7" t="str">
        <f t="shared" si="57"/>
        <v/>
      </c>
      <c r="AAX29" s="3">
        <f t="shared" si="58"/>
        <v>45382</v>
      </c>
      <c r="AAY29" s="4"/>
      <c r="AAZ29" s="5" t="s">
        <v>22</v>
      </c>
      <c r="ABA29" s="4"/>
      <c r="ABB29" s="5" t="s">
        <v>23</v>
      </c>
      <c r="ABC29" s="4"/>
      <c r="ABD29" s="5" t="s">
        <v>22</v>
      </c>
      <c r="ABE29" s="4"/>
      <c r="ABF29" s="5" t="s">
        <v>23</v>
      </c>
      <c r="ABG29" s="4"/>
      <c r="ABH29" s="6" t="s">
        <v>22</v>
      </c>
      <c r="ABI29" s="4"/>
      <c r="ABJ29" s="6" t="s">
        <v>23</v>
      </c>
      <c r="ABK29" s="4"/>
      <c r="ABL29" s="6" t="s">
        <v>22</v>
      </c>
      <c r="ABM29" s="4"/>
      <c r="ABN29" s="6" t="s">
        <v>23</v>
      </c>
      <c r="ABO29" s="70"/>
      <c r="ABP29" s="17"/>
      <c r="ABQ29" s="18"/>
      <c r="ABR29" s="82"/>
      <c r="ABT29" s="9" t="str">
        <f t="shared" si="59"/>
        <v/>
      </c>
      <c r="ABU29" s="9" t="str">
        <f t="shared" si="99"/>
        <v/>
      </c>
      <c r="ABV29" s="9" t="str">
        <f>IF(ABE29="","",IF(OR(AND(AAV29=AAV30,AAY30&gt;0,明細書!AAY30&lt;明細書!AAY29),AND(AAV29=AAV30,AAY30&gt;0,明細書!AAZ29&gt;明細書!AAY30),AND(明細書!AAY29&gt;明細書!AAZ29)),1,""))</f>
        <v/>
      </c>
      <c r="ABW29" s="9" t="str">
        <f>IF(ABM29="","",IF(OR(明細書!ABA29&lt;明細書!AAY29,明細書!AAZ29&lt;明細書!ABB29,明細書!ABA29&gt;明細書!ABB29),1,""))</f>
        <v/>
      </c>
      <c r="ABX29" s="9" t="str">
        <f>IF(AND(明細書!AAY29&lt;=TIME(17,40,0),明細書!AAZ29&gt;=TIME(18,20,0)),1,IF(AND(明細書!AAY29&lt;=TIME(21,40,0),明細書!AAZ29&gt;=TIME(22,20,0)),1,IF(AND(明細書!AAY29&lt;=TIME(5,40,0),明細書!AAZ29&gt;=TIME(6,20,0)),1,IF(AND(明細書!AAY29&lt;=TIME(7,40,0),明細書!AAZ29&gt;=TIME(8,20,0)),1,""))))</f>
        <v/>
      </c>
      <c r="ACF29" s="15" t="str">
        <f t="shared" si="79"/>
        <v/>
      </c>
    </row>
    <row r="30" spans="2:760" ht="18.75" customHeight="1" x14ac:dyDescent="0.2">
      <c r="B30" s="16"/>
      <c r="C30" s="7" t="str">
        <f t="shared" si="100"/>
        <v/>
      </c>
      <c r="D30" s="3">
        <f t="shared" si="101"/>
        <v>45382</v>
      </c>
      <c r="E30" s="4"/>
      <c r="F30" s="5" t="s">
        <v>22</v>
      </c>
      <c r="G30" s="4"/>
      <c r="H30" s="5" t="s">
        <v>23</v>
      </c>
      <c r="I30" s="4"/>
      <c r="J30" s="5" t="s">
        <v>22</v>
      </c>
      <c r="K30" s="4"/>
      <c r="L30" s="5" t="s">
        <v>23</v>
      </c>
      <c r="M30" s="4"/>
      <c r="N30" s="6" t="s">
        <v>22</v>
      </c>
      <c r="O30" s="4"/>
      <c r="P30" s="6" t="s">
        <v>23</v>
      </c>
      <c r="Q30" s="4"/>
      <c r="R30" s="6" t="s">
        <v>22</v>
      </c>
      <c r="S30" s="4"/>
      <c r="T30" s="6" t="s">
        <v>23</v>
      </c>
      <c r="U30" s="70"/>
      <c r="V30" s="17"/>
      <c r="W30" s="18"/>
      <c r="X30" s="82"/>
      <c r="Z30" s="9" t="str">
        <f t="shared" si="2"/>
        <v/>
      </c>
      <c r="AA30" s="9" t="str">
        <f t="shared" si="80"/>
        <v/>
      </c>
      <c r="AB30" s="9" t="str">
        <f>IF(K30="","",IF(OR(AND(B30=B31,E31&gt;0,明細書!E31&lt;明細書!E30),AND(B30=B31,E31&gt;0,明細書!F30&gt;明細書!E31),AND(明細書!E30&gt;明細書!F30)),1,""))</f>
        <v/>
      </c>
      <c r="AC30" s="9" t="str">
        <f>IF(S30="","",IF(OR(明細書!G30&lt;明細書!E30,明細書!F30&lt;明細書!H30,明細書!G30&gt;明細書!H30),1,""))</f>
        <v/>
      </c>
      <c r="AD30" s="9" t="str">
        <f>IF(AND(明細書!E30&lt;=TIME(17,40,0),明細書!F30&gt;=TIME(18,20,0)),1,IF(AND(明細書!E30&lt;=TIME(21,40,0),明細書!F30&gt;=TIME(22,20,0)),1,IF(AND(明細書!E30&lt;=TIME(5,40,0),明細書!F30&gt;=TIME(6,20,0)),1,IF(AND(明細書!E30&lt;=TIME(7,40,0),明細書!F30&gt;=TIME(8,20,0)),1,""))))</f>
        <v/>
      </c>
      <c r="AL30" s="15" t="str">
        <f t="shared" si="60"/>
        <v/>
      </c>
      <c r="AN30" s="16"/>
      <c r="AO30" s="7" t="str">
        <f t="shared" si="3"/>
        <v/>
      </c>
      <c r="AP30" s="3">
        <f t="shared" si="4"/>
        <v>45382</v>
      </c>
      <c r="AQ30" s="4"/>
      <c r="AR30" s="5" t="s">
        <v>22</v>
      </c>
      <c r="AS30" s="4"/>
      <c r="AT30" s="5" t="s">
        <v>23</v>
      </c>
      <c r="AU30" s="4"/>
      <c r="AV30" s="5" t="s">
        <v>22</v>
      </c>
      <c r="AW30" s="4"/>
      <c r="AX30" s="5" t="s">
        <v>23</v>
      </c>
      <c r="AY30" s="4"/>
      <c r="AZ30" s="6" t="s">
        <v>22</v>
      </c>
      <c r="BA30" s="4"/>
      <c r="BB30" s="6" t="s">
        <v>23</v>
      </c>
      <c r="BC30" s="4"/>
      <c r="BD30" s="6" t="s">
        <v>22</v>
      </c>
      <c r="BE30" s="4"/>
      <c r="BF30" s="6" t="s">
        <v>23</v>
      </c>
      <c r="BG30" s="70"/>
      <c r="BH30" s="17"/>
      <c r="BI30" s="18"/>
      <c r="BJ30" s="82"/>
      <c r="BL30" s="9" t="str">
        <f t="shared" si="5"/>
        <v/>
      </c>
      <c r="BM30" s="9" t="str">
        <f t="shared" si="81"/>
        <v/>
      </c>
      <c r="BN30" s="9" t="str">
        <f>IF(AW30="","",IF(OR(AND(AN30=AN31,AQ31&gt;0,明細書!AQ31&lt;明細書!AQ30),AND(AN30=AN31,AQ31&gt;0,明細書!AR30&gt;明細書!AQ31),AND(明細書!AQ30&gt;明細書!AR30)),1,""))</f>
        <v/>
      </c>
      <c r="BO30" s="9" t="str">
        <f>IF(BE30="","",IF(OR(明細書!AS30&lt;明細書!AQ30,明細書!AR30&lt;明細書!AT30,明細書!AS30&gt;明細書!AT30),1,""))</f>
        <v/>
      </c>
      <c r="BP30" s="9" t="str">
        <f>IF(AND(明細書!AQ30&lt;=TIME(17,40,0),明細書!AR30&gt;=TIME(18,20,0)),1,IF(AND(明細書!AQ30&lt;=TIME(21,40,0),明細書!AR30&gt;=TIME(22,20,0)),1,IF(AND(明細書!AQ30&lt;=TIME(5,40,0),明細書!AR30&gt;=TIME(6,20,0)),1,IF(AND(明細書!AQ30&lt;=TIME(7,40,0),明細書!AR30&gt;=TIME(8,20,0)),1,""))))</f>
        <v/>
      </c>
      <c r="BX30" s="15" t="str">
        <f t="shared" si="61"/>
        <v/>
      </c>
      <c r="BZ30" s="16"/>
      <c r="CA30" s="7" t="str">
        <f t="shared" si="6"/>
        <v/>
      </c>
      <c r="CB30" s="3">
        <f t="shared" si="7"/>
        <v>45382</v>
      </c>
      <c r="CC30" s="4"/>
      <c r="CD30" s="5" t="s">
        <v>22</v>
      </c>
      <c r="CE30" s="4"/>
      <c r="CF30" s="5" t="s">
        <v>23</v>
      </c>
      <c r="CG30" s="4"/>
      <c r="CH30" s="5" t="s">
        <v>22</v>
      </c>
      <c r="CI30" s="4"/>
      <c r="CJ30" s="5" t="s">
        <v>23</v>
      </c>
      <c r="CK30" s="4"/>
      <c r="CL30" s="6" t="s">
        <v>22</v>
      </c>
      <c r="CM30" s="4"/>
      <c r="CN30" s="6" t="s">
        <v>23</v>
      </c>
      <c r="CO30" s="4"/>
      <c r="CP30" s="6" t="s">
        <v>22</v>
      </c>
      <c r="CQ30" s="4"/>
      <c r="CR30" s="6" t="s">
        <v>23</v>
      </c>
      <c r="CS30" s="70"/>
      <c r="CT30" s="17"/>
      <c r="CU30" s="18"/>
      <c r="CV30" s="82"/>
      <c r="CX30" s="9" t="str">
        <f t="shared" si="8"/>
        <v/>
      </c>
      <c r="CY30" s="9" t="str">
        <f t="shared" si="82"/>
        <v/>
      </c>
      <c r="CZ30" s="9" t="str">
        <f>IF(CI30="","",IF(OR(AND(BZ30=BZ31,CC31&gt;0,明細書!CC31&lt;明細書!CC30),AND(BZ30=BZ31,CC31&gt;0,明細書!CD30&gt;明細書!CC31),AND(明細書!CC30&gt;明細書!CD30)),1,""))</f>
        <v/>
      </c>
      <c r="DA30" s="9" t="str">
        <f>IF(CQ30="","",IF(OR(明細書!CE30&lt;明細書!CC30,明細書!CD30&lt;明細書!CF30,明細書!CE30&gt;明細書!CF30),1,""))</f>
        <v/>
      </c>
      <c r="DB30" s="9" t="str">
        <f>IF(AND(明細書!CC30&lt;=TIME(17,40,0),明細書!CD30&gt;=TIME(18,20,0)),1,IF(AND(明細書!CC30&lt;=TIME(21,40,0),明細書!CD30&gt;=TIME(22,20,0)),1,IF(AND(明細書!CC30&lt;=TIME(5,40,0),明細書!CD30&gt;=TIME(6,20,0)),1,IF(AND(明細書!CC30&lt;=TIME(7,40,0),明細書!CD30&gt;=TIME(8,20,0)),1,""))))</f>
        <v/>
      </c>
      <c r="DJ30" s="15" t="str">
        <f t="shared" si="62"/>
        <v/>
      </c>
      <c r="DL30" s="16"/>
      <c r="DM30" s="7" t="str">
        <f t="shared" si="9"/>
        <v/>
      </c>
      <c r="DN30" s="3">
        <f t="shared" si="10"/>
        <v>45382</v>
      </c>
      <c r="DO30" s="4"/>
      <c r="DP30" s="5" t="s">
        <v>22</v>
      </c>
      <c r="DQ30" s="4"/>
      <c r="DR30" s="5" t="s">
        <v>23</v>
      </c>
      <c r="DS30" s="4"/>
      <c r="DT30" s="5" t="s">
        <v>22</v>
      </c>
      <c r="DU30" s="4"/>
      <c r="DV30" s="5" t="s">
        <v>23</v>
      </c>
      <c r="DW30" s="4"/>
      <c r="DX30" s="6" t="s">
        <v>22</v>
      </c>
      <c r="DY30" s="4"/>
      <c r="DZ30" s="6" t="s">
        <v>23</v>
      </c>
      <c r="EA30" s="4"/>
      <c r="EB30" s="6" t="s">
        <v>22</v>
      </c>
      <c r="EC30" s="4"/>
      <c r="ED30" s="6" t="s">
        <v>23</v>
      </c>
      <c r="EE30" s="70"/>
      <c r="EF30" s="17"/>
      <c r="EG30" s="18"/>
      <c r="EH30" s="82"/>
      <c r="EJ30" s="9" t="str">
        <f t="shared" si="11"/>
        <v/>
      </c>
      <c r="EK30" s="9" t="str">
        <f t="shared" si="83"/>
        <v/>
      </c>
      <c r="EL30" s="9" t="str">
        <f>IF(DU30="","",IF(OR(AND(DL30=DL31,DO31&gt;0,明細書!DO31&lt;明細書!DO30),AND(DL30=DL31,DO31&gt;0,明細書!DP30&gt;明細書!DO31),AND(明細書!DO30&gt;明細書!DP30)),1,""))</f>
        <v/>
      </c>
      <c r="EM30" s="9" t="str">
        <f>IF(EC30="","",IF(OR(明細書!DQ30&lt;明細書!DO30,明細書!DP30&lt;明細書!DR30,明細書!DQ30&gt;明細書!DR30),1,""))</f>
        <v/>
      </c>
      <c r="EN30" s="9" t="str">
        <f>IF(AND(明細書!DO30&lt;=TIME(17,40,0),明細書!DP30&gt;=TIME(18,20,0)),1,IF(AND(明細書!DO30&lt;=TIME(21,40,0),明細書!DP30&gt;=TIME(22,20,0)),1,IF(AND(明細書!DO30&lt;=TIME(5,40,0),明細書!DP30&gt;=TIME(6,20,0)),1,IF(AND(明細書!DO30&lt;=TIME(7,40,0),明細書!DP30&gt;=TIME(8,20,0)),1,""))))</f>
        <v/>
      </c>
      <c r="EV30" s="15" t="str">
        <f t="shared" si="63"/>
        <v/>
      </c>
      <c r="EX30" s="16"/>
      <c r="EY30" s="7" t="str">
        <f t="shared" si="12"/>
        <v/>
      </c>
      <c r="EZ30" s="3">
        <f t="shared" si="13"/>
        <v>45382</v>
      </c>
      <c r="FA30" s="4"/>
      <c r="FB30" s="5" t="s">
        <v>22</v>
      </c>
      <c r="FC30" s="4"/>
      <c r="FD30" s="5" t="s">
        <v>23</v>
      </c>
      <c r="FE30" s="4"/>
      <c r="FF30" s="5" t="s">
        <v>22</v>
      </c>
      <c r="FG30" s="4"/>
      <c r="FH30" s="5" t="s">
        <v>23</v>
      </c>
      <c r="FI30" s="4"/>
      <c r="FJ30" s="6" t="s">
        <v>22</v>
      </c>
      <c r="FK30" s="4"/>
      <c r="FL30" s="6" t="s">
        <v>23</v>
      </c>
      <c r="FM30" s="4"/>
      <c r="FN30" s="6" t="s">
        <v>22</v>
      </c>
      <c r="FO30" s="4"/>
      <c r="FP30" s="6" t="s">
        <v>23</v>
      </c>
      <c r="FQ30" s="70"/>
      <c r="FR30" s="17"/>
      <c r="FS30" s="18"/>
      <c r="FT30" s="82"/>
      <c r="FV30" s="9" t="str">
        <f t="shared" si="14"/>
        <v/>
      </c>
      <c r="FW30" s="9" t="str">
        <f t="shared" si="84"/>
        <v/>
      </c>
      <c r="FX30" s="9" t="str">
        <f>IF(FG30="","",IF(OR(AND(EX30=EX31,FA31&gt;0,明細書!FA31&lt;明細書!FA30),AND(EX30=EX31,FA31&gt;0,明細書!FB30&gt;明細書!FA31),AND(明細書!FA30&gt;明細書!FB30)),1,""))</f>
        <v/>
      </c>
      <c r="FY30" s="9" t="str">
        <f>IF(FO30="","",IF(OR(明細書!FC30&lt;明細書!FA30,明細書!FB30&lt;明細書!FD30,明細書!FC30&gt;明細書!FD30),1,""))</f>
        <v/>
      </c>
      <c r="FZ30" s="9" t="str">
        <f>IF(AND(明細書!FA30&lt;=TIME(17,40,0),明細書!FB30&gt;=TIME(18,20,0)),1,IF(AND(明細書!FA30&lt;=TIME(21,40,0),明細書!FB30&gt;=TIME(22,20,0)),1,IF(AND(明細書!FA30&lt;=TIME(5,40,0),明細書!FB30&gt;=TIME(6,20,0)),1,IF(AND(明細書!FA30&lt;=TIME(7,40,0),明細書!FB30&gt;=TIME(8,20,0)),1,""))))</f>
        <v/>
      </c>
      <c r="GH30" s="15" t="str">
        <f t="shared" si="64"/>
        <v/>
      </c>
      <c r="GJ30" s="16"/>
      <c r="GK30" s="7" t="str">
        <f t="shared" si="15"/>
        <v/>
      </c>
      <c r="GL30" s="3">
        <f t="shared" si="16"/>
        <v>45382</v>
      </c>
      <c r="GM30" s="4"/>
      <c r="GN30" s="5" t="s">
        <v>22</v>
      </c>
      <c r="GO30" s="4"/>
      <c r="GP30" s="5" t="s">
        <v>23</v>
      </c>
      <c r="GQ30" s="4"/>
      <c r="GR30" s="5" t="s">
        <v>22</v>
      </c>
      <c r="GS30" s="4"/>
      <c r="GT30" s="5" t="s">
        <v>23</v>
      </c>
      <c r="GU30" s="4"/>
      <c r="GV30" s="6" t="s">
        <v>22</v>
      </c>
      <c r="GW30" s="4"/>
      <c r="GX30" s="6" t="s">
        <v>23</v>
      </c>
      <c r="GY30" s="4"/>
      <c r="GZ30" s="6" t="s">
        <v>22</v>
      </c>
      <c r="HA30" s="4"/>
      <c r="HB30" s="6" t="s">
        <v>23</v>
      </c>
      <c r="HC30" s="70"/>
      <c r="HD30" s="17"/>
      <c r="HE30" s="18"/>
      <c r="HF30" s="82"/>
      <c r="HH30" s="9" t="str">
        <f t="shared" si="17"/>
        <v/>
      </c>
      <c r="HI30" s="9" t="str">
        <f t="shared" si="85"/>
        <v/>
      </c>
      <c r="HJ30" s="9" t="str">
        <f>IF(GS30="","",IF(OR(AND(GJ30=GJ31,GM31&gt;0,明細書!GM31&lt;明細書!GM30),AND(GJ30=GJ31,GM31&gt;0,明細書!GN30&gt;明細書!GM31),AND(明細書!GM30&gt;明細書!GN30)),1,""))</f>
        <v/>
      </c>
      <c r="HK30" s="9" t="str">
        <f>IF(HA30="","",IF(OR(明細書!GO30&lt;明細書!GM30,明細書!GN30&lt;明細書!GP30,明細書!GO30&gt;明細書!GP30),1,""))</f>
        <v/>
      </c>
      <c r="HL30" s="9" t="str">
        <f>IF(AND(明細書!GM30&lt;=TIME(17,40,0),明細書!GN30&gt;=TIME(18,20,0)),1,IF(AND(明細書!GM30&lt;=TIME(21,40,0),明細書!GN30&gt;=TIME(22,20,0)),1,IF(AND(明細書!GM30&lt;=TIME(5,40,0),明細書!GN30&gt;=TIME(6,20,0)),1,IF(AND(明細書!GM30&lt;=TIME(7,40,0),明細書!GN30&gt;=TIME(8,20,0)),1,""))))</f>
        <v/>
      </c>
      <c r="HT30" s="15" t="str">
        <f t="shared" si="65"/>
        <v/>
      </c>
      <c r="HV30" s="16"/>
      <c r="HW30" s="7" t="str">
        <f t="shared" si="18"/>
        <v/>
      </c>
      <c r="HX30" s="3">
        <f t="shared" si="19"/>
        <v>45382</v>
      </c>
      <c r="HY30" s="4"/>
      <c r="HZ30" s="5" t="s">
        <v>22</v>
      </c>
      <c r="IA30" s="4"/>
      <c r="IB30" s="5" t="s">
        <v>23</v>
      </c>
      <c r="IC30" s="4"/>
      <c r="ID30" s="5" t="s">
        <v>22</v>
      </c>
      <c r="IE30" s="4"/>
      <c r="IF30" s="5" t="s">
        <v>23</v>
      </c>
      <c r="IG30" s="4"/>
      <c r="IH30" s="6" t="s">
        <v>22</v>
      </c>
      <c r="II30" s="4"/>
      <c r="IJ30" s="6" t="s">
        <v>23</v>
      </c>
      <c r="IK30" s="4"/>
      <c r="IL30" s="6" t="s">
        <v>22</v>
      </c>
      <c r="IM30" s="4"/>
      <c r="IN30" s="6" t="s">
        <v>23</v>
      </c>
      <c r="IO30" s="70"/>
      <c r="IP30" s="17"/>
      <c r="IQ30" s="18"/>
      <c r="IR30" s="82"/>
      <c r="IT30" s="9" t="str">
        <f t="shared" si="20"/>
        <v/>
      </c>
      <c r="IU30" s="9" t="str">
        <f t="shared" si="86"/>
        <v/>
      </c>
      <c r="IV30" s="9" t="str">
        <f>IF(IE30="","",IF(OR(AND(HV30=HV31,HY31&gt;0,明細書!HY31&lt;明細書!HY30),AND(HV30=HV31,HY31&gt;0,明細書!HZ30&gt;明細書!HY31),AND(明細書!HY30&gt;明細書!HZ30)),1,""))</f>
        <v/>
      </c>
      <c r="IW30" s="9" t="str">
        <f>IF(IM30="","",IF(OR(明細書!IA30&lt;明細書!HY30,明細書!HZ30&lt;明細書!IB30,明細書!IA30&gt;明細書!IB30),1,""))</f>
        <v/>
      </c>
      <c r="IX30" s="9" t="str">
        <f>IF(AND(明細書!HY30&lt;=TIME(17,40,0),明細書!HZ30&gt;=TIME(18,20,0)),1,IF(AND(明細書!HY30&lt;=TIME(21,40,0),明細書!HZ30&gt;=TIME(22,20,0)),1,IF(AND(明細書!HY30&lt;=TIME(5,40,0),明細書!HZ30&gt;=TIME(6,20,0)),1,IF(AND(明細書!HY30&lt;=TIME(7,40,0),明細書!HZ30&gt;=TIME(8,20,0)),1,""))))</f>
        <v/>
      </c>
      <c r="JF30" s="15" t="str">
        <f t="shared" si="66"/>
        <v/>
      </c>
      <c r="JH30" s="16"/>
      <c r="JI30" s="7" t="str">
        <f t="shared" si="21"/>
        <v/>
      </c>
      <c r="JJ30" s="3">
        <f t="shared" si="22"/>
        <v>45382</v>
      </c>
      <c r="JK30" s="4"/>
      <c r="JL30" s="5" t="s">
        <v>22</v>
      </c>
      <c r="JM30" s="4"/>
      <c r="JN30" s="5" t="s">
        <v>23</v>
      </c>
      <c r="JO30" s="4"/>
      <c r="JP30" s="5" t="s">
        <v>22</v>
      </c>
      <c r="JQ30" s="4"/>
      <c r="JR30" s="5" t="s">
        <v>23</v>
      </c>
      <c r="JS30" s="4"/>
      <c r="JT30" s="6" t="s">
        <v>22</v>
      </c>
      <c r="JU30" s="4"/>
      <c r="JV30" s="6" t="s">
        <v>23</v>
      </c>
      <c r="JW30" s="4"/>
      <c r="JX30" s="6" t="s">
        <v>22</v>
      </c>
      <c r="JY30" s="4"/>
      <c r="JZ30" s="6" t="s">
        <v>23</v>
      </c>
      <c r="KA30" s="70"/>
      <c r="KB30" s="17"/>
      <c r="KC30" s="18"/>
      <c r="KD30" s="82"/>
      <c r="KF30" s="9" t="str">
        <f t="shared" si="23"/>
        <v/>
      </c>
      <c r="KG30" s="9" t="str">
        <f t="shared" si="87"/>
        <v/>
      </c>
      <c r="KH30" s="9" t="str">
        <f>IF(JQ30="","",IF(OR(AND(JH30=JH31,JK31&gt;0,明細書!JK31&lt;明細書!JK30),AND(JH30=JH31,JK31&gt;0,明細書!JL30&gt;明細書!JK31),AND(明細書!JK30&gt;明細書!JL30)),1,""))</f>
        <v/>
      </c>
      <c r="KI30" s="9" t="str">
        <f>IF(JY30="","",IF(OR(明細書!JM30&lt;明細書!JK30,明細書!JL30&lt;明細書!JN30,明細書!JM30&gt;明細書!JN30),1,""))</f>
        <v/>
      </c>
      <c r="KJ30" s="9" t="str">
        <f>IF(AND(明細書!JK30&lt;=TIME(17,40,0),明細書!JL30&gt;=TIME(18,20,0)),1,IF(AND(明細書!JK30&lt;=TIME(21,40,0),明細書!JL30&gt;=TIME(22,20,0)),1,IF(AND(明細書!JK30&lt;=TIME(5,40,0),明細書!JL30&gt;=TIME(6,20,0)),1,IF(AND(明細書!JK30&lt;=TIME(7,40,0),明細書!JL30&gt;=TIME(8,20,0)),1,""))))</f>
        <v/>
      </c>
      <c r="KR30" s="15" t="str">
        <f t="shared" si="67"/>
        <v/>
      </c>
      <c r="KT30" s="16"/>
      <c r="KU30" s="7" t="str">
        <f t="shared" si="24"/>
        <v/>
      </c>
      <c r="KV30" s="3">
        <f t="shared" si="25"/>
        <v>45382</v>
      </c>
      <c r="KW30" s="4"/>
      <c r="KX30" s="5" t="s">
        <v>22</v>
      </c>
      <c r="KY30" s="4"/>
      <c r="KZ30" s="5" t="s">
        <v>23</v>
      </c>
      <c r="LA30" s="4"/>
      <c r="LB30" s="5" t="s">
        <v>22</v>
      </c>
      <c r="LC30" s="4"/>
      <c r="LD30" s="5" t="s">
        <v>23</v>
      </c>
      <c r="LE30" s="4"/>
      <c r="LF30" s="6" t="s">
        <v>22</v>
      </c>
      <c r="LG30" s="4"/>
      <c r="LH30" s="6" t="s">
        <v>23</v>
      </c>
      <c r="LI30" s="4"/>
      <c r="LJ30" s="6" t="s">
        <v>22</v>
      </c>
      <c r="LK30" s="4"/>
      <c r="LL30" s="6" t="s">
        <v>23</v>
      </c>
      <c r="LM30" s="70"/>
      <c r="LN30" s="17"/>
      <c r="LO30" s="18"/>
      <c r="LP30" s="82"/>
      <c r="LR30" s="9" t="str">
        <f t="shared" si="26"/>
        <v/>
      </c>
      <c r="LS30" s="9" t="str">
        <f t="shared" si="88"/>
        <v/>
      </c>
      <c r="LT30" s="9" t="str">
        <f>IF(LC30="","",IF(OR(AND(KT30=KT31,KW31&gt;0,明細書!KW31&lt;明細書!KW30),AND(KT30=KT31,KW31&gt;0,明細書!KX30&gt;明細書!KW31),AND(明細書!KW30&gt;明細書!KX30)),1,""))</f>
        <v/>
      </c>
      <c r="LU30" s="9" t="str">
        <f>IF(LK30="","",IF(OR(明細書!KY30&lt;明細書!KW30,明細書!KX30&lt;明細書!KZ30,明細書!KY30&gt;明細書!KZ30),1,""))</f>
        <v/>
      </c>
      <c r="LV30" s="9" t="str">
        <f>IF(AND(明細書!KW30&lt;=TIME(17,40,0),明細書!KX30&gt;=TIME(18,20,0)),1,IF(AND(明細書!KW30&lt;=TIME(21,40,0),明細書!KX30&gt;=TIME(22,20,0)),1,IF(AND(明細書!KW30&lt;=TIME(5,40,0),明細書!KX30&gt;=TIME(6,20,0)),1,IF(AND(明細書!KW30&lt;=TIME(7,40,0),明細書!KX30&gt;=TIME(8,20,0)),1,""))))</f>
        <v/>
      </c>
      <c r="MD30" s="15" t="str">
        <f t="shared" si="68"/>
        <v/>
      </c>
      <c r="MF30" s="16"/>
      <c r="MG30" s="7" t="str">
        <f t="shared" si="27"/>
        <v/>
      </c>
      <c r="MH30" s="3">
        <f t="shared" si="28"/>
        <v>45382</v>
      </c>
      <c r="MI30" s="4"/>
      <c r="MJ30" s="5" t="s">
        <v>22</v>
      </c>
      <c r="MK30" s="4"/>
      <c r="ML30" s="5" t="s">
        <v>23</v>
      </c>
      <c r="MM30" s="4"/>
      <c r="MN30" s="5" t="s">
        <v>22</v>
      </c>
      <c r="MO30" s="4"/>
      <c r="MP30" s="5" t="s">
        <v>23</v>
      </c>
      <c r="MQ30" s="4"/>
      <c r="MR30" s="6" t="s">
        <v>22</v>
      </c>
      <c r="MS30" s="4"/>
      <c r="MT30" s="6" t="s">
        <v>23</v>
      </c>
      <c r="MU30" s="4"/>
      <c r="MV30" s="6" t="s">
        <v>22</v>
      </c>
      <c r="MW30" s="4"/>
      <c r="MX30" s="6" t="s">
        <v>23</v>
      </c>
      <c r="MY30" s="70"/>
      <c r="MZ30" s="17"/>
      <c r="NA30" s="18"/>
      <c r="NB30" s="82"/>
      <c r="ND30" s="9" t="str">
        <f t="shared" si="29"/>
        <v/>
      </c>
      <c r="NE30" s="9" t="str">
        <f t="shared" si="89"/>
        <v/>
      </c>
      <c r="NF30" s="9" t="str">
        <f>IF(MO30="","",IF(OR(AND(MF30=MF31,MI31&gt;0,明細書!MI31&lt;明細書!MI30),AND(MF30=MF31,MI31&gt;0,明細書!MJ30&gt;明細書!MI31),AND(明細書!MI30&gt;明細書!MJ30)),1,""))</f>
        <v/>
      </c>
      <c r="NG30" s="9" t="str">
        <f>IF(MW30="","",IF(OR(明細書!MK30&lt;明細書!MI30,明細書!MJ30&lt;明細書!ML30,明細書!MK30&gt;明細書!ML30),1,""))</f>
        <v/>
      </c>
      <c r="NH30" s="9" t="str">
        <f>IF(AND(明細書!MI30&lt;=TIME(17,40,0),明細書!MJ30&gt;=TIME(18,20,0)),1,IF(AND(明細書!MI30&lt;=TIME(21,40,0),明細書!MJ30&gt;=TIME(22,20,0)),1,IF(AND(明細書!MI30&lt;=TIME(5,40,0),明細書!MJ30&gt;=TIME(6,20,0)),1,IF(AND(明細書!MI30&lt;=TIME(7,40,0),明細書!MJ30&gt;=TIME(8,20,0)),1,""))))</f>
        <v/>
      </c>
      <c r="NP30" s="15" t="str">
        <f t="shared" si="69"/>
        <v/>
      </c>
      <c r="NR30" s="16"/>
      <c r="NS30" s="7" t="str">
        <f t="shared" si="30"/>
        <v/>
      </c>
      <c r="NT30" s="3">
        <f t="shared" si="31"/>
        <v>45382</v>
      </c>
      <c r="NU30" s="4"/>
      <c r="NV30" s="5" t="s">
        <v>22</v>
      </c>
      <c r="NW30" s="4"/>
      <c r="NX30" s="5" t="s">
        <v>23</v>
      </c>
      <c r="NY30" s="4"/>
      <c r="NZ30" s="5" t="s">
        <v>22</v>
      </c>
      <c r="OA30" s="4"/>
      <c r="OB30" s="5" t="s">
        <v>23</v>
      </c>
      <c r="OC30" s="4"/>
      <c r="OD30" s="6" t="s">
        <v>22</v>
      </c>
      <c r="OE30" s="4"/>
      <c r="OF30" s="6" t="s">
        <v>23</v>
      </c>
      <c r="OG30" s="4"/>
      <c r="OH30" s="6" t="s">
        <v>22</v>
      </c>
      <c r="OI30" s="4"/>
      <c r="OJ30" s="6" t="s">
        <v>23</v>
      </c>
      <c r="OK30" s="70"/>
      <c r="OL30" s="17"/>
      <c r="OM30" s="18"/>
      <c r="ON30" s="82"/>
      <c r="OP30" s="9" t="str">
        <f t="shared" si="32"/>
        <v/>
      </c>
      <c r="OQ30" s="9" t="str">
        <f t="shared" si="90"/>
        <v/>
      </c>
      <c r="OR30" s="9" t="str">
        <f>IF(OA30="","",IF(OR(AND(NR30=NR31,NU31&gt;0,明細書!NU31&lt;明細書!NU30),AND(NR30=NR31,NU31&gt;0,明細書!NV30&gt;明細書!NU31),AND(明細書!NU30&gt;明細書!NV30)),1,""))</f>
        <v/>
      </c>
      <c r="OS30" s="9" t="str">
        <f>IF(OI30="","",IF(OR(明細書!NW30&lt;明細書!NU30,明細書!NV30&lt;明細書!NX30,明細書!NW30&gt;明細書!NX30),1,""))</f>
        <v/>
      </c>
      <c r="OT30" s="9" t="str">
        <f>IF(AND(明細書!NU30&lt;=TIME(17,40,0),明細書!NV30&gt;=TIME(18,20,0)),1,IF(AND(明細書!NU30&lt;=TIME(21,40,0),明細書!NV30&gt;=TIME(22,20,0)),1,IF(AND(明細書!NU30&lt;=TIME(5,40,0),明細書!NV30&gt;=TIME(6,20,0)),1,IF(AND(明細書!NU30&lt;=TIME(7,40,0),明細書!NV30&gt;=TIME(8,20,0)),1,""))))</f>
        <v/>
      </c>
      <c r="PB30" s="15" t="str">
        <f t="shared" si="70"/>
        <v/>
      </c>
      <c r="PD30" s="16"/>
      <c r="PE30" s="7" t="str">
        <f t="shared" si="33"/>
        <v/>
      </c>
      <c r="PF30" s="3">
        <f t="shared" si="34"/>
        <v>45382</v>
      </c>
      <c r="PG30" s="4"/>
      <c r="PH30" s="5" t="s">
        <v>22</v>
      </c>
      <c r="PI30" s="4"/>
      <c r="PJ30" s="5" t="s">
        <v>23</v>
      </c>
      <c r="PK30" s="4"/>
      <c r="PL30" s="5" t="s">
        <v>22</v>
      </c>
      <c r="PM30" s="4"/>
      <c r="PN30" s="5" t="s">
        <v>23</v>
      </c>
      <c r="PO30" s="4"/>
      <c r="PP30" s="6" t="s">
        <v>22</v>
      </c>
      <c r="PQ30" s="4"/>
      <c r="PR30" s="6" t="s">
        <v>23</v>
      </c>
      <c r="PS30" s="4"/>
      <c r="PT30" s="6" t="s">
        <v>22</v>
      </c>
      <c r="PU30" s="4"/>
      <c r="PV30" s="6" t="s">
        <v>23</v>
      </c>
      <c r="PW30" s="70"/>
      <c r="PX30" s="17"/>
      <c r="PY30" s="18"/>
      <c r="PZ30" s="82"/>
      <c r="QB30" s="9" t="str">
        <f t="shared" si="35"/>
        <v/>
      </c>
      <c r="QC30" s="9" t="str">
        <f t="shared" si="91"/>
        <v/>
      </c>
      <c r="QD30" s="9" t="str">
        <f>IF(PM30="","",IF(OR(AND(PD30=PD31,PG31&gt;0,明細書!PG31&lt;明細書!PG30),AND(PD30=PD31,PG31&gt;0,明細書!PH30&gt;明細書!PG31),AND(明細書!PG30&gt;明細書!PH30)),1,""))</f>
        <v/>
      </c>
      <c r="QE30" s="9" t="str">
        <f>IF(PU30="","",IF(OR(明細書!PI30&lt;明細書!PG30,明細書!PH30&lt;明細書!PJ30,明細書!PI30&gt;明細書!PJ30),1,""))</f>
        <v/>
      </c>
      <c r="QF30" s="9" t="str">
        <f>IF(AND(明細書!PG30&lt;=TIME(17,40,0),明細書!PH30&gt;=TIME(18,20,0)),1,IF(AND(明細書!PG30&lt;=TIME(21,40,0),明細書!PH30&gt;=TIME(22,20,0)),1,IF(AND(明細書!PG30&lt;=TIME(5,40,0),明細書!PH30&gt;=TIME(6,20,0)),1,IF(AND(明細書!PG30&lt;=TIME(7,40,0),明細書!PH30&gt;=TIME(8,20,0)),1,""))))</f>
        <v/>
      </c>
      <c r="QN30" s="15" t="str">
        <f t="shared" si="71"/>
        <v/>
      </c>
      <c r="QP30" s="16"/>
      <c r="QQ30" s="7" t="str">
        <f t="shared" si="36"/>
        <v/>
      </c>
      <c r="QR30" s="3">
        <f t="shared" si="37"/>
        <v>45382</v>
      </c>
      <c r="QS30" s="4"/>
      <c r="QT30" s="5" t="s">
        <v>22</v>
      </c>
      <c r="QU30" s="4"/>
      <c r="QV30" s="5" t="s">
        <v>23</v>
      </c>
      <c r="QW30" s="4"/>
      <c r="QX30" s="5" t="s">
        <v>22</v>
      </c>
      <c r="QY30" s="4"/>
      <c r="QZ30" s="5" t="s">
        <v>23</v>
      </c>
      <c r="RA30" s="4"/>
      <c r="RB30" s="6" t="s">
        <v>22</v>
      </c>
      <c r="RC30" s="4"/>
      <c r="RD30" s="6" t="s">
        <v>23</v>
      </c>
      <c r="RE30" s="4"/>
      <c r="RF30" s="6" t="s">
        <v>22</v>
      </c>
      <c r="RG30" s="4"/>
      <c r="RH30" s="6" t="s">
        <v>23</v>
      </c>
      <c r="RI30" s="70"/>
      <c r="RJ30" s="17"/>
      <c r="RK30" s="18"/>
      <c r="RL30" s="82"/>
      <c r="RN30" s="9" t="str">
        <f t="shared" si="38"/>
        <v/>
      </c>
      <c r="RO30" s="9" t="str">
        <f t="shared" si="92"/>
        <v/>
      </c>
      <c r="RP30" s="9" t="str">
        <f>IF(QY30="","",IF(OR(AND(QP30=QP31,QS31&gt;0,明細書!QS31&lt;明細書!QS30),AND(QP30=QP31,QS31&gt;0,明細書!QT30&gt;明細書!QS31),AND(明細書!QS30&gt;明細書!QT30)),1,""))</f>
        <v/>
      </c>
      <c r="RQ30" s="9" t="str">
        <f>IF(RG30="","",IF(OR(明細書!QU30&lt;明細書!QS30,明細書!QT30&lt;明細書!QV30,明細書!QU30&gt;明細書!QV30),1,""))</f>
        <v/>
      </c>
      <c r="RR30" s="9" t="str">
        <f>IF(AND(明細書!QS30&lt;=TIME(17,40,0),明細書!QT30&gt;=TIME(18,20,0)),1,IF(AND(明細書!QS30&lt;=TIME(21,40,0),明細書!QT30&gt;=TIME(22,20,0)),1,IF(AND(明細書!QS30&lt;=TIME(5,40,0),明細書!QT30&gt;=TIME(6,20,0)),1,IF(AND(明細書!QS30&lt;=TIME(7,40,0),明細書!QT30&gt;=TIME(8,20,0)),1,""))))</f>
        <v/>
      </c>
      <c r="RZ30" s="15" t="str">
        <f t="shared" si="72"/>
        <v/>
      </c>
      <c r="SB30" s="16"/>
      <c r="SC30" s="7" t="str">
        <f t="shared" si="39"/>
        <v/>
      </c>
      <c r="SD30" s="3">
        <f t="shared" si="40"/>
        <v>45382</v>
      </c>
      <c r="SE30" s="4"/>
      <c r="SF30" s="5" t="s">
        <v>22</v>
      </c>
      <c r="SG30" s="4"/>
      <c r="SH30" s="5" t="s">
        <v>23</v>
      </c>
      <c r="SI30" s="4"/>
      <c r="SJ30" s="5" t="s">
        <v>22</v>
      </c>
      <c r="SK30" s="4"/>
      <c r="SL30" s="5" t="s">
        <v>23</v>
      </c>
      <c r="SM30" s="4"/>
      <c r="SN30" s="6" t="s">
        <v>22</v>
      </c>
      <c r="SO30" s="4"/>
      <c r="SP30" s="6" t="s">
        <v>23</v>
      </c>
      <c r="SQ30" s="4"/>
      <c r="SR30" s="6" t="s">
        <v>22</v>
      </c>
      <c r="SS30" s="4"/>
      <c r="ST30" s="6" t="s">
        <v>23</v>
      </c>
      <c r="SU30" s="70"/>
      <c r="SV30" s="17"/>
      <c r="SW30" s="18"/>
      <c r="SX30" s="82"/>
      <c r="SZ30" s="9" t="str">
        <f t="shared" si="41"/>
        <v/>
      </c>
      <c r="TA30" s="9" t="str">
        <f t="shared" si="93"/>
        <v/>
      </c>
      <c r="TB30" s="9" t="str">
        <f>IF(SK30="","",IF(OR(AND(SB30=SB31,SE31&gt;0,明細書!SE31&lt;明細書!SE30),AND(SB30=SB31,SE31&gt;0,明細書!SF30&gt;明細書!SE31),AND(明細書!SE30&gt;明細書!SF30)),1,""))</f>
        <v/>
      </c>
      <c r="TC30" s="9" t="str">
        <f>IF(SS30="","",IF(OR(明細書!SG30&lt;明細書!SE30,明細書!SF30&lt;明細書!SH30,明細書!SG30&gt;明細書!SH30),1,""))</f>
        <v/>
      </c>
      <c r="TD30" s="9" t="str">
        <f>IF(AND(明細書!SE30&lt;=TIME(17,40,0),明細書!SF30&gt;=TIME(18,20,0)),1,IF(AND(明細書!SE30&lt;=TIME(21,40,0),明細書!SF30&gt;=TIME(22,20,0)),1,IF(AND(明細書!SE30&lt;=TIME(5,40,0),明細書!SF30&gt;=TIME(6,20,0)),1,IF(AND(明細書!SE30&lt;=TIME(7,40,0),明細書!SF30&gt;=TIME(8,20,0)),1,""))))</f>
        <v/>
      </c>
      <c r="TL30" s="15" t="str">
        <f t="shared" si="73"/>
        <v/>
      </c>
      <c r="TN30" s="16"/>
      <c r="TO30" s="7" t="str">
        <f t="shared" si="42"/>
        <v/>
      </c>
      <c r="TP30" s="3">
        <f t="shared" si="43"/>
        <v>45382</v>
      </c>
      <c r="TQ30" s="4"/>
      <c r="TR30" s="5" t="s">
        <v>22</v>
      </c>
      <c r="TS30" s="4"/>
      <c r="TT30" s="5" t="s">
        <v>23</v>
      </c>
      <c r="TU30" s="4"/>
      <c r="TV30" s="5" t="s">
        <v>22</v>
      </c>
      <c r="TW30" s="4"/>
      <c r="TX30" s="5" t="s">
        <v>23</v>
      </c>
      <c r="TY30" s="4"/>
      <c r="TZ30" s="6" t="s">
        <v>22</v>
      </c>
      <c r="UA30" s="4"/>
      <c r="UB30" s="6" t="s">
        <v>23</v>
      </c>
      <c r="UC30" s="4"/>
      <c r="UD30" s="6" t="s">
        <v>22</v>
      </c>
      <c r="UE30" s="4"/>
      <c r="UF30" s="6" t="s">
        <v>23</v>
      </c>
      <c r="UG30" s="70"/>
      <c r="UH30" s="17"/>
      <c r="UI30" s="18"/>
      <c r="UJ30" s="82"/>
      <c r="UL30" s="9" t="str">
        <f t="shared" si="44"/>
        <v/>
      </c>
      <c r="UM30" s="9" t="str">
        <f t="shared" si="94"/>
        <v/>
      </c>
      <c r="UN30" s="9" t="str">
        <f>IF(TW30="","",IF(OR(AND(TN30=TN31,TQ31&gt;0,明細書!TQ31&lt;明細書!TQ30),AND(TN30=TN31,TQ31&gt;0,明細書!TR30&gt;明細書!TQ31),AND(明細書!TQ30&gt;明細書!TR30)),1,""))</f>
        <v/>
      </c>
      <c r="UO30" s="9" t="str">
        <f>IF(UE30="","",IF(OR(明細書!TS30&lt;明細書!TQ30,明細書!TR30&lt;明細書!TT30,明細書!TS30&gt;明細書!TT30),1,""))</f>
        <v/>
      </c>
      <c r="UP30" s="9" t="str">
        <f>IF(AND(明細書!TQ30&lt;=TIME(17,40,0),明細書!TR30&gt;=TIME(18,20,0)),1,IF(AND(明細書!TQ30&lt;=TIME(21,40,0),明細書!TR30&gt;=TIME(22,20,0)),1,IF(AND(明細書!TQ30&lt;=TIME(5,40,0),明細書!TR30&gt;=TIME(6,20,0)),1,IF(AND(明細書!TQ30&lt;=TIME(7,40,0),明細書!TR30&gt;=TIME(8,20,0)),1,""))))</f>
        <v/>
      </c>
      <c r="UX30" s="15" t="str">
        <f t="shared" si="74"/>
        <v/>
      </c>
      <c r="UZ30" s="16"/>
      <c r="VA30" s="7" t="str">
        <f t="shared" si="45"/>
        <v/>
      </c>
      <c r="VB30" s="3">
        <f t="shared" si="46"/>
        <v>45382</v>
      </c>
      <c r="VC30" s="4"/>
      <c r="VD30" s="5" t="s">
        <v>22</v>
      </c>
      <c r="VE30" s="4"/>
      <c r="VF30" s="5" t="s">
        <v>23</v>
      </c>
      <c r="VG30" s="4"/>
      <c r="VH30" s="5" t="s">
        <v>22</v>
      </c>
      <c r="VI30" s="4"/>
      <c r="VJ30" s="5" t="s">
        <v>23</v>
      </c>
      <c r="VK30" s="4"/>
      <c r="VL30" s="6" t="s">
        <v>22</v>
      </c>
      <c r="VM30" s="4"/>
      <c r="VN30" s="6" t="s">
        <v>23</v>
      </c>
      <c r="VO30" s="4"/>
      <c r="VP30" s="6" t="s">
        <v>22</v>
      </c>
      <c r="VQ30" s="4"/>
      <c r="VR30" s="6" t="s">
        <v>23</v>
      </c>
      <c r="VS30" s="70"/>
      <c r="VT30" s="17"/>
      <c r="VU30" s="18"/>
      <c r="VV30" s="82"/>
      <c r="VX30" s="9" t="str">
        <f t="shared" si="47"/>
        <v/>
      </c>
      <c r="VY30" s="9" t="str">
        <f t="shared" si="95"/>
        <v/>
      </c>
      <c r="VZ30" s="9" t="str">
        <f>IF(VI30="","",IF(OR(AND(UZ30=UZ31,VC31&gt;0,明細書!VC31&lt;明細書!VC30),AND(UZ30=UZ31,VC31&gt;0,明細書!VD30&gt;明細書!VC31),AND(明細書!VC30&gt;明細書!VD30)),1,""))</f>
        <v/>
      </c>
      <c r="WA30" s="9" t="str">
        <f>IF(VQ30="","",IF(OR(明細書!VE30&lt;明細書!VC30,明細書!VD30&lt;明細書!VF30,明細書!VE30&gt;明細書!VF30),1,""))</f>
        <v/>
      </c>
      <c r="WB30" s="9" t="str">
        <f>IF(AND(明細書!VC30&lt;=TIME(17,40,0),明細書!VD30&gt;=TIME(18,20,0)),1,IF(AND(明細書!VC30&lt;=TIME(21,40,0),明細書!VD30&gt;=TIME(22,20,0)),1,IF(AND(明細書!VC30&lt;=TIME(5,40,0),明細書!VD30&gt;=TIME(6,20,0)),1,IF(AND(明細書!VC30&lt;=TIME(7,40,0),明細書!VD30&gt;=TIME(8,20,0)),1,""))))</f>
        <v/>
      </c>
      <c r="WJ30" s="15" t="str">
        <f t="shared" si="75"/>
        <v/>
      </c>
      <c r="WL30" s="16"/>
      <c r="WM30" s="7" t="str">
        <f t="shared" si="48"/>
        <v/>
      </c>
      <c r="WN30" s="3">
        <f t="shared" si="49"/>
        <v>45382</v>
      </c>
      <c r="WO30" s="4"/>
      <c r="WP30" s="5" t="s">
        <v>22</v>
      </c>
      <c r="WQ30" s="4"/>
      <c r="WR30" s="5" t="s">
        <v>23</v>
      </c>
      <c r="WS30" s="4"/>
      <c r="WT30" s="5" t="s">
        <v>22</v>
      </c>
      <c r="WU30" s="4"/>
      <c r="WV30" s="5" t="s">
        <v>23</v>
      </c>
      <c r="WW30" s="4"/>
      <c r="WX30" s="6" t="s">
        <v>22</v>
      </c>
      <c r="WY30" s="4"/>
      <c r="WZ30" s="6" t="s">
        <v>23</v>
      </c>
      <c r="XA30" s="4"/>
      <c r="XB30" s="6" t="s">
        <v>22</v>
      </c>
      <c r="XC30" s="4"/>
      <c r="XD30" s="6" t="s">
        <v>23</v>
      </c>
      <c r="XE30" s="70"/>
      <c r="XF30" s="17"/>
      <c r="XG30" s="18"/>
      <c r="XH30" s="82"/>
      <c r="XJ30" s="9" t="str">
        <f t="shared" si="50"/>
        <v/>
      </c>
      <c r="XK30" s="9" t="str">
        <f t="shared" si="96"/>
        <v/>
      </c>
      <c r="XL30" s="9" t="str">
        <f>IF(WU30="","",IF(OR(AND(WL30=WL31,WO31&gt;0,明細書!WO31&lt;明細書!WO30),AND(WL30=WL31,WO31&gt;0,明細書!WP30&gt;明細書!WO31),AND(明細書!WO30&gt;明細書!WP30)),1,""))</f>
        <v/>
      </c>
      <c r="XM30" s="9" t="str">
        <f>IF(XC30="","",IF(OR(明細書!WQ30&lt;明細書!WO30,明細書!WP30&lt;明細書!WR30,明細書!WQ30&gt;明細書!WR30),1,""))</f>
        <v/>
      </c>
      <c r="XN30" s="9" t="str">
        <f>IF(AND(明細書!WO30&lt;=TIME(17,40,0),明細書!WP30&gt;=TIME(18,20,0)),1,IF(AND(明細書!WO30&lt;=TIME(21,40,0),明細書!WP30&gt;=TIME(22,20,0)),1,IF(AND(明細書!WO30&lt;=TIME(5,40,0),明細書!WP30&gt;=TIME(6,20,0)),1,IF(AND(明細書!WO30&lt;=TIME(7,40,0),明細書!WP30&gt;=TIME(8,20,0)),1,""))))</f>
        <v/>
      </c>
      <c r="XV30" s="15" t="str">
        <f t="shared" si="76"/>
        <v/>
      </c>
      <c r="XX30" s="16"/>
      <c r="XY30" s="7" t="str">
        <f t="shared" si="51"/>
        <v/>
      </c>
      <c r="XZ30" s="3">
        <f t="shared" si="52"/>
        <v>45382</v>
      </c>
      <c r="YA30" s="4"/>
      <c r="YB30" s="5" t="s">
        <v>22</v>
      </c>
      <c r="YC30" s="4"/>
      <c r="YD30" s="5" t="s">
        <v>23</v>
      </c>
      <c r="YE30" s="4"/>
      <c r="YF30" s="5" t="s">
        <v>22</v>
      </c>
      <c r="YG30" s="4"/>
      <c r="YH30" s="5" t="s">
        <v>23</v>
      </c>
      <c r="YI30" s="4"/>
      <c r="YJ30" s="6" t="s">
        <v>22</v>
      </c>
      <c r="YK30" s="4"/>
      <c r="YL30" s="6" t="s">
        <v>23</v>
      </c>
      <c r="YM30" s="4"/>
      <c r="YN30" s="6" t="s">
        <v>22</v>
      </c>
      <c r="YO30" s="4"/>
      <c r="YP30" s="6" t="s">
        <v>23</v>
      </c>
      <c r="YQ30" s="70"/>
      <c r="YR30" s="17"/>
      <c r="YS30" s="18"/>
      <c r="YT30" s="82"/>
      <c r="YV30" s="9" t="str">
        <f t="shared" si="53"/>
        <v/>
      </c>
      <c r="YW30" s="9" t="str">
        <f t="shared" si="97"/>
        <v/>
      </c>
      <c r="YX30" s="9" t="str">
        <f>IF(YG30="","",IF(OR(AND(XX30=XX31,YA31&gt;0,明細書!YA31&lt;明細書!YA30),AND(XX30=XX31,YA31&gt;0,明細書!YB30&gt;明細書!YA31),AND(明細書!YA30&gt;明細書!YB30)),1,""))</f>
        <v/>
      </c>
      <c r="YY30" s="9" t="str">
        <f>IF(YO30="","",IF(OR(明細書!YC30&lt;明細書!YA30,明細書!YB30&lt;明細書!YD30,明細書!YC30&gt;明細書!YD30),1,""))</f>
        <v/>
      </c>
      <c r="YZ30" s="9" t="str">
        <f>IF(AND(明細書!YA30&lt;=TIME(17,40,0),明細書!YB30&gt;=TIME(18,20,0)),1,IF(AND(明細書!YA30&lt;=TIME(21,40,0),明細書!YB30&gt;=TIME(22,20,0)),1,IF(AND(明細書!YA30&lt;=TIME(5,40,0),明細書!YB30&gt;=TIME(6,20,0)),1,IF(AND(明細書!YA30&lt;=TIME(7,40,0),明細書!YB30&gt;=TIME(8,20,0)),1,""))))</f>
        <v/>
      </c>
      <c r="ZH30" s="15" t="str">
        <f t="shared" si="77"/>
        <v/>
      </c>
      <c r="ZJ30" s="16"/>
      <c r="ZK30" s="7" t="str">
        <f t="shared" si="54"/>
        <v/>
      </c>
      <c r="ZL30" s="3">
        <f t="shared" si="55"/>
        <v>45382</v>
      </c>
      <c r="ZM30" s="4"/>
      <c r="ZN30" s="5" t="s">
        <v>22</v>
      </c>
      <c r="ZO30" s="4"/>
      <c r="ZP30" s="5" t="s">
        <v>23</v>
      </c>
      <c r="ZQ30" s="4"/>
      <c r="ZR30" s="5" t="s">
        <v>22</v>
      </c>
      <c r="ZS30" s="4"/>
      <c r="ZT30" s="5" t="s">
        <v>23</v>
      </c>
      <c r="ZU30" s="4"/>
      <c r="ZV30" s="6" t="s">
        <v>22</v>
      </c>
      <c r="ZW30" s="4"/>
      <c r="ZX30" s="6" t="s">
        <v>23</v>
      </c>
      <c r="ZY30" s="4"/>
      <c r="ZZ30" s="6" t="s">
        <v>22</v>
      </c>
      <c r="AAA30" s="4"/>
      <c r="AAB30" s="6" t="s">
        <v>23</v>
      </c>
      <c r="AAC30" s="70"/>
      <c r="AAD30" s="17"/>
      <c r="AAE30" s="18"/>
      <c r="AAF30" s="82"/>
      <c r="AAH30" s="9" t="str">
        <f t="shared" si="56"/>
        <v/>
      </c>
      <c r="AAI30" s="9" t="str">
        <f t="shared" si="98"/>
        <v/>
      </c>
      <c r="AAJ30" s="9" t="str">
        <f>IF(ZS30="","",IF(OR(AND(ZJ30=ZJ31,ZM31&gt;0,明細書!ZM31&lt;明細書!ZM30),AND(ZJ30=ZJ31,ZM31&gt;0,明細書!ZN30&gt;明細書!ZM31),AND(明細書!ZM30&gt;明細書!ZN30)),1,""))</f>
        <v/>
      </c>
      <c r="AAK30" s="9" t="str">
        <f>IF(AAA30="","",IF(OR(明細書!ZO30&lt;明細書!ZM30,明細書!ZN30&lt;明細書!ZP30,明細書!ZO30&gt;明細書!ZP30),1,""))</f>
        <v/>
      </c>
      <c r="AAL30" s="9" t="str">
        <f>IF(AND(明細書!ZM30&lt;=TIME(17,40,0),明細書!ZN30&gt;=TIME(18,20,0)),1,IF(AND(明細書!ZM30&lt;=TIME(21,40,0),明細書!ZN30&gt;=TIME(22,20,0)),1,IF(AND(明細書!ZM30&lt;=TIME(5,40,0),明細書!ZN30&gt;=TIME(6,20,0)),1,IF(AND(明細書!ZM30&lt;=TIME(7,40,0),明細書!ZN30&gt;=TIME(8,20,0)),1,""))))</f>
        <v/>
      </c>
      <c r="AAT30" s="15" t="str">
        <f t="shared" si="78"/>
        <v/>
      </c>
      <c r="AAV30" s="16"/>
      <c r="AAW30" s="7" t="str">
        <f t="shared" si="57"/>
        <v/>
      </c>
      <c r="AAX30" s="3">
        <f t="shared" si="58"/>
        <v>45382</v>
      </c>
      <c r="AAY30" s="4"/>
      <c r="AAZ30" s="5" t="s">
        <v>22</v>
      </c>
      <c r="ABA30" s="4"/>
      <c r="ABB30" s="5" t="s">
        <v>23</v>
      </c>
      <c r="ABC30" s="4"/>
      <c r="ABD30" s="5" t="s">
        <v>22</v>
      </c>
      <c r="ABE30" s="4"/>
      <c r="ABF30" s="5" t="s">
        <v>23</v>
      </c>
      <c r="ABG30" s="4"/>
      <c r="ABH30" s="6" t="s">
        <v>22</v>
      </c>
      <c r="ABI30" s="4"/>
      <c r="ABJ30" s="6" t="s">
        <v>23</v>
      </c>
      <c r="ABK30" s="4"/>
      <c r="ABL30" s="6" t="s">
        <v>22</v>
      </c>
      <c r="ABM30" s="4"/>
      <c r="ABN30" s="6" t="s">
        <v>23</v>
      </c>
      <c r="ABO30" s="70"/>
      <c r="ABP30" s="17"/>
      <c r="ABQ30" s="18"/>
      <c r="ABR30" s="82"/>
      <c r="ABT30" s="9" t="str">
        <f t="shared" si="59"/>
        <v/>
      </c>
      <c r="ABU30" s="9" t="str">
        <f t="shared" si="99"/>
        <v/>
      </c>
      <c r="ABV30" s="9" t="str">
        <f>IF(ABE30="","",IF(OR(AND(AAV30=AAV31,AAY31&gt;0,明細書!AAY31&lt;明細書!AAY30),AND(AAV30=AAV31,AAY31&gt;0,明細書!AAZ30&gt;明細書!AAY31),AND(明細書!AAY30&gt;明細書!AAZ30)),1,""))</f>
        <v/>
      </c>
      <c r="ABW30" s="9" t="str">
        <f>IF(ABM30="","",IF(OR(明細書!ABA30&lt;明細書!AAY30,明細書!AAZ30&lt;明細書!ABB30,明細書!ABA30&gt;明細書!ABB30),1,""))</f>
        <v/>
      </c>
      <c r="ABX30" s="9" t="str">
        <f>IF(AND(明細書!AAY30&lt;=TIME(17,40,0),明細書!AAZ30&gt;=TIME(18,20,0)),1,IF(AND(明細書!AAY30&lt;=TIME(21,40,0),明細書!AAZ30&gt;=TIME(22,20,0)),1,IF(AND(明細書!AAY30&lt;=TIME(5,40,0),明細書!AAZ30&gt;=TIME(6,20,0)),1,IF(AND(明細書!AAY30&lt;=TIME(7,40,0),明細書!AAZ30&gt;=TIME(8,20,0)),1,""))))</f>
        <v/>
      </c>
      <c r="ACF30" s="15" t="str">
        <f t="shared" si="79"/>
        <v/>
      </c>
    </row>
    <row r="31" spans="2:760" ht="18.75" customHeight="1" x14ac:dyDescent="0.2">
      <c r="B31" s="16"/>
      <c r="C31" s="7" t="str">
        <f t="shared" si="100"/>
        <v/>
      </c>
      <c r="D31" s="3">
        <f t="shared" si="101"/>
        <v>45382</v>
      </c>
      <c r="E31" s="4"/>
      <c r="F31" s="5" t="s">
        <v>22</v>
      </c>
      <c r="G31" s="4"/>
      <c r="H31" s="5" t="s">
        <v>23</v>
      </c>
      <c r="I31" s="4"/>
      <c r="J31" s="5" t="s">
        <v>22</v>
      </c>
      <c r="K31" s="4"/>
      <c r="L31" s="5" t="s">
        <v>23</v>
      </c>
      <c r="M31" s="4"/>
      <c r="N31" s="6" t="s">
        <v>22</v>
      </c>
      <c r="O31" s="4"/>
      <c r="P31" s="6" t="s">
        <v>23</v>
      </c>
      <c r="Q31" s="4"/>
      <c r="R31" s="6" t="s">
        <v>22</v>
      </c>
      <c r="S31" s="4"/>
      <c r="T31" s="6" t="s">
        <v>23</v>
      </c>
      <c r="U31" s="70"/>
      <c r="V31" s="17"/>
      <c r="W31" s="18"/>
      <c r="X31" s="82"/>
      <c r="Z31" s="9" t="str">
        <f t="shared" si="2"/>
        <v/>
      </c>
      <c r="AA31" s="9" t="str">
        <f t="shared" si="80"/>
        <v/>
      </c>
      <c r="AB31" s="9" t="str">
        <f>IF(K31="","",IF(OR(AND(B31=B32,E32&gt;0,明細書!E32&lt;明細書!E31),AND(B31=B32,E32&gt;0,明細書!F31&gt;明細書!E32),AND(明細書!E31&gt;明細書!F31)),1,""))</f>
        <v/>
      </c>
      <c r="AC31" s="9" t="str">
        <f>IF(S31="","",IF(OR(明細書!G31&lt;明細書!E31,明細書!F31&lt;明細書!H31,明細書!G31&gt;明細書!H31),1,""))</f>
        <v/>
      </c>
      <c r="AD31" s="9" t="str">
        <f>IF(AND(明細書!E31&lt;=TIME(17,40,0),明細書!F31&gt;=TIME(18,20,0)),1,IF(AND(明細書!E31&lt;=TIME(21,40,0),明細書!F31&gt;=TIME(22,20,0)),1,IF(AND(明細書!E31&lt;=TIME(5,40,0),明細書!F31&gt;=TIME(6,20,0)),1,IF(AND(明細書!E31&lt;=TIME(7,40,0),明細書!F31&gt;=TIME(8,20,0)),1,""))))</f>
        <v/>
      </c>
      <c r="AL31" s="15" t="str">
        <f t="shared" si="60"/>
        <v/>
      </c>
      <c r="AN31" s="16"/>
      <c r="AO31" s="7" t="str">
        <f t="shared" si="3"/>
        <v/>
      </c>
      <c r="AP31" s="3">
        <f t="shared" si="4"/>
        <v>45382</v>
      </c>
      <c r="AQ31" s="4"/>
      <c r="AR31" s="5" t="s">
        <v>22</v>
      </c>
      <c r="AS31" s="4"/>
      <c r="AT31" s="5" t="s">
        <v>23</v>
      </c>
      <c r="AU31" s="4"/>
      <c r="AV31" s="5" t="s">
        <v>22</v>
      </c>
      <c r="AW31" s="4"/>
      <c r="AX31" s="5" t="s">
        <v>23</v>
      </c>
      <c r="AY31" s="4"/>
      <c r="AZ31" s="6" t="s">
        <v>22</v>
      </c>
      <c r="BA31" s="4"/>
      <c r="BB31" s="6" t="s">
        <v>23</v>
      </c>
      <c r="BC31" s="4"/>
      <c r="BD31" s="6" t="s">
        <v>22</v>
      </c>
      <c r="BE31" s="4"/>
      <c r="BF31" s="6" t="s">
        <v>23</v>
      </c>
      <c r="BG31" s="70"/>
      <c r="BH31" s="17"/>
      <c r="BI31" s="18"/>
      <c r="BJ31" s="82"/>
      <c r="BL31" s="9" t="str">
        <f t="shared" si="5"/>
        <v/>
      </c>
      <c r="BM31" s="9" t="str">
        <f t="shared" si="81"/>
        <v/>
      </c>
      <c r="BN31" s="9" t="str">
        <f>IF(AW31="","",IF(OR(AND(AN31=AN32,AQ32&gt;0,明細書!AQ32&lt;明細書!AQ31),AND(AN31=AN32,AQ32&gt;0,明細書!AR31&gt;明細書!AQ32),AND(明細書!AQ31&gt;明細書!AR31)),1,""))</f>
        <v/>
      </c>
      <c r="BO31" s="9" t="str">
        <f>IF(BE31="","",IF(OR(明細書!AS31&lt;明細書!AQ31,明細書!AR31&lt;明細書!AT31,明細書!AS31&gt;明細書!AT31),1,""))</f>
        <v/>
      </c>
      <c r="BP31" s="9" t="str">
        <f>IF(AND(明細書!AQ31&lt;=TIME(17,40,0),明細書!AR31&gt;=TIME(18,20,0)),1,IF(AND(明細書!AQ31&lt;=TIME(21,40,0),明細書!AR31&gt;=TIME(22,20,0)),1,IF(AND(明細書!AQ31&lt;=TIME(5,40,0),明細書!AR31&gt;=TIME(6,20,0)),1,IF(AND(明細書!AQ31&lt;=TIME(7,40,0),明細書!AR31&gt;=TIME(8,20,0)),1,""))))</f>
        <v/>
      </c>
      <c r="BX31" s="15" t="str">
        <f t="shared" si="61"/>
        <v/>
      </c>
      <c r="BZ31" s="16"/>
      <c r="CA31" s="7" t="str">
        <f t="shared" si="6"/>
        <v/>
      </c>
      <c r="CB31" s="3">
        <f t="shared" si="7"/>
        <v>45382</v>
      </c>
      <c r="CC31" s="4"/>
      <c r="CD31" s="5" t="s">
        <v>22</v>
      </c>
      <c r="CE31" s="4"/>
      <c r="CF31" s="5" t="s">
        <v>23</v>
      </c>
      <c r="CG31" s="4"/>
      <c r="CH31" s="5" t="s">
        <v>22</v>
      </c>
      <c r="CI31" s="4"/>
      <c r="CJ31" s="5" t="s">
        <v>23</v>
      </c>
      <c r="CK31" s="4"/>
      <c r="CL31" s="6" t="s">
        <v>22</v>
      </c>
      <c r="CM31" s="4"/>
      <c r="CN31" s="6" t="s">
        <v>23</v>
      </c>
      <c r="CO31" s="4"/>
      <c r="CP31" s="6" t="s">
        <v>22</v>
      </c>
      <c r="CQ31" s="4"/>
      <c r="CR31" s="6" t="s">
        <v>23</v>
      </c>
      <c r="CS31" s="70"/>
      <c r="CT31" s="17"/>
      <c r="CU31" s="18"/>
      <c r="CV31" s="82"/>
      <c r="CX31" s="9" t="str">
        <f t="shared" si="8"/>
        <v/>
      </c>
      <c r="CY31" s="9" t="str">
        <f t="shared" si="82"/>
        <v/>
      </c>
      <c r="CZ31" s="9" t="str">
        <f>IF(CI31="","",IF(OR(AND(BZ31=BZ32,CC32&gt;0,明細書!CC32&lt;明細書!CC31),AND(BZ31=BZ32,CC32&gt;0,明細書!CD31&gt;明細書!CC32),AND(明細書!CC31&gt;明細書!CD31)),1,""))</f>
        <v/>
      </c>
      <c r="DA31" s="9" t="str">
        <f>IF(CQ31="","",IF(OR(明細書!CE31&lt;明細書!CC31,明細書!CD31&lt;明細書!CF31,明細書!CE31&gt;明細書!CF31),1,""))</f>
        <v/>
      </c>
      <c r="DB31" s="9" t="str">
        <f>IF(AND(明細書!CC31&lt;=TIME(17,40,0),明細書!CD31&gt;=TIME(18,20,0)),1,IF(AND(明細書!CC31&lt;=TIME(21,40,0),明細書!CD31&gt;=TIME(22,20,0)),1,IF(AND(明細書!CC31&lt;=TIME(5,40,0),明細書!CD31&gt;=TIME(6,20,0)),1,IF(AND(明細書!CC31&lt;=TIME(7,40,0),明細書!CD31&gt;=TIME(8,20,0)),1,""))))</f>
        <v/>
      </c>
      <c r="DJ31" s="15" t="str">
        <f t="shared" si="62"/>
        <v/>
      </c>
      <c r="DL31" s="16"/>
      <c r="DM31" s="7" t="str">
        <f t="shared" si="9"/>
        <v/>
      </c>
      <c r="DN31" s="3">
        <f t="shared" si="10"/>
        <v>45382</v>
      </c>
      <c r="DO31" s="4"/>
      <c r="DP31" s="5" t="s">
        <v>22</v>
      </c>
      <c r="DQ31" s="4"/>
      <c r="DR31" s="5" t="s">
        <v>23</v>
      </c>
      <c r="DS31" s="4"/>
      <c r="DT31" s="5" t="s">
        <v>22</v>
      </c>
      <c r="DU31" s="4"/>
      <c r="DV31" s="5" t="s">
        <v>23</v>
      </c>
      <c r="DW31" s="4"/>
      <c r="DX31" s="6" t="s">
        <v>22</v>
      </c>
      <c r="DY31" s="4"/>
      <c r="DZ31" s="6" t="s">
        <v>23</v>
      </c>
      <c r="EA31" s="4"/>
      <c r="EB31" s="6" t="s">
        <v>22</v>
      </c>
      <c r="EC31" s="4"/>
      <c r="ED31" s="6" t="s">
        <v>23</v>
      </c>
      <c r="EE31" s="70"/>
      <c r="EF31" s="17"/>
      <c r="EG31" s="18"/>
      <c r="EH31" s="82"/>
      <c r="EJ31" s="9" t="str">
        <f t="shared" si="11"/>
        <v/>
      </c>
      <c r="EK31" s="9" t="str">
        <f t="shared" si="83"/>
        <v/>
      </c>
      <c r="EL31" s="9" t="str">
        <f>IF(DU31="","",IF(OR(AND(DL31=DL32,DO32&gt;0,明細書!DO32&lt;明細書!DO31),AND(DL31=DL32,DO32&gt;0,明細書!DP31&gt;明細書!DO32),AND(明細書!DO31&gt;明細書!DP31)),1,""))</f>
        <v/>
      </c>
      <c r="EM31" s="9" t="str">
        <f>IF(EC31="","",IF(OR(明細書!DQ31&lt;明細書!DO31,明細書!DP31&lt;明細書!DR31,明細書!DQ31&gt;明細書!DR31),1,""))</f>
        <v/>
      </c>
      <c r="EN31" s="9" t="str">
        <f>IF(AND(明細書!DO31&lt;=TIME(17,40,0),明細書!DP31&gt;=TIME(18,20,0)),1,IF(AND(明細書!DO31&lt;=TIME(21,40,0),明細書!DP31&gt;=TIME(22,20,0)),1,IF(AND(明細書!DO31&lt;=TIME(5,40,0),明細書!DP31&gt;=TIME(6,20,0)),1,IF(AND(明細書!DO31&lt;=TIME(7,40,0),明細書!DP31&gt;=TIME(8,20,0)),1,""))))</f>
        <v/>
      </c>
      <c r="EV31" s="15" t="str">
        <f t="shared" si="63"/>
        <v/>
      </c>
      <c r="EX31" s="16"/>
      <c r="EY31" s="7" t="str">
        <f t="shared" si="12"/>
        <v/>
      </c>
      <c r="EZ31" s="3">
        <f t="shared" si="13"/>
        <v>45382</v>
      </c>
      <c r="FA31" s="4"/>
      <c r="FB31" s="5" t="s">
        <v>22</v>
      </c>
      <c r="FC31" s="4"/>
      <c r="FD31" s="5" t="s">
        <v>23</v>
      </c>
      <c r="FE31" s="4"/>
      <c r="FF31" s="5" t="s">
        <v>22</v>
      </c>
      <c r="FG31" s="4"/>
      <c r="FH31" s="5" t="s">
        <v>23</v>
      </c>
      <c r="FI31" s="4"/>
      <c r="FJ31" s="6" t="s">
        <v>22</v>
      </c>
      <c r="FK31" s="4"/>
      <c r="FL31" s="6" t="s">
        <v>23</v>
      </c>
      <c r="FM31" s="4"/>
      <c r="FN31" s="6" t="s">
        <v>22</v>
      </c>
      <c r="FO31" s="4"/>
      <c r="FP31" s="6" t="s">
        <v>23</v>
      </c>
      <c r="FQ31" s="70"/>
      <c r="FR31" s="17"/>
      <c r="FS31" s="18"/>
      <c r="FT31" s="82"/>
      <c r="FV31" s="9" t="str">
        <f t="shared" si="14"/>
        <v/>
      </c>
      <c r="FW31" s="9" t="str">
        <f t="shared" si="84"/>
        <v/>
      </c>
      <c r="FX31" s="9" t="str">
        <f>IF(FG31="","",IF(OR(AND(EX31=EX32,FA32&gt;0,明細書!FA32&lt;明細書!FA31),AND(EX31=EX32,FA32&gt;0,明細書!FB31&gt;明細書!FA32),AND(明細書!FA31&gt;明細書!FB31)),1,""))</f>
        <v/>
      </c>
      <c r="FY31" s="9" t="str">
        <f>IF(FO31="","",IF(OR(明細書!FC31&lt;明細書!FA31,明細書!FB31&lt;明細書!FD31,明細書!FC31&gt;明細書!FD31),1,""))</f>
        <v/>
      </c>
      <c r="FZ31" s="9" t="str">
        <f>IF(AND(明細書!FA31&lt;=TIME(17,40,0),明細書!FB31&gt;=TIME(18,20,0)),1,IF(AND(明細書!FA31&lt;=TIME(21,40,0),明細書!FB31&gt;=TIME(22,20,0)),1,IF(AND(明細書!FA31&lt;=TIME(5,40,0),明細書!FB31&gt;=TIME(6,20,0)),1,IF(AND(明細書!FA31&lt;=TIME(7,40,0),明細書!FB31&gt;=TIME(8,20,0)),1,""))))</f>
        <v/>
      </c>
      <c r="GH31" s="15" t="str">
        <f t="shared" si="64"/>
        <v/>
      </c>
      <c r="GJ31" s="16"/>
      <c r="GK31" s="7" t="str">
        <f t="shared" si="15"/>
        <v/>
      </c>
      <c r="GL31" s="3">
        <f t="shared" si="16"/>
        <v>45382</v>
      </c>
      <c r="GM31" s="4"/>
      <c r="GN31" s="5" t="s">
        <v>22</v>
      </c>
      <c r="GO31" s="4"/>
      <c r="GP31" s="5" t="s">
        <v>23</v>
      </c>
      <c r="GQ31" s="4"/>
      <c r="GR31" s="5" t="s">
        <v>22</v>
      </c>
      <c r="GS31" s="4"/>
      <c r="GT31" s="5" t="s">
        <v>23</v>
      </c>
      <c r="GU31" s="4"/>
      <c r="GV31" s="6" t="s">
        <v>22</v>
      </c>
      <c r="GW31" s="4"/>
      <c r="GX31" s="6" t="s">
        <v>23</v>
      </c>
      <c r="GY31" s="4"/>
      <c r="GZ31" s="6" t="s">
        <v>22</v>
      </c>
      <c r="HA31" s="4"/>
      <c r="HB31" s="6" t="s">
        <v>23</v>
      </c>
      <c r="HC31" s="70"/>
      <c r="HD31" s="17"/>
      <c r="HE31" s="18"/>
      <c r="HF31" s="82"/>
      <c r="HH31" s="9" t="str">
        <f t="shared" si="17"/>
        <v/>
      </c>
      <c r="HI31" s="9" t="str">
        <f t="shared" si="85"/>
        <v/>
      </c>
      <c r="HJ31" s="9" t="str">
        <f>IF(GS31="","",IF(OR(AND(GJ31=GJ32,GM32&gt;0,明細書!GM32&lt;明細書!GM31),AND(GJ31=GJ32,GM32&gt;0,明細書!GN31&gt;明細書!GM32),AND(明細書!GM31&gt;明細書!GN31)),1,""))</f>
        <v/>
      </c>
      <c r="HK31" s="9" t="str">
        <f>IF(HA31="","",IF(OR(明細書!GO31&lt;明細書!GM31,明細書!GN31&lt;明細書!GP31,明細書!GO31&gt;明細書!GP31),1,""))</f>
        <v/>
      </c>
      <c r="HL31" s="9" t="str">
        <f>IF(AND(明細書!GM31&lt;=TIME(17,40,0),明細書!GN31&gt;=TIME(18,20,0)),1,IF(AND(明細書!GM31&lt;=TIME(21,40,0),明細書!GN31&gt;=TIME(22,20,0)),1,IF(AND(明細書!GM31&lt;=TIME(5,40,0),明細書!GN31&gt;=TIME(6,20,0)),1,IF(AND(明細書!GM31&lt;=TIME(7,40,0),明細書!GN31&gt;=TIME(8,20,0)),1,""))))</f>
        <v/>
      </c>
      <c r="HT31" s="15" t="str">
        <f t="shared" si="65"/>
        <v/>
      </c>
      <c r="HV31" s="16"/>
      <c r="HW31" s="7" t="str">
        <f t="shared" si="18"/>
        <v/>
      </c>
      <c r="HX31" s="3">
        <f t="shared" si="19"/>
        <v>45382</v>
      </c>
      <c r="HY31" s="4"/>
      <c r="HZ31" s="5" t="s">
        <v>22</v>
      </c>
      <c r="IA31" s="4"/>
      <c r="IB31" s="5" t="s">
        <v>23</v>
      </c>
      <c r="IC31" s="4"/>
      <c r="ID31" s="5" t="s">
        <v>22</v>
      </c>
      <c r="IE31" s="4"/>
      <c r="IF31" s="5" t="s">
        <v>23</v>
      </c>
      <c r="IG31" s="4"/>
      <c r="IH31" s="6" t="s">
        <v>22</v>
      </c>
      <c r="II31" s="4"/>
      <c r="IJ31" s="6" t="s">
        <v>23</v>
      </c>
      <c r="IK31" s="4"/>
      <c r="IL31" s="6" t="s">
        <v>22</v>
      </c>
      <c r="IM31" s="4"/>
      <c r="IN31" s="6" t="s">
        <v>23</v>
      </c>
      <c r="IO31" s="70"/>
      <c r="IP31" s="17"/>
      <c r="IQ31" s="18"/>
      <c r="IR31" s="82"/>
      <c r="IT31" s="9" t="str">
        <f t="shared" si="20"/>
        <v/>
      </c>
      <c r="IU31" s="9" t="str">
        <f t="shared" si="86"/>
        <v/>
      </c>
      <c r="IV31" s="9" t="str">
        <f>IF(IE31="","",IF(OR(AND(HV31=HV32,HY32&gt;0,明細書!HY32&lt;明細書!HY31),AND(HV31=HV32,HY32&gt;0,明細書!HZ31&gt;明細書!HY32),AND(明細書!HY31&gt;明細書!HZ31)),1,""))</f>
        <v/>
      </c>
      <c r="IW31" s="9" t="str">
        <f>IF(IM31="","",IF(OR(明細書!IA31&lt;明細書!HY31,明細書!HZ31&lt;明細書!IB31,明細書!IA31&gt;明細書!IB31),1,""))</f>
        <v/>
      </c>
      <c r="IX31" s="9" t="str">
        <f>IF(AND(明細書!HY31&lt;=TIME(17,40,0),明細書!HZ31&gt;=TIME(18,20,0)),1,IF(AND(明細書!HY31&lt;=TIME(21,40,0),明細書!HZ31&gt;=TIME(22,20,0)),1,IF(AND(明細書!HY31&lt;=TIME(5,40,0),明細書!HZ31&gt;=TIME(6,20,0)),1,IF(AND(明細書!HY31&lt;=TIME(7,40,0),明細書!HZ31&gt;=TIME(8,20,0)),1,""))))</f>
        <v/>
      </c>
      <c r="JF31" s="15" t="str">
        <f t="shared" si="66"/>
        <v/>
      </c>
      <c r="JH31" s="16"/>
      <c r="JI31" s="7" t="str">
        <f t="shared" si="21"/>
        <v/>
      </c>
      <c r="JJ31" s="3">
        <f t="shared" si="22"/>
        <v>45382</v>
      </c>
      <c r="JK31" s="4"/>
      <c r="JL31" s="5" t="s">
        <v>22</v>
      </c>
      <c r="JM31" s="4"/>
      <c r="JN31" s="5" t="s">
        <v>23</v>
      </c>
      <c r="JO31" s="4"/>
      <c r="JP31" s="5" t="s">
        <v>22</v>
      </c>
      <c r="JQ31" s="4"/>
      <c r="JR31" s="5" t="s">
        <v>23</v>
      </c>
      <c r="JS31" s="4"/>
      <c r="JT31" s="6" t="s">
        <v>22</v>
      </c>
      <c r="JU31" s="4"/>
      <c r="JV31" s="6" t="s">
        <v>23</v>
      </c>
      <c r="JW31" s="4"/>
      <c r="JX31" s="6" t="s">
        <v>22</v>
      </c>
      <c r="JY31" s="4"/>
      <c r="JZ31" s="6" t="s">
        <v>23</v>
      </c>
      <c r="KA31" s="70"/>
      <c r="KB31" s="17"/>
      <c r="KC31" s="18"/>
      <c r="KD31" s="82"/>
      <c r="KF31" s="9" t="str">
        <f t="shared" si="23"/>
        <v/>
      </c>
      <c r="KG31" s="9" t="str">
        <f t="shared" si="87"/>
        <v/>
      </c>
      <c r="KH31" s="9" t="str">
        <f>IF(JQ31="","",IF(OR(AND(JH31=JH32,JK32&gt;0,明細書!JK32&lt;明細書!JK31),AND(JH31=JH32,JK32&gt;0,明細書!JL31&gt;明細書!JK32),AND(明細書!JK31&gt;明細書!JL31)),1,""))</f>
        <v/>
      </c>
      <c r="KI31" s="9" t="str">
        <f>IF(JY31="","",IF(OR(明細書!JM31&lt;明細書!JK31,明細書!JL31&lt;明細書!JN31,明細書!JM31&gt;明細書!JN31),1,""))</f>
        <v/>
      </c>
      <c r="KJ31" s="9" t="str">
        <f>IF(AND(明細書!JK31&lt;=TIME(17,40,0),明細書!JL31&gt;=TIME(18,20,0)),1,IF(AND(明細書!JK31&lt;=TIME(21,40,0),明細書!JL31&gt;=TIME(22,20,0)),1,IF(AND(明細書!JK31&lt;=TIME(5,40,0),明細書!JL31&gt;=TIME(6,20,0)),1,IF(AND(明細書!JK31&lt;=TIME(7,40,0),明細書!JL31&gt;=TIME(8,20,0)),1,""))))</f>
        <v/>
      </c>
      <c r="KR31" s="15" t="str">
        <f t="shared" si="67"/>
        <v/>
      </c>
      <c r="KT31" s="16"/>
      <c r="KU31" s="7" t="str">
        <f t="shared" si="24"/>
        <v/>
      </c>
      <c r="KV31" s="3">
        <f t="shared" si="25"/>
        <v>45382</v>
      </c>
      <c r="KW31" s="4"/>
      <c r="KX31" s="5" t="s">
        <v>22</v>
      </c>
      <c r="KY31" s="4"/>
      <c r="KZ31" s="5" t="s">
        <v>23</v>
      </c>
      <c r="LA31" s="4"/>
      <c r="LB31" s="5" t="s">
        <v>22</v>
      </c>
      <c r="LC31" s="4"/>
      <c r="LD31" s="5" t="s">
        <v>23</v>
      </c>
      <c r="LE31" s="4"/>
      <c r="LF31" s="6" t="s">
        <v>22</v>
      </c>
      <c r="LG31" s="4"/>
      <c r="LH31" s="6" t="s">
        <v>23</v>
      </c>
      <c r="LI31" s="4"/>
      <c r="LJ31" s="6" t="s">
        <v>22</v>
      </c>
      <c r="LK31" s="4"/>
      <c r="LL31" s="6" t="s">
        <v>23</v>
      </c>
      <c r="LM31" s="70"/>
      <c r="LN31" s="17"/>
      <c r="LO31" s="18"/>
      <c r="LP31" s="82"/>
      <c r="LR31" s="9" t="str">
        <f t="shared" si="26"/>
        <v/>
      </c>
      <c r="LS31" s="9" t="str">
        <f t="shared" si="88"/>
        <v/>
      </c>
      <c r="LT31" s="9" t="str">
        <f>IF(LC31="","",IF(OR(AND(KT31=KT32,KW32&gt;0,明細書!KW32&lt;明細書!KW31),AND(KT31=KT32,KW32&gt;0,明細書!KX31&gt;明細書!KW32),AND(明細書!KW31&gt;明細書!KX31)),1,""))</f>
        <v/>
      </c>
      <c r="LU31" s="9" t="str">
        <f>IF(LK31="","",IF(OR(明細書!KY31&lt;明細書!KW31,明細書!KX31&lt;明細書!KZ31,明細書!KY31&gt;明細書!KZ31),1,""))</f>
        <v/>
      </c>
      <c r="LV31" s="9" t="str">
        <f>IF(AND(明細書!KW31&lt;=TIME(17,40,0),明細書!KX31&gt;=TIME(18,20,0)),1,IF(AND(明細書!KW31&lt;=TIME(21,40,0),明細書!KX31&gt;=TIME(22,20,0)),1,IF(AND(明細書!KW31&lt;=TIME(5,40,0),明細書!KX31&gt;=TIME(6,20,0)),1,IF(AND(明細書!KW31&lt;=TIME(7,40,0),明細書!KX31&gt;=TIME(8,20,0)),1,""))))</f>
        <v/>
      </c>
      <c r="MD31" s="15" t="str">
        <f t="shared" si="68"/>
        <v/>
      </c>
      <c r="MF31" s="16"/>
      <c r="MG31" s="7" t="str">
        <f t="shared" si="27"/>
        <v/>
      </c>
      <c r="MH31" s="3">
        <f t="shared" si="28"/>
        <v>45382</v>
      </c>
      <c r="MI31" s="4"/>
      <c r="MJ31" s="5" t="s">
        <v>22</v>
      </c>
      <c r="MK31" s="4"/>
      <c r="ML31" s="5" t="s">
        <v>23</v>
      </c>
      <c r="MM31" s="4"/>
      <c r="MN31" s="5" t="s">
        <v>22</v>
      </c>
      <c r="MO31" s="4"/>
      <c r="MP31" s="5" t="s">
        <v>23</v>
      </c>
      <c r="MQ31" s="4"/>
      <c r="MR31" s="6" t="s">
        <v>22</v>
      </c>
      <c r="MS31" s="4"/>
      <c r="MT31" s="6" t="s">
        <v>23</v>
      </c>
      <c r="MU31" s="4"/>
      <c r="MV31" s="6" t="s">
        <v>22</v>
      </c>
      <c r="MW31" s="4"/>
      <c r="MX31" s="6" t="s">
        <v>23</v>
      </c>
      <c r="MY31" s="70"/>
      <c r="MZ31" s="17"/>
      <c r="NA31" s="18"/>
      <c r="NB31" s="82"/>
      <c r="ND31" s="9" t="str">
        <f t="shared" si="29"/>
        <v/>
      </c>
      <c r="NE31" s="9" t="str">
        <f t="shared" si="89"/>
        <v/>
      </c>
      <c r="NF31" s="9" t="str">
        <f>IF(MO31="","",IF(OR(AND(MF31=MF32,MI32&gt;0,明細書!MI32&lt;明細書!MI31),AND(MF31=MF32,MI32&gt;0,明細書!MJ31&gt;明細書!MI32),AND(明細書!MI31&gt;明細書!MJ31)),1,""))</f>
        <v/>
      </c>
      <c r="NG31" s="9" t="str">
        <f>IF(MW31="","",IF(OR(明細書!MK31&lt;明細書!MI31,明細書!MJ31&lt;明細書!ML31,明細書!MK31&gt;明細書!ML31),1,""))</f>
        <v/>
      </c>
      <c r="NH31" s="9" t="str">
        <f>IF(AND(明細書!MI31&lt;=TIME(17,40,0),明細書!MJ31&gt;=TIME(18,20,0)),1,IF(AND(明細書!MI31&lt;=TIME(21,40,0),明細書!MJ31&gt;=TIME(22,20,0)),1,IF(AND(明細書!MI31&lt;=TIME(5,40,0),明細書!MJ31&gt;=TIME(6,20,0)),1,IF(AND(明細書!MI31&lt;=TIME(7,40,0),明細書!MJ31&gt;=TIME(8,20,0)),1,""))))</f>
        <v/>
      </c>
      <c r="NP31" s="15" t="str">
        <f t="shared" si="69"/>
        <v/>
      </c>
      <c r="NR31" s="16"/>
      <c r="NS31" s="7" t="str">
        <f t="shared" si="30"/>
        <v/>
      </c>
      <c r="NT31" s="3">
        <f t="shared" si="31"/>
        <v>45382</v>
      </c>
      <c r="NU31" s="4"/>
      <c r="NV31" s="5" t="s">
        <v>22</v>
      </c>
      <c r="NW31" s="4"/>
      <c r="NX31" s="5" t="s">
        <v>23</v>
      </c>
      <c r="NY31" s="4"/>
      <c r="NZ31" s="5" t="s">
        <v>22</v>
      </c>
      <c r="OA31" s="4"/>
      <c r="OB31" s="5" t="s">
        <v>23</v>
      </c>
      <c r="OC31" s="4"/>
      <c r="OD31" s="6" t="s">
        <v>22</v>
      </c>
      <c r="OE31" s="4"/>
      <c r="OF31" s="6" t="s">
        <v>23</v>
      </c>
      <c r="OG31" s="4"/>
      <c r="OH31" s="6" t="s">
        <v>22</v>
      </c>
      <c r="OI31" s="4"/>
      <c r="OJ31" s="6" t="s">
        <v>23</v>
      </c>
      <c r="OK31" s="70"/>
      <c r="OL31" s="17"/>
      <c r="OM31" s="18"/>
      <c r="ON31" s="82"/>
      <c r="OP31" s="9" t="str">
        <f t="shared" si="32"/>
        <v/>
      </c>
      <c r="OQ31" s="9" t="str">
        <f t="shared" si="90"/>
        <v/>
      </c>
      <c r="OR31" s="9" t="str">
        <f>IF(OA31="","",IF(OR(AND(NR31=NR32,NU32&gt;0,明細書!NU32&lt;明細書!NU31),AND(NR31=NR32,NU32&gt;0,明細書!NV31&gt;明細書!NU32),AND(明細書!NU31&gt;明細書!NV31)),1,""))</f>
        <v/>
      </c>
      <c r="OS31" s="9" t="str">
        <f>IF(OI31="","",IF(OR(明細書!NW31&lt;明細書!NU31,明細書!NV31&lt;明細書!NX31,明細書!NW31&gt;明細書!NX31),1,""))</f>
        <v/>
      </c>
      <c r="OT31" s="9" t="str">
        <f>IF(AND(明細書!NU31&lt;=TIME(17,40,0),明細書!NV31&gt;=TIME(18,20,0)),1,IF(AND(明細書!NU31&lt;=TIME(21,40,0),明細書!NV31&gt;=TIME(22,20,0)),1,IF(AND(明細書!NU31&lt;=TIME(5,40,0),明細書!NV31&gt;=TIME(6,20,0)),1,IF(AND(明細書!NU31&lt;=TIME(7,40,0),明細書!NV31&gt;=TIME(8,20,0)),1,""))))</f>
        <v/>
      </c>
      <c r="PB31" s="15" t="str">
        <f t="shared" si="70"/>
        <v/>
      </c>
      <c r="PD31" s="16"/>
      <c r="PE31" s="7" t="str">
        <f t="shared" si="33"/>
        <v/>
      </c>
      <c r="PF31" s="3">
        <f t="shared" si="34"/>
        <v>45382</v>
      </c>
      <c r="PG31" s="4"/>
      <c r="PH31" s="5" t="s">
        <v>22</v>
      </c>
      <c r="PI31" s="4"/>
      <c r="PJ31" s="5" t="s">
        <v>23</v>
      </c>
      <c r="PK31" s="4"/>
      <c r="PL31" s="5" t="s">
        <v>22</v>
      </c>
      <c r="PM31" s="4"/>
      <c r="PN31" s="5" t="s">
        <v>23</v>
      </c>
      <c r="PO31" s="4"/>
      <c r="PP31" s="6" t="s">
        <v>22</v>
      </c>
      <c r="PQ31" s="4"/>
      <c r="PR31" s="6" t="s">
        <v>23</v>
      </c>
      <c r="PS31" s="4"/>
      <c r="PT31" s="6" t="s">
        <v>22</v>
      </c>
      <c r="PU31" s="4"/>
      <c r="PV31" s="6" t="s">
        <v>23</v>
      </c>
      <c r="PW31" s="70"/>
      <c r="PX31" s="17"/>
      <c r="PY31" s="18"/>
      <c r="PZ31" s="82"/>
      <c r="QB31" s="9" t="str">
        <f t="shared" si="35"/>
        <v/>
      </c>
      <c r="QC31" s="9" t="str">
        <f t="shared" si="91"/>
        <v/>
      </c>
      <c r="QD31" s="9" t="str">
        <f>IF(PM31="","",IF(OR(AND(PD31=PD32,PG32&gt;0,明細書!PG32&lt;明細書!PG31),AND(PD31=PD32,PG32&gt;0,明細書!PH31&gt;明細書!PG32),AND(明細書!PG31&gt;明細書!PH31)),1,""))</f>
        <v/>
      </c>
      <c r="QE31" s="9" t="str">
        <f>IF(PU31="","",IF(OR(明細書!PI31&lt;明細書!PG31,明細書!PH31&lt;明細書!PJ31,明細書!PI31&gt;明細書!PJ31),1,""))</f>
        <v/>
      </c>
      <c r="QF31" s="9" t="str">
        <f>IF(AND(明細書!PG31&lt;=TIME(17,40,0),明細書!PH31&gt;=TIME(18,20,0)),1,IF(AND(明細書!PG31&lt;=TIME(21,40,0),明細書!PH31&gt;=TIME(22,20,0)),1,IF(AND(明細書!PG31&lt;=TIME(5,40,0),明細書!PH31&gt;=TIME(6,20,0)),1,IF(AND(明細書!PG31&lt;=TIME(7,40,0),明細書!PH31&gt;=TIME(8,20,0)),1,""))))</f>
        <v/>
      </c>
      <c r="QN31" s="15" t="str">
        <f t="shared" si="71"/>
        <v/>
      </c>
      <c r="QP31" s="16"/>
      <c r="QQ31" s="7" t="str">
        <f t="shared" si="36"/>
        <v/>
      </c>
      <c r="QR31" s="3">
        <f t="shared" si="37"/>
        <v>45382</v>
      </c>
      <c r="QS31" s="4"/>
      <c r="QT31" s="5" t="s">
        <v>22</v>
      </c>
      <c r="QU31" s="4"/>
      <c r="QV31" s="5" t="s">
        <v>23</v>
      </c>
      <c r="QW31" s="4"/>
      <c r="QX31" s="5" t="s">
        <v>22</v>
      </c>
      <c r="QY31" s="4"/>
      <c r="QZ31" s="5" t="s">
        <v>23</v>
      </c>
      <c r="RA31" s="4"/>
      <c r="RB31" s="6" t="s">
        <v>22</v>
      </c>
      <c r="RC31" s="4"/>
      <c r="RD31" s="6" t="s">
        <v>23</v>
      </c>
      <c r="RE31" s="4"/>
      <c r="RF31" s="6" t="s">
        <v>22</v>
      </c>
      <c r="RG31" s="4"/>
      <c r="RH31" s="6" t="s">
        <v>23</v>
      </c>
      <c r="RI31" s="70"/>
      <c r="RJ31" s="17"/>
      <c r="RK31" s="18"/>
      <c r="RL31" s="82"/>
      <c r="RN31" s="9" t="str">
        <f t="shared" si="38"/>
        <v/>
      </c>
      <c r="RO31" s="9" t="str">
        <f t="shared" si="92"/>
        <v/>
      </c>
      <c r="RP31" s="9" t="str">
        <f>IF(QY31="","",IF(OR(AND(QP31=QP32,QS32&gt;0,明細書!QS32&lt;明細書!QS31),AND(QP31=QP32,QS32&gt;0,明細書!QT31&gt;明細書!QS32),AND(明細書!QS31&gt;明細書!QT31)),1,""))</f>
        <v/>
      </c>
      <c r="RQ31" s="9" t="str">
        <f>IF(RG31="","",IF(OR(明細書!QU31&lt;明細書!QS31,明細書!QT31&lt;明細書!QV31,明細書!QU31&gt;明細書!QV31),1,""))</f>
        <v/>
      </c>
      <c r="RR31" s="9" t="str">
        <f>IF(AND(明細書!QS31&lt;=TIME(17,40,0),明細書!QT31&gt;=TIME(18,20,0)),1,IF(AND(明細書!QS31&lt;=TIME(21,40,0),明細書!QT31&gt;=TIME(22,20,0)),1,IF(AND(明細書!QS31&lt;=TIME(5,40,0),明細書!QT31&gt;=TIME(6,20,0)),1,IF(AND(明細書!QS31&lt;=TIME(7,40,0),明細書!QT31&gt;=TIME(8,20,0)),1,""))))</f>
        <v/>
      </c>
      <c r="RZ31" s="15" t="str">
        <f t="shared" si="72"/>
        <v/>
      </c>
      <c r="SB31" s="16"/>
      <c r="SC31" s="7" t="str">
        <f t="shared" si="39"/>
        <v/>
      </c>
      <c r="SD31" s="3">
        <f t="shared" si="40"/>
        <v>45382</v>
      </c>
      <c r="SE31" s="4"/>
      <c r="SF31" s="5" t="s">
        <v>22</v>
      </c>
      <c r="SG31" s="4"/>
      <c r="SH31" s="5" t="s">
        <v>23</v>
      </c>
      <c r="SI31" s="4"/>
      <c r="SJ31" s="5" t="s">
        <v>22</v>
      </c>
      <c r="SK31" s="4"/>
      <c r="SL31" s="5" t="s">
        <v>23</v>
      </c>
      <c r="SM31" s="4"/>
      <c r="SN31" s="6" t="s">
        <v>22</v>
      </c>
      <c r="SO31" s="4"/>
      <c r="SP31" s="6" t="s">
        <v>23</v>
      </c>
      <c r="SQ31" s="4"/>
      <c r="SR31" s="6" t="s">
        <v>22</v>
      </c>
      <c r="SS31" s="4"/>
      <c r="ST31" s="6" t="s">
        <v>23</v>
      </c>
      <c r="SU31" s="70"/>
      <c r="SV31" s="17"/>
      <c r="SW31" s="18"/>
      <c r="SX31" s="82"/>
      <c r="SZ31" s="9" t="str">
        <f t="shared" si="41"/>
        <v/>
      </c>
      <c r="TA31" s="9" t="str">
        <f t="shared" si="93"/>
        <v/>
      </c>
      <c r="TB31" s="9" t="str">
        <f>IF(SK31="","",IF(OR(AND(SB31=SB32,SE32&gt;0,明細書!SE32&lt;明細書!SE31),AND(SB31=SB32,SE32&gt;0,明細書!SF31&gt;明細書!SE32),AND(明細書!SE31&gt;明細書!SF31)),1,""))</f>
        <v/>
      </c>
      <c r="TC31" s="9" t="str">
        <f>IF(SS31="","",IF(OR(明細書!SG31&lt;明細書!SE31,明細書!SF31&lt;明細書!SH31,明細書!SG31&gt;明細書!SH31),1,""))</f>
        <v/>
      </c>
      <c r="TD31" s="9" t="str">
        <f>IF(AND(明細書!SE31&lt;=TIME(17,40,0),明細書!SF31&gt;=TIME(18,20,0)),1,IF(AND(明細書!SE31&lt;=TIME(21,40,0),明細書!SF31&gt;=TIME(22,20,0)),1,IF(AND(明細書!SE31&lt;=TIME(5,40,0),明細書!SF31&gt;=TIME(6,20,0)),1,IF(AND(明細書!SE31&lt;=TIME(7,40,0),明細書!SF31&gt;=TIME(8,20,0)),1,""))))</f>
        <v/>
      </c>
      <c r="TL31" s="15" t="str">
        <f t="shared" si="73"/>
        <v/>
      </c>
      <c r="TN31" s="16"/>
      <c r="TO31" s="7" t="str">
        <f t="shared" si="42"/>
        <v/>
      </c>
      <c r="TP31" s="3">
        <f t="shared" si="43"/>
        <v>45382</v>
      </c>
      <c r="TQ31" s="4"/>
      <c r="TR31" s="5" t="s">
        <v>22</v>
      </c>
      <c r="TS31" s="4"/>
      <c r="TT31" s="5" t="s">
        <v>23</v>
      </c>
      <c r="TU31" s="4"/>
      <c r="TV31" s="5" t="s">
        <v>22</v>
      </c>
      <c r="TW31" s="4"/>
      <c r="TX31" s="5" t="s">
        <v>23</v>
      </c>
      <c r="TY31" s="4"/>
      <c r="TZ31" s="6" t="s">
        <v>22</v>
      </c>
      <c r="UA31" s="4"/>
      <c r="UB31" s="6" t="s">
        <v>23</v>
      </c>
      <c r="UC31" s="4"/>
      <c r="UD31" s="6" t="s">
        <v>22</v>
      </c>
      <c r="UE31" s="4"/>
      <c r="UF31" s="6" t="s">
        <v>23</v>
      </c>
      <c r="UG31" s="70"/>
      <c r="UH31" s="17"/>
      <c r="UI31" s="18"/>
      <c r="UJ31" s="82"/>
      <c r="UL31" s="9" t="str">
        <f t="shared" si="44"/>
        <v/>
      </c>
      <c r="UM31" s="9" t="str">
        <f t="shared" si="94"/>
        <v/>
      </c>
      <c r="UN31" s="9" t="str">
        <f>IF(TW31="","",IF(OR(AND(TN31=TN32,TQ32&gt;0,明細書!TQ32&lt;明細書!TQ31),AND(TN31=TN32,TQ32&gt;0,明細書!TR31&gt;明細書!TQ32),AND(明細書!TQ31&gt;明細書!TR31)),1,""))</f>
        <v/>
      </c>
      <c r="UO31" s="9" t="str">
        <f>IF(UE31="","",IF(OR(明細書!TS31&lt;明細書!TQ31,明細書!TR31&lt;明細書!TT31,明細書!TS31&gt;明細書!TT31),1,""))</f>
        <v/>
      </c>
      <c r="UP31" s="9" t="str">
        <f>IF(AND(明細書!TQ31&lt;=TIME(17,40,0),明細書!TR31&gt;=TIME(18,20,0)),1,IF(AND(明細書!TQ31&lt;=TIME(21,40,0),明細書!TR31&gt;=TIME(22,20,0)),1,IF(AND(明細書!TQ31&lt;=TIME(5,40,0),明細書!TR31&gt;=TIME(6,20,0)),1,IF(AND(明細書!TQ31&lt;=TIME(7,40,0),明細書!TR31&gt;=TIME(8,20,0)),1,""))))</f>
        <v/>
      </c>
      <c r="UX31" s="15" t="str">
        <f t="shared" si="74"/>
        <v/>
      </c>
      <c r="UZ31" s="16"/>
      <c r="VA31" s="7" t="str">
        <f t="shared" si="45"/>
        <v/>
      </c>
      <c r="VB31" s="3">
        <f t="shared" si="46"/>
        <v>45382</v>
      </c>
      <c r="VC31" s="4"/>
      <c r="VD31" s="5" t="s">
        <v>22</v>
      </c>
      <c r="VE31" s="4"/>
      <c r="VF31" s="5" t="s">
        <v>23</v>
      </c>
      <c r="VG31" s="4"/>
      <c r="VH31" s="5" t="s">
        <v>22</v>
      </c>
      <c r="VI31" s="4"/>
      <c r="VJ31" s="5" t="s">
        <v>23</v>
      </c>
      <c r="VK31" s="4"/>
      <c r="VL31" s="6" t="s">
        <v>22</v>
      </c>
      <c r="VM31" s="4"/>
      <c r="VN31" s="6" t="s">
        <v>23</v>
      </c>
      <c r="VO31" s="4"/>
      <c r="VP31" s="6" t="s">
        <v>22</v>
      </c>
      <c r="VQ31" s="4"/>
      <c r="VR31" s="6" t="s">
        <v>23</v>
      </c>
      <c r="VS31" s="70"/>
      <c r="VT31" s="17"/>
      <c r="VU31" s="18"/>
      <c r="VV31" s="82"/>
      <c r="VX31" s="9" t="str">
        <f t="shared" si="47"/>
        <v/>
      </c>
      <c r="VY31" s="9" t="str">
        <f t="shared" si="95"/>
        <v/>
      </c>
      <c r="VZ31" s="9" t="str">
        <f>IF(VI31="","",IF(OR(AND(UZ31=UZ32,VC32&gt;0,明細書!VC32&lt;明細書!VC31),AND(UZ31=UZ32,VC32&gt;0,明細書!VD31&gt;明細書!VC32),AND(明細書!VC31&gt;明細書!VD31)),1,""))</f>
        <v/>
      </c>
      <c r="WA31" s="9" t="str">
        <f>IF(VQ31="","",IF(OR(明細書!VE31&lt;明細書!VC31,明細書!VD31&lt;明細書!VF31,明細書!VE31&gt;明細書!VF31),1,""))</f>
        <v/>
      </c>
      <c r="WB31" s="9" t="str">
        <f>IF(AND(明細書!VC31&lt;=TIME(17,40,0),明細書!VD31&gt;=TIME(18,20,0)),1,IF(AND(明細書!VC31&lt;=TIME(21,40,0),明細書!VD31&gt;=TIME(22,20,0)),1,IF(AND(明細書!VC31&lt;=TIME(5,40,0),明細書!VD31&gt;=TIME(6,20,0)),1,IF(AND(明細書!VC31&lt;=TIME(7,40,0),明細書!VD31&gt;=TIME(8,20,0)),1,""))))</f>
        <v/>
      </c>
      <c r="WJ31" s="15" t="str">
        <f t="shared" si="75"/>
        <v/>
      </c>
      <c r="WL31" s="16"/>
      <c r="WM31" s="7" t="str">
        <f t="shared" si="48"/>
        <v/>
      </c>
      <c r="WN31" s="3">
        <f t="shared" si="49"/>
        <v>45382</v>
      </c>
      <c r="WO31" s="4"/>
      <c r="WP31" s="5" t="s">
        <v>22</v>
      </c>
      <c r="WQ31" s="4"/>
      <c r="WR31" s="5" t="s">
        <v>23</v>
      </c>
      <c r="WS31" s="4"/>
      <c r="WT31" s="5" t="s">
        <v>22</v>
      </c>
      <c r="WU31" s="4"/>
      <c r="WV31" s="5" t="s">
        <v>23</v>
      </c>
      <c r="WW31" s="4"/>
      <c r="WX31" s="6" t="s">
        <v>22</v>
      </c>
      <c r="WY31" s="4"/>
      <c r="WZ31" s="6" t="s">
        <v>23</v>
      </c>
      <c r="XA31" s="4"/>
      <c r="XB31" s="6" t="s">
        <v>22</v>
      </c>
      <c r="XC31" s="4"/>
      <c r="XD31" s="6" t="s">
        <v>23</v>
      </c>
      <c r="XE31" s="70"/>
      <c r="XF31" s="17"/>
      <c r="XG31" s="18"/>
      <c r="XH31" s="82"/>
      <c r="XJ31" s="9" t="str">
        <f t="shared" si="50"/>
        <v/>
      </c>
      <c r="XK31" s="9" t="str">
        <f t="shared" si="96"/>
        <v/>
      </c>
      <c r="XL31" s="9" t="str">
        <f>IF(WU31="","",IF(OR(AND(WL31=WL32,WO32&gt;0,明細書!WO32&lt;明細書!WO31),AND(WL31=WL32,WO32&gt;0,明細書!WP31&gt;明細書!WO32),AND(明細書!WO31&gt;明細書!WP31)),1,""))</f>
        <v/>
      </c>
      <c r="XM31" s="9" t="str">
        <f>IF(XC31="","",IF(OR(明細書!WQ31&lt;明細書!WO31,明細書!WP31&lt;明細書!WR31,明細書!WQ31&gt;明細書!WR31),1,""))</f>
        <v/>
      </c>
      <c r="XN31" s="9" t="str">
        <f>IF(AND(明細書!WO31&lt;=TIME(17,40,0),明細書!WP31&gt;=TIME(18,20,0)),1,IF(AND(明細書!WO31&lt;=TIME(21,40,0),明細書!WP31&gt;=TIME(22,20,0)),1,IF(AND(明細書!WO31&lt;=TIME(5,40,0),明細書!WP31&gt;=TIME(6,20,0)),1,IF(AND(明細書!WO31&lt;=TIME(7,40,0),明細書!WP31&gt;=TIME(8,20,0)),1,""))))</f>
        <v/>
      </c>
      <c r="XV31" s="15" t="str">
        <f t="shared" si="76"/>
        <v/>
      </c>
      <c r="XX31" s="16"/>
      <c r="XY31" s="7" t="str">
        <f t="shared" si="51"/>
        <v/>
      </c>
      <c r="XZ31" s="3">
        <f t="shared" si="52"/>
        <v>45382</v>
      </c>
      <c r="YA31" s="4"/>
      <c r="YB31" s="5" t="s">
        <v>22</v>
      </c>
      <c r="YC31" s="4"/>
      <c r="YD31" s="5" t="s">
        <v>23</v>
      </c>
      <c r="YE31" s="4"/>
      <c r="YF31" s="5" t="s">
        <v>22</v>
      </c>
      <c r="YG31" s="4"/>
      <c r="YH31" s="5" t="s">
        <v>23</v>
      </c>
      <c r="YI31" s="4"/>
      <c r="YJ31" s="6" t="s">
        <v>22</v>
      </c>
      <c r="YK31" s="4"/>
      <c r="YL31" s="6" t="s">
        <v>23</v>
      </c>
      <c r="YM31" s="4"/>
      <c r="YN31" s="6" t="s">
        <v>22</v>
      </c>
      <c r="YO31" s="4"/>
      <c r="YP31" s="6" t="s">
        <v>23</v>
      </c>
      <c r="YQ31" s="70"/>
      <c r="YR31" s="17"/>
      <c r="YS31" s="18"/>
      <c r="YT31" s="82"/>
      <c r="YV31" s="9" t="str">
        <f t="shared" si="53"/>
        <v/>
      </c>
      <c r="YW31" s="9" t="str">
        <f t="shared" si="97"/>
        <v/>
      </c>
      <c r="YX31" s="9" t="str">
        <f>IF(YG31="","",IF(OR(AND(XX31=XX32,YA32&gt;0,明細書!YA32&lt;明細書!YA31),AND(XX31=XX32,YA32&gt;0,明細書!YB31&gt;明細書!YA32),AND(明細書!YA31&gt;明細書!YB31)),1,""))</f>
        <v/>
      </c>
      <c r="YY31" s="9" t="str">
        <f>IF(YO31="","",IF(OR(明細書!YC31&lt;明細書!YA31,明細書!YB31&lt;明細書!YD31,明細書!YC31&gt;明細書!YD31),1,""))</f>
        <v/>
      </c>
      <c r="YZ31" s="9" t="str">
        <f>IF(AND(明細書!YA31&lt;=TIME(17,40,0),明細書!YB31&gt;=TIME(18,20,0)),1,IF(AND(明細書!YA31&lt;=TIME(21,40,0),明細書!YB31&gt;=TIME(22,20,0)),1,IF(AND(明細書!YA31&lt;=TIME(5,40,0),明細書!YB31&gt;=TIME(6,20,0)),1,IF(AND(明細書!YA31&lt;=TIME(7,40,0),明細書!YB31&gt;=TIME(8,20,0)),1,""))))</f>
        <v/>
      </c>
      <c r="ZH31" s="15" t="str">
        <f t="shared" si="77"/>
        <v/>
      </c>
      <c r="ZJ31" s="16"/>
      <c r="ZK31" s="7" t="str">
        <f t="shared" si="54"/>
        <v/>
      </c>
      <c r="ZL31" s="3">
        <f t="shared" si="55"/>
        <v>45382</v>
      </c>
      <c r="ZM31" s="4"/>
      <c r="ZN31" s="5" t="s">
        <v>22</v>
      </c>
      <c r="ZO31" s="4"/>
      <c r="ZP31" s="5" t="s">
        <v>23</v>
      </c>
      <c r="ZQ31" s="4"/>
      <c r="ZR31" s="5" t="s">
        <v>22</v>
      </c>
      <c r="ZS31" s="4"/>
      <c r="ZT31" s="5" t="s">
        <v>23</v>
      </c>
      <c r="ZU31" s="4"/>
      <c r="ZV31" s="6" t="s">
        <v>22</v>
      </c>
      <c r="ZW31" s="4"/>
      <c r="ZX31" s="6" t="s">
        <v>23</v>
      </c>
      <c r="ZY31" s="4"/>
      <c r="ZZ31" s="6" t="s">
        <v>22</v>
      </c>
      <c r="AAA31" s="4"/>
      <c r="AAB31" s="6" t="s">
        <v>23</v>
      </c>
      <c r="AAC31" s="70"/>
      <c r="AAD31" s="17"/>
      <c r="AAE31" s="18"/>
      <c r="AAF31" s="82"/>
      <c r="AAH31" s="9" t="str">
        <f t="shared" si="56"/>
        <v/>
      </c>
      <c r="AAI31" s="9" t="str">
        <f t="shared" si="98"/>
        <v/>
      </c>
      <c r="AAJ31" s="9" t="str">
        <f>IF(ZS31="","",IF(OR(AND(ZJ31=ZJ32,ZM32&gt;0,明細書!ZM32&lt;明細書!ZM31),AND(ZJ31=ZJ32,ZM32&gt;0,明細書!ZN31&gt;明細書!ZM32),AND(明細書!ZM31&gt;明細書!ZN31)),1,""))</f>
        <v/>
      </c>
      <c r="AAK31" s="9" t="str">
        <f>IF(AAA31="","",IF(OR(明細書!ZO31&lt;明細書!ZM31,明細書!ZN31&lt;明細書!ZP31,明細書!ZO31&gt;明細書!ZP31),1,""))</f>
        <v/>
      </c>
      <c r="AAL31" s="9" t="str">
        <f>IF(AND(明細書!ZM31&lt;=TIME(17,40,0),明細書!ZN31&gt;=TIME(18,20,0)),1,IF(AND(明細書!ZM31&lt;=TIME(21,40,0),明細書!ZN31&gt;=TIME(22,20,0)),1,IF(AND(明細書!ZM31&lt;=TIME(5,40,0),明細書!ZN31&gt;=TIME(6,20,0)),1,IF(AND(明細書!ZM31&lt;=TIME(7,40,0),明細書!ZN31&gt;=TIME(8,20,0)),1,""))))</f>
        <v/>
      </c>
      <c r="AAT31" s="15" t="str">
        <f t="shared" si="78"/>
        <v/>
      </c>
      <c r="AAV31" s="16"/>
      <c r="AAW31" s="7" t="str">
        <f t="shared" si="57"/>
        <v/>
      </c>
      <c r="AAX31" s="3">
        <f t="shared" si="58"/>
        <v>45382</v>
      </c>
      <c r="AAY31" s="4"/>
      <c r="AAZ31" s="5" t="s">
        <v>22</v>
      </c>
      <c r="ABA31" s="4"/>
      <c r="ABB31" s="5" t="s">
        <v>23</v>
      </c>
      <c r="ABC31" s="4"/>
      <c r="ABD31" s="5" t="s">
        <v>22</v>
      </c>
      <c r="ABE31" s="4"/>
      <c r="ABF31" s="5" t="s">
        <v>23</v>
      </c>
      <c r="ABG31" s="4"/>
      <c r="ABH31" s="6" t="s">
        <v>22</v>
      </c>
      <c r="ABI31" s="4"/>
      <c r="ABJ31" s="6" t="s">
        <v>23</v>
      </c>
      <c r="ABK31" s="4"/>
      <c r="ABL31" s="6" t="s">
        <v>22</v>
      </c>
      <c r="ABM31" s="4"/>
      <c r="ABN31" s="6" t="s">
        <v>23</v>
      </c>
      <c r="ABO31" s="70"/>
      <c r="ABP31" s="17"/>
      <c r="ABQ31" s="18"/>
      <c r="ABR31" s="82"/>
      <c r="ABT31" s="9" t="str">
        <f t="shared" si="59"/>
        <v/>
      </c>
      <c r="ABU31" s="9" t="str">
        <f t="shared" si="99"/>
        <v/>
      </c>
      <c r="ABV31" s="9" t="str">
        <f>IF(ABE31="","",IF(OR(AND(AAV31=AAV32,AAY32&gt;0,明細書!AAY32&lt;明細書!AAY31),AND(AAV31=AAV32,AAY32&gt;0,明細書!AAZ31&gt;明細書!AAY32),AND(明細書!AAY31&gt;明細書!AAZ31)),1,""))</f>
        <v/>
      </c>
      <c r="ABW31" s="9" t="str">
        <f>IF(ABM31="","",IF(OR(明細書!ABA31&lt;明細書!AAY31,明細書!AAZ31&lt;明細書!ABB31,明細書!ABA31&gt;明細書!ABB31),1,""))</f>
        <v/>
      </c>
      <c r="ABX31" s="9" t="str">
        <f>IF(AND(明細書!AAY31&lt;=TIME(17,40,0),明細書!AAZ31&gt;=TIME(18,20,0)),1,IF(AND(明細書!AAY31&lt;=TIME(21,40,0),明細書!AAZ31&gt;=TIME(22,20,0)),1,IF(AND(明細書!AAY31&lt;=TIME(5,40,0),明細書!AAZ31&gt;=TIME(6,20,0)),1,IF(AND(明細書!AAY31&lt;=TIME(7,40,0),明細書!AAZ31&gt;=TIME(8,20,0)),1,""))))</f>
        <v/>
      </c>
      <c r="ACF31" s="15" t="str">
        <f t="shared" si="79"/>
        <v/>
      </c>
    </row>
    <row r="32" spans="2:760" ht="18.75" customHeight="1" x14ac:dyDescent="0.2">
      <c r="B32" s="16"/>
      <c r="C32" s="7" t="str">
        <f t="shared" si="100"/>
        <v/>
      </c>
      <c r="D32" s="3">
        <f t="shared" si="101"/>
        <v>45382</v>
      </c>
      <c r="E32" s="4"/>
      <c r="F32" s="5" t="s">
        <v>22</v>
      </c>
      <c r="G32" s="4"/>
      <c r="H32" s="5" t="s">
        <v>23</v>
      </c>
      <c r="I32" s="4"/>
      <c r="J32" s="5" t="s">
        <v>22</v>
      </c>
      <c r="K32" s="4"/>
      <c r="L32" s="5" t="s">
        <v>23</v>
      </c>
      <c r="M32" s="4"/>
      <c r="N32" s="6" t="s">
        <v>22</v>
      </c>
      <c r="O32" s="4"/>
      <c r="P32" s="6" t="s">
        <v>23</v>
      </c>
      <c r="Q32" s="4"/>
      <c r="R32" s="6" t="s">
        <v>22</v>
      </c>
      <c r="S32" s="4"/>
      <c r="T32" s="6" t="s">
        <v>23</v>
      </c>
      <c r="U32" s="70"/>
      <c r="V32" s="17"/>
      <c r="W32" s="18"/>
      <c r="X32" s="82"/>
      <c r="Z32" s="9" t="str">
        <f t="shared" si="2"/>
        <v/>
      </c>
      <c r="AA32" s="9" t="str">
        <f t="shared" si="80"/>
        <v/>
      </c>
      <c r="AB32" s="9" t="str">
        <f>IF(K32="","",IF(OR(AND(B32=B33,E33&gt;0,明細書!E33&lt;明細書!E32),AND(B32=B33,E33&gt;0,明細書!F32&gt;明細書!E33),AND(明細書!E32&gt;明細書!F32)),1,""))</f>
        <v/>
      </c>
      <c r="AC32" s="9" t="str">
        <f>IF(S32="","",IF(OR(明細書!G32&lt;明細書!E32,明細書!F32&lt;明細書!H32,明細書!G32&gt;明細書!H32),1,""))</f>
        <v/>
      </c>
      <c r="AD32" s="9" t="str">
        <f>IF(AND(明細書!E32&lt;=TIME(17,40,0),明細書!F32&gt;=TIME(18,20,0)),1,IF(AND(明細書!E32&lt;=TIME(21,40,0),明細書!F32&gt;=TIME(22,20,0)),1,IF(AND(明細書!E32&lt;=TIME(5,40,0),明細書!F32&gt;=TIME(6,20,0)),1,IF(AND(明細書!E32&lt;=TIME(7,40,0),明細書!F32&gt;=TIME(8,20,0)),1,""))))</f>
        <v/>
      </c>
      <c r="AL32" s="15" t="str">
        <f t="shared" si="60"/>
        <v/>
      </c>
      <c r="AN32" s="16"/>
      <c r="AO32" s="7" t="str">
        <f t="shared" si="3"/>
        <v/>
      </c>
      <c r="AP32" s="3">
        <f t="shared" si="4"/>
        <v>45382</v>
      </c>
      <c r="AQ32" s="4"/>
      <c r="AR32" s="5" t="s">
        <v>22</v>
      </c>
      <c r="AS32" s="4"/>
      <c r="AT32" s="5" t="s">
        <v>23</v>
      </c>
      <c r="AU32" s="4"/>
      <c r="AV32" s="5" t="s">
        <v>22</v>
      </c>
      <c r="AW32" s="4"/>
      <c r="AX32" s="5" t="s">
        <v>23</v>
      </c>
      <c r="AY32" s="4"/>
      <c r="AZ32" s="6" t="s">
        <v>22</v>
      </c>
      <c r="BA32" s="4"/>
      <c r="BB32" s="6" t="s">
        <v>23</v>
      </c>
      <c r="BC32" s="4"/>
      <c r="BD32" s="6" t="s">
        <v>22</v>
      </c>
      <c r="BE32" s="4"/>
      <c r="BF32" s="6" t="s">
        <v>23</v>
      </c>
      <c r="BG32" s="70"/>
      <c r="BH32" s="17"/>
      <c r="BI32" s="18"/>
      <c r="BJ32" s="82"/>
      <c r="BL32" s="9" t="str">
        <f t="shared" si="5"/>
        <v/>
      </c>
      <c r="BM32" s="9" t="str">
        <f t="shared" si="81"/>
        <v/>
      </c>
      <c r="BN32" s="9" t="str">
        <f>IF(AW32="","",IF(OR(AND(AN32=AN33,AQ33&gt;0,明細書!AQ33&lt;明細書!AQ32),AND(AN32=AN33,AQ33&gt;0,明細書!AR32&gt;明細書!AQ33),AND(明細書!AQ32&gt;明細書!AR32)),1,""))</f>
        <v/>
      </c>
      <c r="BO32" s="9" t="str">
        <f>IF(BE32="","",IF(OR(明細書!AS32&lt;明細書!AQ32,明細書!AR32&lt;明細書!AT32,明細書!AS32&gt;明細書!AT32),1,""))</f>
        <v/>
      </c>
      <c r="BP32" s="9" t="str">
        <f>IF(AND(明細書!AQ32&lt;=TIME(17,40,0),明細書!AR32&gt;=TIME(18,20,0)),1,IF(AND(明細書!AQ32&lt;=TIME(21,40,0),明細書!AR32&gt;=TIME(22,20,0)),1,IF(AND(明細書!AQ32&lt;=TIME(5,40,0),明細書!AR32&gt;=TIME(6,20,0)),1,IF(AND(明細書!AQ32&lt;=TIME(7,40,0),明細書!AR32&gt;=TIME(8,20,0)),1,""))))</f>
        <v/>
      </c>
      <c r="BX32" s="15" t="str">
        <f t="shared" si="61"/>
        <v/>
      </c>
      <c r="BZ32" s="16"/>
      <c r="CA32" s="7" t="str">
        <f t="shared" si="6"/>
        <v/>
      </c>
      <c r="CB32" s="3">
        <f t="shared" si="7"/>
        <v>45382</v>
      </c>
      <c r="CC32" s="4"/>
      <c r="CD32" s="5" t="s">
        <v>22</v>
      </c>
      <c r="CE32" s="4"/>
      <c r="CF32" s="5" t="s">
        <v>23</v>
      </c>
      <c r="CG32" s="4"/>
      <c r="CH32" s="5" t="s">
        <v>22</v>
      </c>
      <c r="CI32" s="4"/>
      <c r="CJ32" s="5" t="s">
        <v>23</v>
      </c>
      <c r="CK32" s="4"/>
      <c r="CL32" s="6" t="s">
        <v>22</v>
      </c>
      <c r="CM32" s="4"/>
      <c r="CN32" s="6" t="s">
        <v>23</v>
      </c>
      <c r="CO32" s="4"/>
      <c r="CP32" s="6" t="s">
        <v>22</v>
      </c>
      <c r="CQ32" s="4"/>
      <c r="CR32" s="6" t="s">
        <v>23</v>
      </c>
      <c r="CS32" s="70"/>
      <c r="CT32" s="17"/>
      <c r="CU32" s="18"/>
      <c r="CV32" s="82"/>
      <c r="CX32" s="9" t="str">
        <f t="shared" si="8"/>
        <v/>
      </c>
      <c r="CY32" s="9" t="str">
        <f t="shared" si="82"/>
        <v/>
      </c>
      <c r="CZ32" s="9" t="str">
        <f>IF(CI32="","",IF(OR(AND(BZ32=BZ33,CC33&gt;0,明細書!CC33&lt;明細書!CC32),AND(BZ32=BZ33,CC33&gt;0,明細書!CD32&gt;明細書!CC33),AND(明細書!CC32&gt;明細書!CD32)),1,""))</f>
        <v/>
      </c>
      <c r="DA32" s="9" t="str">
        <f>IF(CQ32="","",IF(OR(明細書!CE32&lt;明細書!CC32,明細書!CD32&lt;明細書!CF32,明細書!CE32&gt;明細書!CF32),1,""))</f>
        <v/>
      </c>
      <c r="DB32" s="9" t="str">
        <f>IF(AND(明細書!CC32&lt;=TIME(17,40,0),明細書!CD32&gt;=TIME(18,20,0)),1,IF(AND(明細書!CC32&lt;=TIME(21,40,0),明細書!CD32&gt;=TIME(22,20,0)),1,IF(AND(明細書!CC32&lt;=TIME(5,40,0),明細書!CD32&gt;=TIME(6,20,0)),1,IF(AND(明細書!CC32&lt;=TIME(7,40,0),明細書!CD32&gt;=TIME(8,20,0)),1,""))))</f>
        <v/>
      </c>
      <c r="DJ32" s="15" t="str">
        <f t="shared" si="62"/>
        <v/>
      </c>
      <c r="DL32" s="16"/>
      <c r="DM32" s="7" t="str">
        <f t="shared" si="9"/>
        <v/>
      </c>
      <c r="DN32" s="3">
        <f t="shared" si="10"/>
        <v>45382</v>
      </c>
      <c r="DO32" s="4"/>
      <c r="DP32" s="5" t="s">
        <v>22</v>
      </c>
      <c r="DQ32" s="4"/>
      <c r="DR32" s="5" t="s">
        <v>23</v>
      </c>
      <c r="DS32" s="4"/>
      <c r="DT32" s="5" t="s">
        <v>22</v>
      </c>
      <c r="DU32" s="4"/>
      <c r="DV32" s="5" t="s">
        <v>23</v>
      </c>
      <c r="DW32" s="4"/>
      <c r="DX32" s="6" t="s">
        <v>22</v>
      </c>
      <c r="DY32" s="4"/>
      <c r="DZ32" s="6" t="s">
        <v>23</v>
      </c>
      <c r="EA32" s="4"/>
      <c r="EB32" s="6" t="s">
        <v>22</v>
      </c>
      <c r="EC32" s="4"/>
      <c r="ED32" s="6" t="s">
        <v>23</v>
      </c>
      <c r="EE32" s="70"/>
      <c r="EF32" s="17"/>
      <c r="EG32" s="18"/>
      <c r="EH32" s="82"/>
      <c r="EJ32" s="9" t="str">
        <f t="shared" si="11"/>
        <v/>
      </c>
      <c r="EK32" s="9" t="str">
        <f t="shared" si="83"/>
        <v/>
      </c>
      <c r="EL32" s="9" t="str">
        <f>IF(DU32="","",IF(OR(AND(DL32=DL33,DO33&gt;0,明細書!DO33&lt;明細書!DO32),AND(DL32=DL33,DO33&gt;0,明細書!DP32&gt;明細書!DO33),AND(明細書!DO32&gt;明細書!DP32)),1,""))</f>
        <v/>
      </c>
      <c r="EM32" s="9" t="str">
        <f>IF(EC32="","",IF(OR(明細書!DQ32&lt;明細書!DO32,明細書!DP32&lt;明細書!DR32,明細書!DQ32&gt;明細書!DR32),1,""))</f>
        <v/>
      </c>
      <c r="EN32" s="9" t="str">
        <f>IF(AND(明細書!DO32&lt;=TIME(17,40,0),明細書!DP32&gt;=TIME(18,20,0)),1,IF(AND(明細書!DO32&lt;=TIME(21,40,0),明細書!DP32&gt;=TIME(22,20,0)),1,IF(AND(明細書!DO32&lt;=TIME(5,40,0),明細書!DP32&gt;=TIME(6,20,0)),1,IF(AND(明細書!DO32&lt;=TIME(7,40,0),明細書!DP32&gt;=TIME(8,20,0)),1,""))))</f>
        <v/>
      </c>
      <c r="EV32" s="15" t="str">
        <f t="shared" si="63"/>
        <v/>
      </c>
      <c r="EX32" s="16"/>
      <c r="EY32" s="7" t="str">
        <f t="shared" si="12"/>
        <v/>
      </c>
      <c r="EZ32" s="3">
        <f t="shared" si="13"/>
        <v>45382</v>
      </c>
      <c r="FA32" s="4"/>
      <c r="FB32" s="5" t="s">
        <v>22</v>
      </c>
      <c r="FC32" s="4"/>
      <c r="FD32" s="5" t="s">
        <v>23</v>
      </c>
      <c r="FE32" s="4"/>
      <c r="FF32" s="5" t="s">
        <v>22</v>
      </c>
      <c r="FG32" s="4"/>
      <c r="FH32" s="5" t="s">
        <v>23</v>
      </c>
      <c r="FI32" s="4"/>
      <c r="FJ32" s="6" t="s">
        <v>22</v>
      </c>
      <c r="FK32" s="4"/>
      <c r="FL32" s="6" t="s">
        <v>23</v>
      </c>
      <c r="FM32" s="4"/>
      <c r="FN32" s="6" t="s">
        <v>22</v>
      </c>
      <c r="FO32" s="4"/>
      <c r="FP32" s="6" t="s">
        <v>23</v>
      </c>
      <c r="FQ32" s="70"/>
      <c r="FR32" s="17"/>
      <c r="FS32" s="18"/>
      <c r="FT32" s="82"/>
      <c r="FV32" s="9" t="str">
        <f t="shared" si="14"/>
        <v/>
      </c>
      <c r="FW32" s="9" t="str">
        <f t="shared" si="84"/>
        <v/>
      </c>
      <c r="FX32" s="9" t="str">
        <f>IF(FG32="","",IF(OR(AND(EX32=EX33,FA33&gt;0,明細書!FA33&lt;明細書!FA32),AND(EX32=EX33,FA33&gt;0,明細書!FB32&gt;明細書!FA33),AND(明細書!FA32&gt;明細書!FB32)),1,""))</f>
        <v/>
      </c>
      <c r="FY32" s="9" t="str">
        <f>IF(FO32="","",IF(OR(明細書!FC32&lt;明細書!FA32,明細書!FB32&lt;明細書!FD32,明細書!FC32&gt;明細書!FD32),1,""))</f>
        <v/>
      </c>
      <c r="FZ32" s="9" t="str">
        <f>IF(AND(明細書!FA32&lt;=TIME(17,40,0),明細書!FB32&gt;=TIME(18,20,0)),1,IF(AND(明細書!FA32&lt;=TIME(21,40,0),明細書!FB32&gt;=TIME(22,20,0)),1,IF(AND(明細書!FA32&lt;=TIME(5,40,0),明細書!FB32&gt;=TIME(6,20,0)),1,IF(AND(明細書!FA32&lt;=TIME(7,40,0),明細書!FB32&gt;=TIME(8,20,0)),1,""))))</f>
        <v/>
      </c>
      <c r="GH32" s="15" t="str">
        <f t="shared" si="64"/>
        <v/>
      </c>
      <c r="GJ32" s="16"/>
      <c r="GK32" s="7" t="str">
        <f t="shared" si="15"/>
        <v/>
      </c>
      <c r="GL32" s="3">
        <f t="shared" si="16"/>
        <v>45382</v>
      </c>
      <c r="GM32" s="4"/>
      <c r="GN32" s="5" t="s">
        <v>22</v>
      </c>
      <c r="GO32" s="4"/>
      <c r="GP32" s="5" t="s">
        <v>23</v>
      </c>
      <c r="GQ32" s="4"/>
      <c r="GR32" s="5" t="s">
        <v>22</v>
      </c>
      <c r="GS32" s="4"/>
      <c r="GT32" s="5" t="s">
        <v>23</v>
      </c>
      <c r="GU32" s="4"/>
      <c r="GV32" s="6" t="s">
        <v>22</v>
      </c>
      <c r="GW32" s="4"/>
      <c r="GX32" s="6" t="s">
        <v>23</v>
      </c>
      <c r="GY32" s="4"/>
      <c r="GZ32" s="6" t="s">
        <v>22</v>
      </c>
      <c r="HA32" s="4"/>
      <c r="HB32" s="6" t="s">
        <v>23</v>
      </c>
      <c r="HC32" s="70"/>
      <c r="HD32" s="17"/>
      <c r="HE32" s="18"/>
      <c r="HF32" s="82"/>
      <c r="HH32" s="9" t="str">
        <f t="shared" si="17"/>
        <v/>
      </c>
      <c r="HI32" s="9" t="str">
        <f t="shared" si="85"/>
        <v/>
      </c>
      <c r="HJ32" s="9" t="str">
        <f>IF(GS32="","",IF(OR(AND(GJ32=GJ33,GM33&gt;0,明細書!GM33&lt;明細書!GM32),AND(GJ32=GJ33,GM33&gt;0,明細書!GN32&gt;明細書!GM33),AND(明細書!GM32&gt;明細書!GN32)),1,""))</f>
        <v/>
      </c>
      <c r="HK32" s="9" t="str">
        <f>IF(HA32="","",IF(OR(明細書!GO32&lt;明細書!GM32,明細書!GN32&lt;明細書!GP32,明細書!GO32&gt;明細書!GP32),1,""))</f>
        <v/>
      </c>
      <c r="HL32" s="9" t="str">
        <f>IF(AND(明細書!GM32&lt;=TIME(17,40,0),明細書!GN32&gt;=TIME(18,20,0)),1,IF(AND(明細書!GM32&lt;=TIME(21,40,0),明細書!GN32&gt;=TIME(22,20,0)),1,IF(AND(明細書!GM32&lt;=TIME(5,40,0),明細書!GN32&gt;=TIME(6,20,0)),1,IF(AND(明細書!GM32&lt;=TIME(7,40,0),明細書!GN32&gt;=TIME(8,20,0)),1,""))))</f>
        <v/>
      </c>
      <c r="HT32" s="15" t="str">
        <f t="shared" si="65"/>
        <v/>
      </c>
      <c r="HV32" s="16"/>
      <c r="HW32" s="7" t="str">
        <f t="shared" si="18"/>
        <v/>
      </c>
      <c r="HX32" s="3">
        <f t="shared" si="19"/>
        <v>45382</v>
      </c>
      <c r="HY32" s="4"/>
      <c r="HZ32" s="5" t="s">
        <v>22</v>
      </c>
      <c r="IA32" s="4"/>
      <c r="IB32" s="5" t="s">
        <v>23</v>
      </c>
      <c r="IC32" s="4"/>
      <c r="ID32" s="5" t="s">
        <v>22</v>
      </c>
      <c r="IE32" s="4"/>
      <c r="IF32" s="5" t="s">
        <v>23</v>
      </c>
      <c r="IG32" s="4"/>
      <c r="IH32" s="6" t="s">
        <v>22</v>
      </c>
      <c r="II32" s="4"/>
      <c r="IJ32" s="6" t="s">
        <v>23</v>
      </c>
      <c r="IK32" s="4"/>
      <c r="IL32" s="6" t="s">
        <v>22</v>
      </c>
      <c r="IM32" s="4"/>
      <c r="IN32" s="6" t="s">
        <v>23</v>
      </c>
      <c r="IO32" s="70"/>
      <c r="IP32" s="17"/>
      <c r="IQ32" s="18"/>
      <c r="IR32" s="82"/>
      <c r="IT32" s="9" t="str">
        <f t="shared" si="20"/>
        <v/>
      </c>
      <c r="IU32" s="9" t="str">
        <f t="shared" si="86"/>
        <v/>
      </c>
      <c r="IV32" s="9" t="str">
        <f>IF(IE32="","",IF(OR(AND(HV32=HV33,HY33&gt;0,明細書!HY33&lt;明細書!HY32),AND(HV32=HV33,HY33&gt;0,明細書!HZ32&gt;明細書!HY33),AND(明細書!HY32&gt;明細書!HZ32)),1,""))</f>
        <v/>
      </c>
      <c r="IW32" s="9" t="str">
        <f>IF(IM32="","",IF(OR(明細書!IA32&lt;明細書!HY32,明細書!HZ32&lt;明細書!IB32,明細書!IA32&gt;明細書!IB32),1,""))</f>
        <v/>
      </c>
      <c r="IX32" s="9" t="str">
        <f>IF(AND(明細書!HY32&lt;=TIME(17,40,0),明細書!HZ32&gt;=TIME(18,20,0)),1,IF(AND(明細書!HY32&lt;=TIME(21,40,0),明細書!HZ32&gt;=TIME(22,20,0)),1,IF(AND(明細書!HY32&lt;=TIME(5,40,0),明細書!HZ32&gt;=TIME(6,20,0)),1,IF(AND(明細書!HY32&lt;=TIME(7,40,0),明細書!HZ32&gt;=TIME(8,20,0)),1,""))))</f>
        <v/>
      </c>
      <c r="JF32" s="15" t="str">
        <f t="shared" si="66"/>
        <v/>
      </c>
      <c r="JH32" s="16"/>
      <c r="JI32" s="7" t="str">
        <f t="shared" si="21"/>
        <v/>
      </c>
      <c r="JJ32" s="3">
        <f t="shared" si="22"/>
        <v>45382</v>
      </c>
      <c r="JK32" s="4"/>
      <c r="JL32" s="5" t="s">
        <v>22</v>
      </c>
      <c r="JM32" s="4"/>
      <c r="JN32" s="5" t="s">
        <v>23</v>
      </c>
      <c r="JO32" s="4"/>
      <c r="JP32" s="5" t="s">
        <v>22</v>
      </c>
      <c r="JQ32" s="4"/>
      <c r="JR32" s="5" t="s">
        <v>23</v>
      </c>
      <c r="JS32" s="4"/>
      <c r="JT32" s="6" t="s">
        <v>22</v>
      </c>
      <c r="JU32" s="4"/>
      <c r="JV32" s="6" t="s">
        <v>23</v>
      </c>
      <c r="JW32" s="4"/>
      <c r="JX32" s="6" t="s">
        <v>22</v>
      </c>
      <c r="JY32" s="4"/>
      <c r="JZ32" s="6" t="s">
        <v>23</v>
      </c>
      <c r="KA32" s="70"/>
      <c r="KB32" s="17"/>
      <c r="KC32" s="18"/>
      <c r="KD32" s="82"/>
      <c r="KF32" s="9" t="str">
        <f t="shared" si="23"/>
        <v/>
      </c>
      <c r="KG32" s="9" t="str">
        <f t="shared" si="87"/>
        <v/>
      </c>
      <c r="KH32" s="9" t="str">
        <f>IF(JQ32="","",IF(OR(AND(JH32=JH33,JK33&gt;0,明細書!JK33&lt;明細書!JK32),AND(JH32=JH33,JK33&gt;0,明細書!JL32&gt;明細書!JK33),AND(明細書!JK32&gt;明細書!JL32)),1,""))</f>
        <v/>
      </c>
      <c r="KI32" s="9" t="str">
        <f>IF(JY32="","",IF(OR(明細書!JM32&lt;明細書!JK32,明細書!JL32&lt;明細書!JN32,明細書!JM32&gt;明細書!JN32),1,""))</f>
        <v/>
      </c>
      <c r="KJ32" s="9" t="str">
        <f>IF(AND(明細書!JK32&lt;=TIME(17,40,0),明細書!JL32&gt;=TIME(18,20,0)),1,IF(AND(明細書!JK32&lt;=TIME(21,40,0),明細書!JL32&gt;=TIME(22,20,0)),1,IF(AND(明細書!JK32&lt;=TIME(5,40,0),明細書!JL32&gt;=TIME(6,20,0)),1,IF(AND(明細書!JK32&lt;=TIME(7,40,0),明細書!JL32&gt;=TIME(8,20,0)),1,""))))</f>
        <v/>
      </c>
      <c r="KR32" s="15" t="str">
        <f t="shared" si="67"/>
        <v/>
      </c>
      <c r="KT32" s="16"/>
      <c r="KU32" s="7" t="str">
        <f t="shared" si="24"/>
        <v/>
      </c>
      <c r="KV32" s="3">
        <f t="shared" si="25"/>
        <v>45382</v>
      </c>
      <c r="KW32" s="4"/>
      <c r="KX32" s="5" t="s">
        <v>22</v>
      </c>
      <c r="KY32" s="4"/>
      <c r="KZ32" s="5" t="s">
        <v>23</v>
      </c>
      <c r="LA32" s="4"/>
      <c r="LB32" s="5" t="s">
        <v>22</v>
      </c>
      <c r="LC32" s="4"/>
      <c r="LD32" s="5" t="s">
        <v>23</v>
      </c>
      <c r="LE32" s="4"/>
      <c r="LF32" s="6" t="s">
        <v>22</v>
      </c>
      <c r="LG32" s="4"/>
      <c r="LH32" s="6" t="s">
        <v>23</v>
      </c>
      <c r="LI32" s="4"/>
      <c r="LJ32" s="6" t="s">
        <v>22</v>
      </c>
      <c r="LK32" s="4"/>
      <c r="LL32" s="6" t="s">
        <v>23</v>
      </c>
      <c r="LM32" s="70"/>
      <c r="LN32" s="17"/>
      <c r="LO32" s="18"/>
      <c r="LP32" s="82"/>
      <c r="LR32" s="9" t="str">
        <f t="shared" si="26"/>
        <v/>
      </c>
      <c r="LS32" s="9" t="str">
        <f t="shared" si="88"/>
        <v/>
      </c>
      <c r="LT32" s="9" t="str">
        <f>IF(LC32="","",IF(OR(AND(KT32=KT33,KW33&gt;0,明細書!KW33&lt;明細書!KW32),AND(KT32=KT33,KW33&gt;0,明細書!KX32&gt;明細書!KW33),AND(明細書!KW32&gt;明細書!KX32)),1,""))</f>
        <v/>
      </c>
      <c r="LU32" s="9" t="str">
        <f>IF(LK32="","",IF(OR(明細書!KY32&lt;明細書!KW32,明細書!KX32&lt;明細書!KZ32,明細書!KY32&gt;明細書!KZ32),1,""))</f>
        <v/>
      </c>
      <c r="LV32" s="9" t="str">
        <f>IF(AND(明細書!KW32&lt;=TIME(17,40,0),明細書!KX32&gt;=TIME(18,20,0)),1,IF(AND(明細書!KW32&lt;=TIME(21,40,0),明細書!KX32&gt;=TIME(22,20,0)),1,IF(AND(明細書!KW32&lt;=TIME(5,40,0),明細書!KX32&gt;=TIME(6,20,0)),1,IF(AND(明細書!KW32&lt;=TIME(7,40,0),明細書!KX32&gt;=TIME(8,20,0)),1,""))))</f>
        <v/>
      </c>
      <c r="MD32" s="15" t="str">
        <f t="shared" si="68"/>
        <v/>
      </c>
      <c r="MF32" s="16"/>
      <c r="MG32" s="7" t="str">
        <f t="shared" si="27"/>
        <v/>
      </c>
      <c r="MH32" s="3">
        <f t="shared" si="28"/>
        <v>45382</v>
      </c>
      <c r="MI32" s="4"/>
      <c r="MJ32" s="5" t="s">
        <v>22</v>
      </c>
      <c r="MK32" s="4"/>
      <c r="ML32" s="5" t="s">
        <v>23</v>
      </c>
      <c r="MM32" s="4"/>
      <c r="MN32" s="5" t="s">
        <v>22</v>
      </c>
      <c r="MO32" s="4"/>
      <c r="MP32" s="5" t="s">
        <v>23</v>
      </c>
      <c r="MQ32" s="4"/>
      <c r="MR32" s="6" t="s">
        <v>22</v>
      </c>
      <c r="MS32" s="4"/>
      <c r="MT32" s="6" t="s">
        <v>23</v>
      </c>
      <c r="MU32" s="4"/>
      <c r="MV32" s="6" t="s">
        <v>22</v>
      </c>
      <c r="MW32" s="4"/>
      <c r="MX32" s="6" t="s">
        <v>23</v>
      </c>
      <c r="MY32" s="70"/>
      <c r="MZ32" s="17"/>
      <c r="NA32" s="18"/>
      <c r="NB32" s="82"/>
      <c r="ND32" s="9" t="str">
        <f t="shared" si="29"/>
        <v/>
      </c>
      <c r="NE32" s="9" t="str">
        <f t="shared" si="89"/>
        <v/>
      </c>
      <c r="NF32" s="9" t="str">
        <f>IF(MO32="","",IF(OR(AND(MF32=MF33,MI33&gt;0,明細書!MI33&lt;明細書!MI32),AND(MF32=MF33,MI33&gt;0,明細書!MJ32&gt;明細書!MI33),AND(明細書!MI32&gt;明細書!MJ32)),1,""))</f>
        <v/>
      </c>
      <c r="NG32" s="9" t="str">
        <f>IF(MW32="","",IF(OR(明細書!MK32&lt;明細書!MI32,明細書!MJ32&lt;明細書!ML32,明細書!MK32&gt;明細書!ML32),1,""))</f>
        <v/>
      </c>
      <c r="NH32" s="9" t="str">
        <f>IF(AND(明細書!MI32&lt;=TIME(17,40,0),明細書!MJ32&gt;=TIME(18,20,0)),1,IF(AND(明細書!MI32&lt;=TIME(21,40,0),明細書!MJ32&gt;=TIME(22,20,0)),1,IF(AND(明細書!MI32&lt;=TIME(5,40,0),明細書!MJ32&gt;=TIME(6,20,0)),1,IF(AND(明細書!MI32&lt;=TIME(7,40,0),明細書!MJ32&gt;=TIME(8,20,0)),1,""))))</f>
        <v/>
      </c>
      <c r="NP32" s="15" t="str">
        <f t="shared" si="69"/>
        <v/>
      </c>
      <c r="NR32" s="16"/>
      <c r="NS32" s="7" t="str">
        <f t="shared" si="30"/>
        <v/>
      </c>
      <c r="NT32" s="3">
        <f t="shared" si="31"/>
        <v>45382</v>
      </c>
      <c r="NU32" s="4"/>
      <c r="NV32" s="5" t="s">
        <v>22</v>
      </c>
      <c r="NW32" s="4"/>
      <c r="NX32" s="5" t="s">
        <v>23</v>
      </c>
      <c r="NY32" s="4"/>
      <c r="NZ32" s="5" t="s">
        <v>22</v>
      </c>
      <c r="OA32" s="4"/>
      <c r="OB32" s="5" t="s">
        <v>23</v>
      </c>
      <c r="OC32" s="4"/>
      <c r="OD32" s="6" t="s">
        <v>22</v>
      </c>
      <c r="OE32" s="4"/>
      <c r="OF32" s="6" t="s">
        <v>23</v>
      </c>
      <c r="OG32" s="4"/>
      <c r="OH32" s="6" t="s">
        <v>22</v>
      </c>
      <c r="OI32" s="4"/>
      <c r="OJ32" s="6" t="s">
        <v>23</v>
      </c>
      <c r="OK32" s="70"/>
      <c r="OL32" s="17"/>
      <c r="OM32" s="18"/>
      <c r="ON32" s="82"/>
      <c r="OP32" s="9" t="str">
        <f t="shared" si="32"/>
        <v/>
      </c>
      <c r="OQ32" s="9" t="str">
        <f t="shared" si="90"/>
        <v/>
      </c>
      <c r="OR32" s="9" t="str">
        <f>IF(OA32="","",IF(OR(AND(NR32=NR33,NU33&gt;0,明細書!NU33&lt;明細書!NU32),AND(NR32=NR33,NU33&gt;0,明細書!NV32&gt;明細書!NU33),AND(明細書!NU32&gt;明細書!NV32)),1,""))</f>
        <v/>
      </c>
      <c r="OS32" s="9" t="str">
        <f>IF(OI32="","",IF(OR(明細書!NW32&lt;明細書!NU32,明細書!NV32&lt;明細書!NX32,明細書!NW32&gt;明細書!NX32),1,""))</f>
        <v/>
      </c>
      <c r="OT32" s="9" t="str">
        <f>IF(AND(明細書!NU32&lt;=TIME(17,40,0),明細書!NV32&gt;=TIME(18,20,0)),1,IF(AND(明細書!NU32&lt;=TIME(21,40,0),明細書!NV32&gt;=TIME(22,20,0)),1,IF(AND(明細書!NU32&lt;=TIME(5,40,0),明細書!NV32&gt;=TIME(6,20,0)),1,IF(AND(明細書!NU32&lt;=TIME(7,40,0),明細書!NV32&gt;=TIME(8,20,0)),1,""))))</f>
        <v/>
      </c>
      <c r="PB32" s="15" t="str">
        <f t="shared" si="70"/>
        <v/>
      </c>
      <c r="PD32" s="16"/>
      <c r="PE32" s="7" t="str">
        <f t="shared" si="33"/>
        <v/>
      </c>
      <c r="PF32" s="3">
        <f t="shared" si="34"/>
        <v>45382</v>
      </c>
      <c r="PG32" s="4"/>
      <c r="PH32" s="5" t="s">
        <v>22</v>
      </c>
      <c r="PI32" s="4"/>
      <c r="PJ32" s="5" t="s">
        <v>23</v>
      </c>
      <c r="PK32" s="4"/>
      <c r="PL32" s="5" t="s">
        <v>22</v>
      </c>
      <c r="PM32" s="4"/>
      <c r="PN32" s="5" t="s">
        <v>23</v>
      </c>
      <c r="PO32" s="4"/>
      <c r="PP32" s="6" t="s">
        <v>22</v>
      </c>
      <c r="PQ32" s="4"/>
      <c r="PR32" s="6" t="s">
        <v>23</v>
      </c>
      <c r="PS32" s="4"/>
      <c r="PT32" s="6" t="s">
        <v>22</v>
      </c>
      <c r="PU32" s="4"/>
      <c r="PV32" s="6" t="s">
        <v>23</v>
      </c>
      <c r="PW32" s="70"/>
      <c r="PX32" s="17"/>
      <c r="PY32" s="18"/>
      <c r="PZ32" s="82"/>
      <c r="QB32" s="9" t="str">
        <f t="shared" si="35"/>
        <v/>
      </c>
      <c r="QC32" s="9" t="str">
        <f t="shared" si="91"/>
        <v/>
      </c>
      <c r="QD32" s="9" t="str">
        <f>IF(PM32="","",IF(OR(AND(PD32=PD33,PG33&gt;0,明細書!PG33&lt;明細書!PG32),AND(PD32=PD33,PG33&gt;0,明細書!PH32&gt;明細書!PG33),AND(明細書!PG32&gt;明細書!PH32)),1,""))</f>
        <v/>
      </c>
      <c r="QE32" s="9" t="str">
        <f>IF(PU32="","",IF(OR(明細書!PI32&lt;明細書!PG32,明細書!PH32&lt;明細書!PJ32,明細書!PI32&gt;明細書!PJ32),1,""))</f>
        <v/>
      </c>
      <c r="QF32" s="9" t="str">
        <f>IF(AND(明細書!PG32&lt;=TIME(17,40,0),明細書!PH32&gt;=TIME(18,20,0)),1,IF(AND(明細書!PG32&lt;=TIME(21,40,0),明細書!PH32&gt;=TIME(22,20,0)),1,IF(AND(明細書!PG32&lt;=TIME(5,40,0),明細書!PH32&gt;=TIME(6,20,0)),1,IF(AND(明細書!PG32&lt;=TIME(7,40,0),明細書!PH32&gt;=TIME(8,20,0)),1,""))))</f>
        <v/>
      </c>
      <c r="QN32" s="15" t="str">
        <f t="shared" si="71"/>
        <v/>
      </c>
      <c r="QP32" s="16"/>
      <c r="QQ32" s="7" t="str">
        <f t="shared" si="36"/>
        <v/>
      </c>
      <c r="QR32" s="3">
        <f t="shared" si="37"/>
        <v>45382</v>
      </c>
      <c r="QS32" s="4"/>
      <c r="QT32" s="5" t="s">
        <v>22</v>
      </c>
      <c r="QU32" s="4"/>
      <c r="QV32" s="5" t="s">
        <v>23</v>
      </c>
      <c r="QW32" s="4"/>
      <c r="QX32" s="5" t="s">
        <v>22</v>
      </c>
      <c r="QY32" s="4"/>
      <c r="QZ32" s="5" t="s">
        <v>23</v>
      </c>
      <c r="RA32" s="4"/>
      <c r="RB32" s="6" t="s">
        <v>22</v>
      </c>
      <c r="RC32" s="4"/>
      <c r="RD32" s="6" t="s">
        <v>23</v>
      </c>
      <c r="RE32" s="4"/>
      <c r="RF32" s="6" t="s">
        <v>22</v>
      </c>
      <c r="RG32" s="4"/>
      <c r="RH32" s="6" t="s">
        <v>23</v>
      </c>
      <c r="RI32" s="70"/>
      <c r="RJ32" s="17"/>
      <c r="RK32" s="18"/>
      <c r="RL32" s="82"/>
      <c r="RN32" s="9" t="str">
        <f t="shared" si="38"/>
        <v/>
      </c>
      <c r="RO32" s="9" t="str">
        <f t="shared" si="92"/>
        <v/>
      </c>
      <c r="RP32" s="9" t="str">
        <f>IF(QY32="","",IF(OR(AND(QP32=QP33,QS33&gt;0,明細書!QS33&lt;明細書!QS32),AND(QP32=QP33,QS33&gt;0,明細書!QT32&gt;明細書!QS33),AND(明細書!QS32&gt;明細書!QT32)),1,""))</f>
        <v/>
      </c>
      <c r="RQ32" s="9" t="str">
        <f>IF(RG32="","",IF(OR(明細書!QU32&lt;明細書!QS32,明細書!QT32&lt;明細書!QV32,明細書!QU32&gt;明細書!QV32),1,""))</f>
        <v/>
      </c>
      <c r="RR32" s="9" t="str">
        <f>IF(AND(明細書!QS32&lt;=TIME(17,40,0),明細書!QT32&gt;=TIME(18,20,0)),1,IF(AND(明細書!QS32&lt;=TIME(21,40,0),明細書!QT32&gt;=TIME(22,20,0)),1,IF(AND(明細書!QS32&lt;=TIME(5,40,0),明細書!QT32&gt;=TIME(6,20,0)),1,IF(AND(明細書!QS32&lt;=TIME(7,40,0),明細書!QT32&gt;=TIME(8,20,0)),1,""))))</f>
        <v/>
      </c>
      <c r="RZ32" s="15" t="str">
        <f t="shared" si="72"/>
        <v/>
      </c>
      <c r="SB32" s="16"/>
      <c r="SC32" s="7" t="str">
        <f t="shared" si="39"/>
        <v/>
      </c>
      <c r="SD32" s="3">
        <f t="shared" si="40"/>
        <v>45382</v>
      </c>
      <c r="SE32" s="4"/>
      <c r="SF32" s="5" t="s">
        <v>22</v>
      </c>
      <c r="SG32" s="4"/>
      <c r="SH32" s="5" t="s">
        <v>23</v>
      </c>
      <c r="SI32" s="4"/>
      <c r="SJ32" s="5" t="s">
        <v>22</v>
      </c>
      <c r="SK32" s="4"/>
      <c r="SL32" s="5" t="s">
        <v>23</v>
      </c>
      <c r="SM32" s="4"/>
      <c r="SN32" s="6" t="s">
        <v>22</v>
      </c>
      <c r="SO32" s="4"/>
      <c r="SP32" s="6" t="s">
        <v>23</v>
      </c>
      <c r="SQ32" s="4"/>
      <c r="SR32" s="6" t="s">
        <v>22</v>
      </c>
      <c r="SS32" s="4"/>
      <c r="ST32" s="6" t="s">
        <v>23</v>
      </c>
      <c r="SU32" s="70"/>
      <c r="SV32" s="17"/>
      <c r="SW32" s="18"/>
      <c r="SX32" s="82"/>
      <c r="SZ32" s="9" t="str">
        <f t="shared" si="41"/>
        <v/>
      </c>
      <c r="TA32" s="9" t="str">
        <f t="shared" si="93"/>
        <v/>
      </c>
      <c r="TB32" s="9" t="str">
        <f>IF(SK32="","",IF(OR(AND(SB32=SB33,SE33&gt;0,明細書!SE33&lt;明細書!SE32),AND(SB32=SB33,SE33&gt;0,明細書!SF32&gt;明細書!SE33),AND(明細書!SE32&gt;明細書!SF32)),1,""))</f>
        <v/>
      </c>
      <c r="TC32" s="9" t="str">
        <f>IF(SS32="","",IF(OR(明細書!SG32&lt;明細書!SE32,明細書!SF32&lt;明細書!SH32,明細書!SG32&gt;明細書!SH32),1,""))</f>
        <v/>
      </c>
      <c r="TD32" s="9" t="str">
        <f>IF(AND(明細書!SE32&lt;=TIME(17,40,0),明細書!SF32&gt;=TIME(18,20,0)),1,IF(AND(明細書!SE32&lt;=TIME(21,40,0),明細書!SF32&gt;=TIME(22,20,0)),1,IF(AND(明細書!SE32&lt;=TIME(5,40,0),明細書!SF32&gt;=TIME(6,20,0)),1,IF(AND(明細書!SE32&lt;=TIME(7,40,0),明細書!SF32&gt;=TIME(8,20,0)),1,""))))</f>
        <v/>
      </c>
      <c r="TL32" s="15" t="str">
        <f t="shared" si="73"/>
        <v/>
      </c>
      <c r="TN32" s="16"/>
      <c r="TO32" s="7" t="str">
        <f t="shared" si="42"/>
        <v/>
      </c>
      <c r="TP32" s="3">
        <f t="shared" si="43"/>
        <v>45382</v>
      </c>
      <c r="TQ32" s="4"/>
      <c r="TR32" s="5" t="s">
        <v>22</v>
      </c>
      <c r="TS32" s="4"/>
      <c r="TT32" s="5" t="s">
        <v>23</v>
      </c>
      <c r="TU32" s="4"/>
      <c r="TV32" s="5" t="s">
        <v>22</v>
      </c>
      <c r="TW32" s="4"/>
      <c r="TX32" s="5" t="s">
        <v>23</v>
      </c>
      <c r="TY32" s="4"/>
      <c r="TZ32" s="6" t="s">
        <v>22</v>
      </c>
      <c r="UA32" s="4"/>
      <c r="UB32" s="6" t="s">
        <v>23</v>
      </c>
      <c r="UC32" s="4"/>
      <c r="UD32" s="6" t="s">
        <v>22</v>
      </c>
      <c r="UE32" s="4"/>
      <c r="UF32" s="6" t="s">
        <v>23</v>
      </c>
      <c r="UG32" s="70"/>
      <c r="UH32" s="17"/>
      <c r="UI32" s="18"/>
      <c r="UJ32" s="82"/>
      <c r="UL32" s="9" t="str">
        <f t="shared" si="44"/>
        <v/>
      </c>
      <c r="UM32" s="9" t="str">
        <f t="shared" si="94"/>
        <v/>
      </c>
      <c r="UN32" s="9" t="str">
        <f>IF(TW32="","",IF(OR(AND(TN32=TN33,TQ33&gt;0,明細書!TQ33&lt;明細書!TQ32),AND(TN32=TN33,TQ33&gt;0,明細書!TR32&gt;明細書!TQ33),AND(明細書!TQ32&gt;明細書!TR32)),1,""))</f>
        <v/>
      </c>
      <c r="UO32" s="9" t="str">
        <f>IF(UE32="","",IF(OR(明細書!TS32&lt;明細書!TQ32,明細書!TR32&lt;明細書!TT32,明細書!TS32&gt;明細書!TT32),1,""))</f>
        <v/>
      </c>
      <c r="UP32" s="9" t="str">
        <f>IF(AND(明細書!TQ32&lt;=TIME(17,40,0),明細書!TR32&gt;=TIME(18,20,0)),1,IF(AND(明細書!TQ32&lt;=TIME(21,40,0),明細書!TR32&gt;=TIME(22,20,0)),1,IF(AND(明細書!TQ32&lt;=TIME(5,40,0),明細書!TR32&gt;=TIME(6,20,0)),1,IF(AND(明細書!TQ32&lt;=TIME(7,40,0),明細書!TR32&gt;=TIME(8,20,0)),1,""))))</f>
        <v/>
      </c>
      <c r="UX32" s="15" t="str">
        <f t="shared" si="74"/>
        <v/>
      </c>
      <c r="UZ32" s="16"/>
      <c r="VA32" s="7" t="str">
        <f t="shared" si="45"/>
        <v/>
      </c>
      <c r="VB32" s="3">
        <f t="shared" si="46"/>
        <v>45382</v>
      </c>
      <c r="VC32" s="4"/>
      <c r="VD32" s="5" t="s">
        <v>22</v>
      </c>
      <c r="VE32" s="4"/>
      <c r="VF32" s="5" t="s">
        <v>23</v>
      </c>
      <c r="VG32" s="4"/>
      <c r="VH32" s="5" t="s">
        <v>22</v>
      </c>
      <c r="VI32" s="4"/>
      <c r="VJ32" s="5" t="s">
        <v>23</v>
      </c>
      <c r="VK32" s="4"/>
      <c r="VL32" s="6" t="s">
        <v>22</v>
      </c>
      <c r="VM32" s="4"/>
      <c r="VN32" s="6" t="s">
        <v>23</v>
      </c>
      <c r="VO32" s="4"/>
      <c r="VP32" s="6" t="s">
        <v>22</v>
      </c>
      <c r="VQ32" s="4"/>
      <c r="VR32" s="6" t="s">
        <v>23</v>
      </c>
      <c r="VS32" s="70"/>
      <c r="VT32" s="17"/>
      <c r="VU32" s="18"/>
      <c r="VV32" s="82"/>
      <c r="VX32" s="9" t="str">
        <f t="shared" si="47"/>
        <v/>
      </c>
      <c r="VY32" s="9" t="str">
        <f t="shared" si="95"/>
        <v/>
      </c>
      <c r="VZ32" s="9" t="str">
        <f>IF(VI32="","",IF(OR(AND(UZ32=UZ33,VC33&gt;0,明細書!VC33&lt;明細書!VC32),AND(UZ32=UZ33,VC33&gt;0,明細書!VD32&gt;明細書!VC33),AND(明細書!VC32&gt;明細書!VD32)),1,""))</f>
        <v/>
      </c>
      <c r="WA32" s="9" t="str">
        <f>IF(VQ32="","",IF(OR(明細書!VE32&lt;明細書!VC32,明細書!VD32&lt;明細書!VF32,明細書!VE32&gt;明細書!VF32),1,""))</f>
        <v/>
      </c>
      <c r="WB32" s="9" t="str">
        <f>IF(AND(明細書!VC32&lt;=TIME(17,40,0),明細書!VD32&gt;=TIME(18,20,0)),1,IF(AND(明細書!VC32&lt;=TIME(21,40,0),明細書!VD32&gt;=TIME(22,20,0)),1,IF(AND(明細書!VC32&lt;=TIME(5,40,0),明細書!VD32&gt;=TIME(6,20,0)),1,IF(AND(明細書!VC32&lt;=TIME(7,40,0),明細書!VD32&gt;=TIME(8,20,0)),1,""))))</f>
        <v/>
      </c>
      <c r="WJ32" s="15" t="str">
        <f t="shared" si="75"/>
        <v/>
      </c>
      <c r="WL32" s="16"/>
      <c r="WM32" s="7" t="str">
        <f t="shared" si="48"/>
        <v/>
      </c>
      <c r="WN32" s="3">
        <f t="shared" si="49"/>
        <v>45382</v>
      </c>
      <c r="WO32" s="4"/>
      <c r="WP32" s="5" t="s">
        <v>22</v>
      </c>
      <c r="WQ32" s="4"/>
      <c r="WR32" s="5" t="s">
        <v>23</v>
      </c>
      <c r="WS32" s="4"/>
      <c r="WT32" s="5" t="s">
        <v>22</v>
      </c>
      <c r="WU32" s="4"/>
      <c r="WV32" s="5" t="s">
        <v>23</v>
      </c>
      <c r="WW32" s="4"/>
      <c r="WX32" s="6" t="s">
        <v>22</v>
      </c>
      <c r="WY32" s="4"/>
      <c r="WZ32" s="6" t="s">
        <v>23</v>
      </c>
      <c r="XA32" s="4"/>
      <c r="XB32" s="6" t="s">
        <v>22</v>
      </c>
      <c r="XC32" s="4"/>
      <c r="XD32" s="6" t="s">
        <v>23</v>
      </c>
      <c r="XE32" s="70"/>
      <c r="XF32" s="17"/>
      <c r="XG32" s="18"/>
      <c r="XH32" s="82"/>
      <c r="XJ32" s="9" t="str">
        <f t="shared" si="50"/>
        <v/>
      </c>
      <c r="XK32" s="9" t="str">
        <f t="shared" si="96"/>
        <v/>
      </c>
      <c r="XL32" s="9" t="str">
        <f>IF(WU32="","",IF(OR(AND(WL32=WL33,WO33&gt;0,明細書!WO33&lt;明細書!WO32),AND(WL32=WL33,WO33&gt;0,明細書!WP32&gt;明細書!WO33),AND(明細書!WO32&gt;明細書!WP32)),1,""))</f>
        <v/>
      </c>
      <c r="XM32" s="9" t="str">
        <f>IF(XC32="","",IF(OR(明細書!WQ32&lt;明細書!WO32,明細書!WP32&lt;明細書!WR32,明細書!WQ32&gt;明細書!WR32),1,""))</f>
        <v/>
      </c>
      <c r="XN32" s="9" t="str">
        <f>IF(AND(明細書!WO32&lt;=TIME(17,40,0),明細書!WP32&gt;=TIME(18,20,0)),1,IF(AND(明細書!WO32&lt;=TIME(21,40,0),明細書!WP32&gt;=TIME(22,20,0)),1,IF(AND(明細書!WO32&lt;=TIME(5,40,0),明細書!WP32&gt;=TIME(6,20,0)),1,IF(AND(明細書!WO32&lt;=TIME(7,40,0),明細書!WP32&gt;=TIME(8,20,0)),1,""))))</f>
        <v/>
      </c>
      <c r="XV32" s="15" t="str">
        <f t="shared" si="76"/>
        <v/>
      </c>
      <c r="XX32" s="16"/>
      <c r="XY32" s="7" t="str">
        <f t="shared" si="51"/>
        <v/>
      </c>
      <c r="XZ32" s="3">
        <f t="shared" si="52"/>
        <v>45382</v>
      </c>
      <c r="YA32" s="4"/>
      <c r="YB32" s="5" t="s">
        <v>22</v>
      </c>
      <c r="YC32" s="4"/>
      <c r="YD32" s="5" t="s">
        <v>23</v>
      </c>
      <c r="YE32" s="4"/>
      <c r="YF32" s="5" t="s">
        <v>22</v>
      </c>
      <c r="YG32" s="4"/>
      <c r="YH32" s="5" t="s">
        <v>23</v>
      </c>
      <c r="YI32" s="4"/>
      <c r="YJ32" s="6" t="s">
        <v>22</v>
      </c>
      <c r="YK32" s="4"/>
      <c r="YL32" s="6" t="s">
        <v>23</v>
      </c>
      <c r="YM32" s="4"/>
      <c r="YN32" s="6" t="s">
        <v>22</v>
      </c>
      <c r="YO32" s="4"/>
      <c r="YP32" s="6" t="s">
        <v>23</v>
      </c>
      <c r="YQ32" s="70"/>
      <c r="YR32" s="17"/>
      <c r="YS32" s="18"/>
      <c r="YT32" s="82"/>
      <c r="YV32" s="9" t="str">
        <f t="shared" si="53"/>
        <v/>
      </c>
      <c r="YW32" s="9" t="str">
        <f t="shared" si="97"/>
        <v/>
      </c>
      <c r="YX32" s="9" t="str">
        <f>IF(YG32="","",IF(OR(AND(XX32=XX33,YA33&gt;0,明細書!YA33&lt;明細書!YA32),AND(XX32=XX33,YA33&gt;0,明細書!YB32&gt;明細書!YA33),AND(明細書!YA32&gt;明細書!YB32)),1,""))</f>
        <v/>
      </c>
      <c r="YY32" s="9" t="str">
        <f>IF(YO32="","",IF(OR(明細書!YC32&lt;明細書!YA32,明細書!YB32&lt;明細書!YD32,明細書!YC32&gt;明細書!YD32),1,""))</f>
        <v/>
      </c>
      <c r="YZ32" s="9" t="str">
        <f>IF(AND(明細書!YA32&lt;=TIME(17,40,0),明細書!YB32&gt;=TIME(18,20,0)),1,IF(AND(明細書!YA32&lt;=TIME(21,40,0),明細書!YB32&gt;=TIME(22,20,0)),1,IF(AND(明細書!YA32&lt;=TIME(5,40,0),明細書!YB32&gt;=TIME(6,20,0)),1,IF(AND(明細書!YA32&lt;=TIME(7,40,0),明細書!YB32&gt;=TIME(8,20,0)),1,""))))</f>
        <v/>
      </c>
      <c r="ZH32" s="15" t="str">
        <f t="shared" si="77"/>
        <v/>
      </c>
      <c r="ZJ32" s="16"/>
      <c r="ZK32" s="7" t="str">
        <f t="shared" si="54"/>
        <v/>
      </c>
      <c r="ZL32" s="3">
        <f t="shared" si="55"/>
        <v>45382</v>
      </c>
      <c r="ZM32" s="4"/>
      <c r="ZN32" s="5" t="s">
        <v>22</v>
      </c>
      <c r="ZO32" s="4"/>
      <c r="ZP32" s="5" t="s">
        <v>23</v>
      </c>
      <c r="ZQ32" s="4"/>
      <c r="ZR32" s="5" t="s">
        <v>22</v>
      </c>
      <c r="ZS32" s="4"/>
      <c r="ZT32" s="5" t="s">
        <v>23</v>
      </c>
      <c r="ZU32" s="4"/>
      <c r="ZV32" s="6" t="s">
        <v>22</v>
      </c>
      <c r="ZW32" s="4"/>
      <c r="ZX32" s="6" t="s">
        <v>23</v>
      </c>
      <c r="ZY32" s="4"/>
      <c r="ZZ32" s="6" t="s">
        <v>22</v>
      </c>
      <c r="AAA32" s="4"/>
      <c r="AAB32" s="6" t="s">
        <v>23</v>
      </c>
      <c r="AAC32" s="70"/>
      <c r="AAD32" s="17"/>
      <c r="AAE32" s="18"/>
      <c r="AAF32" s="82"/>
      <c r="AAH32" s="9" t="str">
        <f t="shared" si="56"/>
        <v/>
      </c>
      <c r="AAI32" s="9" t="str">
        <f t="shared" si="98"/>
        <v/>
      </c>
      <c r="AAJ32" s="9" t="str">
        <f>IF(ZS32="","",IF(OR(AND(ZJ32=ZJ33,ZM33&gt;0,明細書!ZM33&lt;明細書!ZM32),AND(ZJ32=ZJ33,ZM33&gt;0,明細書!ZN32&gt;明細書!ZM33),AND(明細書!ZM32&gt;明細書!ZN32)),1,""))</f>
        <v/>
      </c>
      <c r="AAK32" s="9" t="str">
        <f>IF(AAA32="","",IF(OR(明細書!ZO32&lt;明細書!ZM32,明細書!ZN32&lt;明細書!ZP32,明細書!ZO32&gt;明細書!ZP32),1,""))</f>
        <v/>
      </c>
      <c r="AAL32" s="9" t="str">
        <f>IF(AND(明細書!ZM32&lt;=TIME(17,40,0),明細書!ZN32&gt;=TIME(18,20,0)),1,IF(AND(明細書!ZM32&lt;=TIME(21,40,0),明細書!ZN32&gt;=TIME(22,20,0)),1,IF(AND(明細書!ZM32&lt;=TIME(5,40,0),明細書!ZN32&gt;=TIME(6,20,0)),1,IF(AND(明細書!ZM32&lt;=TIME(7,40,0),明細書!ZN32&gt;=TIME(8,20,0)),1,""))))</f>
        <v/>
      </c>
      <c r="AAT32" s="15" t="str">
        <f t="shared" si="78"/>
        <v/>
      </c>
      <c r="AAV32" s="16"/>
      <c r="AAW32" s="7" t="str">
        <f t="shared" si="57"/>
        <v/>
      </c>
      <c r="AAX32" s="3">
        <f t="shared" si="58"/>
        <v>45382</v>
      </c>
      <c r="AAY32" s="4"/>
      <c r="AAZ32" s="5" t="s">
        <v>22</v>
      </c>
      <c r="ABA32" s="4"/>
      <c r="ABB32" s="5" t="s">
        <v>23</v>
      </c>
      <c r="ABC32" s="4"/>
      <c r="ABD32" s="5" t="s">
        <v>22</v>
      </c>
      <c r="ABE32" s="4"/>
      <c r="ABF32" s="5" t="s">
        <v>23</v>
      </c>
      <c r="ABG32" s="4"/>
      <c r="ABH32" s="6" t="s">
        <v>22</v>
      </c>
      <c r="ABI32" s="4"/>
      <c r="ABJ32" s="6" t="s">
        <v>23</v>
      </c>
      <c r="ABK32" s="4"/>
      <c r="ABL32" s="6" t="s">
        <v>22</v>
      </c>
      <c r="ABM32" s="4"/>
      <c r="ABN32" s="6" t="s">
        <v>23</v>
      </c>
      <c r="ABO32" s="70"/>
      <c r="ABP32" s="17"/>
      <c r="ABQ32" s="18"/>
      <c r="ABR32" s="82"/>
      <c r="ABT32" s="9" t="str">
        <f t="shared" si="59"/>
        <v/>
      </c>
      <c r="ABU32" s="9" t="str">
        <f t="shared" si="99"/>
        <v/>
      </c>
      <c r="ABV32" s="9" t="str">
        <f>IF(ABE32="","",IF(OR(AND(AAV32=AAV33,AAY33&gt;0,明細書!AAY33&lt;明細書!AAY32),AND(AAV32=AAV33,AAY33&gt;0,明細書!AAZ32&gt;明細書!AAY33),AND(明細書!AAY32&gt;明細書!AAZ32)),1,""))</f>
        <v/>
      </c>
      <c r="ABW32" s="9" t="str">
        <f>IF(ABM32="","",IF(OR(明細書!ABA32&lt;明細書!AAY32,明細書!AAZ32&lt;明細書!ABB32,明細書!ABA32&gt;明細書!ABB32),1,""))</f>
        <v/>
      </c>
      <c r="ABX32" s="9" t="str">
        <f>IF(AND(明細書!AAY32&lt;=TIME(17,40,0),明細書!AAZ32&gt;=TIME(18,20,0)),1,IF(AND(明細書!AAY32&lt;=TIME(21,40,0),明細書!AAZ32&gt;=TIME(22,20,0)),1,IF(AND(明細書!AAY32&lt;=TIME(5,40,0),明細書!AAZ32&gt;=TIME(6,20,0)),1,IF(AND(明細書!AAY32&lt;=TIME(7,40,0),明細書!AAZ32&gt;=TIME(8,20,0)),1,""))))</f>
        <v/>
      </c>
      <c r="ACF32" s="15" t="str">
        <f t="shared" si="79"/>
        <v/>
      </c>
    </row>
    <row r="33" spans="2:760" ht="18.75" customHeight="1" x14ac:dyDescent="0.2">
      <c r="B33" s="16"/>
      <c r="C33" s="7" t="str">
        <f t="shared" si="100"/>
        <v/>
      </c>
      <c r="D33" s="3">
        <f t="shared" si="101"/>
        <v>45382</v>
      </c>
      <c r="E33" s="4"/>
      <c r="F33" s="5" t="s">
        <v>22</v>
      </c>
      <c r="G33" s="4"/>
      <c r="H33" s="5" t="s">
        <v>23</v>
      </c>
      <c r="I33" s="4"/>
      <c r="J33" s="5" t="s">
        <v>22</v>
      </c>
      <c r="K33" s="4"/>
      <c r="L33" s="5" t="s">
        <v>23</v>
      </c>
      <c r="M33" s="4"/>
      <c r="N33" s="6" t="s">
        <v>22</v>
      </c>
      <c r="O33" s="4"/>
      <c r="P33" s="6" t="s">
        <v>23</v>
      </c>
      <c r="Q33" s="4"/>
      <c r="R33" s="6" t="s">
        <v>22</v>
      </c>
      <c r="S33" s="4"/>
      <c r="T33" s="6" t="s">
        <v>23</v>
      </c>
      <c r="U33" s="70"/>
      <c r="V33" s="17"/>
      <c r="W33" s="18"/>
      <c r="X33" s="82"/>
      <c r="Z33" s="9" t="str">
        <f t="shared" si="2"/>
        <v/>
      </c>
      <c r="AA33" s="9" t="str">
        <f t="shared" si="80"/>
        <v/>
      </c>
      <c r="AB33" s="9" t="str">
        <f>IF(K33="","",IF(OR(AND(B33=B34,E34&gt;0,明細書!E34&lt;明細書!E33),AND(B33=B34,E34&gt;0,明細書!F33&gt;明細書!E34),AND(明細書!E33&gt;明細書!F33)),1,""))</f>
        <v/>
      </c>
      <c r="AC33" s="9" t="str">
        <f>IF(S33="","",IF(OR(明細書!G33&lt;明細書!E33,明細書!F33&lt;明細書!H33,明細書!G33&gt;明細書!H33),1,""))</f>
        <v/>
      </c>
      <c r="AD33" s="9" t="str">
        <f>IF(AND(明細書!E33&lt;=TIME(17,40,0),明細書!F33&gt;=TIME(18,20,0)),1,IF(AND(明細書!E33&lt;=TIME(21,40,0),明細書!F33&gt;=TIME(22,20,0)),1,IF(AND(明細書!E33&lt;=TIME(5,40,0),明細書!F33&gt;=TIME(6,20,0)),1,IF(AND(明細書!E33&lt;=TIME(7,40,0),明細書!F33&gt;=TIME(8,20,0)),1,""))))</f>
        <v/>
      </c>
      <c r="AL33" s="15" t="str">
        <f t="shared" si="60"/>
        <v/>
      </c>
      <c r="AN33" s="16"/>
      <c r="AO33" s="7" t="str">
        <f t="shared" si="3"/>
        <v/>
      </c>
      <c r="AP33" s="3">
        <f t="shared" si="4"/>
        <v>45382</v>
      </c>
      <c r="AQ33" s="4"/>
      <c r="AR33" s="5" t="s">
        <v>22</v>
      </c>
      <c r="AS33" s="4"/>
      <c r="AT33" s="5" t="s">
        <v>23</v>
      </c>
      <c r="AU33" s="4"/>
      <c r="AV33" s="5" t="s">
        <v>22</v>
      </c>
      <c r="AW33" s="4"/>
      <c r="AX33" s="5" t="s">
        <v>23</v>
      </c>
      <c r="AY33" s="4"/>
      <c r="AZ33" s="6" t="s">
        <v>22</v>
      </c>
      <c r="BA33" s="4"/>
      <c r="BB33" s="6" t="s">
        <v>23</v>
      </c>
      <c r="BC33" s="4"/>
      <c r="BD33" s="6" t="s">
        <v>22</v>
      </c>
      <c r="BE33" s="4"/>
      <c r="BF33" s="6" t="s">
        <v>23</v>
      </c>
      <c r="BG33" s="70"/>
      <c r="BH33" s="17"/>
      <c r="BI33" s="18"/>
      <c r="BJ33" s="82"/>
      <c r="BL33" s="9" t="str">
        <f t="shared" si="5"/>
        <v/>
      </c>
      <c r="BM33" s="9" t="str">
        <f t="shared" si="81"/>
        <v/>
      </c>
      <c r="BN33" s="9" t="str">
        <f>IF(AW33="","",IF(OR(AND(AN33=AN34,AQ34&gt;0,明細書!AQ34&lt;明細書!AQ33),AND(AN33=AN34,AQ34&gt;0,明細書!AR33&gt;明細書!AQ34),AND(明細書!AQ33&gt;明細書!AR33)),1,""))</f>
        <v/>
      </c>
      <c r="BO33" s="9" t="str">
        <f>IF(BE33="","",IF(OR(明細書!AS33&lt;明細書!AQ33,明細書!AR33&lt;明細書!AT33,明細書!AS33&gt;明細書!AT33),1,""))</f>
        <v/>
      </c>
      <c r="BP33" s="9" t="str">
        <f>IF(AND(明細書!AQ33&lt;=TIME(17,40,0),明細書!AR33&gt;=TIME(18,20,0)),1,IF(AND(明細書!AQ33&lt;=TIME(21,40,0),明細書!AR33&gt;=TIME(22,20,0)),1,IF(AND(明細書!AQ33&lt;=TIME(5,40,0),明細書!AR33&gt;=TIME(6,20,0)),1,IF(AND(明細書!AQ33&lt;=TIME(7,40,0),明細書!AR33&gt;=TIME(8,20,0)),1,""))))</f>
        <v/>
      </c>
      <c r="BX33" s="15" t="str">
        <f t="shared" si="61"/>
        <v/>
      </c>
      <c r="BZ33" s="16"/>
      <c r="CA33" s="7" t="str">
        <f t="shared" si="6"/>
        <v/>
      </c>
      <c r="CB33" s="3">
        <f t="shared" si="7"/>
        <v>45382</v>
      </c>
      <c r="CC33" s="4"/>
      <c r="CD33" s="5" t="s">
        <v>22</v>
      </c>
      <c r="CE33" s="4"/>
      <c r="CF33" s="5" t="s">
        <v>23</v>
      </c>
      <c r="CG33" s="4"/>
      <c r="CH33" s="5" t="s">
        <v>22</v>
      </c>
      <c r="CI33" s="4"/>
      <c r="CJ33" s="5" t="s">
        <v>23</v>
      </c>
      <c r="CK33" s="4"/>
      <c r="CL33" s="6" t="s">
        <v>22</v>
      </c>
      <c r="CM33" s="4"/>
      <c r="CN33" s="6" t="s">
        <v>23</v>
      </c>
      <c r="CO33" s="4"/>
      <c r="CP33" s="6" t="s">
        <v>22</v>
      </c>
      <c r="CQ33" s="4"/>
      <c r="CR33" s="6" t="s">
        <v>23</v>
      </c>
      <c r="CS33" s="70"/>
      <c r="CT33" s="17"/>
      <c r="CU33" s="18"/>
      <c r="CV33" s="82"/>
      <c r="CX33" s="9" t="str">
        <f t="shared" si="8"/>
        <v/>
      </c>
      <c r="CY33" s="9" t="str">
        <f t="shared" si="82"/>
        <v/>
      </c>
      <c r="CZ33" s="9" t="str">
        <f>IF(CI33="","",IF(OR(AND(BZ33=BZ34,CC34&gt;0,明細書!CC34&lt;明細書!CC33),AND(BZ33=BZ34,CC34&gt;0,明細書!CD33&gt;明細書!CC34),AND(明細書!CC33&gt;明細書!CD33)),1,""))</f>
        <v/>
      </c>
      <c r="DA33" s="9" t="str">
        <f>IF(CQ33="","",IF(OR(明細書!CE33&lt;明細書!CC33,明細書!CD33&lt;明細書!CF33,明細書!CE33&gt;明細書!CF33),1,""))</f>
        <v/>
      </c>
      <c r="DB33" s="9" t="str">
        <f>IF(AND(明細書!CC33&lt;=TIME(17,40,0),明細書!CD33&gt;=TIME(18,20,0)),1,IF(AND(明細書!CC33&lt;=TIME(21,40,0),明細書!CD33&gt;=TIME(22,20,0)),1,IF(AND(明細書!CC33&lt;=TIME(5,40,0),明細書!CD33&gt;=TIME(6,20,0)),1,IF(AND(明細書!CC33&lt;=TIME(7,40,0),明細書!CD33&gt;=TIME(8,20,0)),1,""))))</f>
        <v/>
      </c>
      <c r="DJ33" s="15" t="str">
        <f t="shared" si="62"/>
        <v/>
      </c>
      <c r="DL33" s="16"/>
      <c r="DM33" s="7" t="str">
        <f t="shared" si="9"/>
        <v/>
      </c>
      <c r="DN33" s="3">
        <f t="shared" si="10"/>
        <v>45382</v>
      </c>
      <c r="DO33" s="4"/>
      <c r="DP33" s="5" t="s">
        <v>22</v>
      </c>
      <c r="DQ33" s="4"/>
      <c r="DR33" s="5" t="s">
        <v>23</v>
      </c>
      <c r="DS33" s="4"/>
      <c r="DT33" s="5" t="s">
        <v>22</v>
      </c>
      <c r="DU33" s="4"/>
      <c r="DV33" s="5" t="s">
        <v>23</v>
      </c>
      <c r="DW33" s="4"/>
      <c r="DX33" s="6" t="s">
        <v>22</v>
      </c>
      <c r="DY33" s="4"/>
      <c r="DZ33" s="6" t="s">
        <v>23</v>
      </c>
      <c r="EA33" s="4"/>
      <c r="EB33" s="6" t="s">
        <v>22</v>
      </c>
      <c r="EC33" s="4"/>
      <c r="ED33" s="6" t="s">
        <v>23</v>
      </c>
      <c r="EE33" s="70"/>
      <c r="EF33" s="17"/>
      <c r="EG33" s="18"/>
      <c r="EH33" s="82"/>
      <c r="EJ33" s="9" t="str">
        <f t="shared" si="11"/>
        <v/>
      </c>
      <c r="EK33" s="9" t="str">
        <f t="shared" si="83"/>
        <v/>
      </c>
      <c r="EL33" s="9" t="str">
        <f>IF(DU33="","",IF(OR(AND(DL33=DL34,DO34&gt;0,明細書!DO34&lt;明細書!DO33),AND(DL33=DL34,DO34&gt;0,明細書!DP33&gt;明細書!DO34),AND(明細書!DO33&gt;明細書!DP33)),1,""))</f>
        <v/>
      </c>
      <c r="EM33" s="9" t="str">
        <f>IF(EC33="","",IF(OR(明細書!DQ33&lt;明細書!DO33,明細書!DP33&lt;明細書!DR33,明細書!DQ33&gt;明細書!DR33),1,""))</f>
        <v/>
      </c>
      <c r="EN33" s="9" t="str">
        <f>IF(AND(明細書!DO33&lt;=TIME(17,40,0),明細書!DP33&gt;=TIME(18,20,0)),1,IF(AND(明細書!DO33&lt;=TIME(21,40,0),明細書!DP33&gt;=TIME(22,20,0)),1,IF(AND(明細書!DO33&lt;=TIME(5,40,0),明細書!DP33&gt;=TIME(6,20,0)),1,IF(AND(明細書!DO33&lt;=TIME(7,40,0),明細書!DP33&gt;=TIME(8,20,0)),1,""))))</f>
        <v/>
      </c>
      <c r="EV33" s="15" t="str">
        <f t="shared" si="63"/>
        <v/>
      </c>
      <c r="EX33" s="16"/>
      <c r="EY33" s="7" t="str">
        <f t="shared" si="12"/>
        <v/>
      </c>
      <c r="EZ33" s="3">
        <f t="shared" si="13"/>
        <v>45382</v>
      </c>
      <c r="FA33" s="4"/>
      <c r="FB33" s="5" t="s">
        <v>22</v>
      </c>
      <c r="FC33" s="4"/>
      <c r="FD33" s="5" t="s">
        <v>23</v>
      </c>
      <c r="FE33" s="4"/>
      <c r="FF33" s="5" t="s">
        <v>22</v>
      </c>
      <c r="FG33" s="4"/>
      <c r="FH33" s="5" t="s">
        <v>23</v>
      </c>
      <c r="FI33" s="4"/>
      <c r="FJ33" s="6" t="s">
        <v>22</v>
      </c>
      <c r="FK33" s="4"/>
      <c r="FL33" s="6" t="s">
        <v>23</v>
      </c>
      <c r="FM33" s="4"/>
      <c r="FN33" s="6" t="s">
        <v>22</v>
      </c>
      <c r="FO33" s="4"/>
      <c r="FP33" s="6" t="s">
        <v>23</v>
      </c>
      <c r="FQ33" s="70"/>
      <c r="FR33" s="17"/>
      <c r="FS33" s="18"/>
      <c r="FT33" s="82"/>
      <c r="FV33" s="9" t="str">
        <f t="shared" si="14"/>
        <v/>
      </c>
      <c r="FW33" s="9" t="str">
        <f t="shared" si="84"/>
        <v/>
      </c>
      <c r="FX33" s="9" t="str">
        <f>IF(FG33="","",IF(OR(AND(EX33=EX34,FA34&gt;0,明細書!FA34&lt;明細書!FA33),AND(EX33=EX34,FA34&gt;0,明細書!FB33&gt;明細書!FA34),AND(明細書!FA33&gt;明細書!FB33)),1,""))</f>
        <v/>
      </c>
      <c r="FY33" s="9" t="str">
        <f>IF(FO33="","",IF(OR(明細書!FC33&lt;明細書!FA33,明細書!FB33&lt;明細書!FD33,明細書!FC33&gt;明細書!FD33),1,""))</f>
        <v/>
      </c>
      <c r="FZ33" s="9" t="str">
        <f>IF(AND(明細書!FA33&lt;=TIME(17,40,0),明細書!FB33&gt;=TIME(18,20,0)),1,IF(AND(明細書!FA33&lt;=TIME(21,40,0),明細書!FB33&gt;=TIME(22,20,0)),1,IF(AND(明細書!FA33&lt;=TIME(5,40,0),明細書!FB33&gt;=TIME(6,20,0)),1,IF(AND(明細書!FA33&lt;=TIME(7,40,0),明細書!FB33&gt;=TIME(8,20,0)),1,""))))</f>
        <v/>
      </c>
      <c r="GH33" s="15" t="str">
        <f t="shared" si="64"/>
        <v/>
      </c>
      <c r="GJ33" s="16"/>
      <c r="GK33" s="7" t="str">
        <f t="shared" si="15"/>
        <v/>
      </c>
      <c r="GL33" s="3">
        <f t="shared" si="16"/>
        <v>45382</v>
      </c>
      <c r="GM33" s="4"/>
      <c r="GN33" s="5" t="s">
        <v>22</v>
      </c>
      <c r="GO33" s="4"/>
      <c r="GP33" s="5" t="s">
        <v>23</v>
      </c>
      <c r="GQ33" s="4"/>
      <c r="GR33" s="5" t="s">
        <v>22</v>
      </c>
      <c r="GS33" s="4"/>
      <c r="GT33" s="5" t="s">
        <v>23</v>
      </c>
      <c r="GU33" s="4"/>
      <c r="GV33" s="6" t="s">
        <v>22</v>
      </c>
      <c r="GW33" s="4"/>
      <c r="GX33" s="6" t="s">
        <v>23</v>
      </c>
      <c r="GY33" s="4"/>
      <c r="GZ33" s="6" t="s">
        <v>22</v>
      </c>
      <c r="HA33" s="4"/>
      <c r="HB33" s="6" t="s">
        <v>23</v>
      </c>
      <c r="HC33" s="70"/>
      <c r="HD33" s="17"/>
      <c r="HE33" s="18"/>
      <c r="HF33" s="82"/>
      <c r="HH33" s="9" t="str">
        <f t="shared" si="17"/>
        <v/>
      </c>
      <c r="HI33" s="9" t="str">
        <f t="shared" si="85"/>
        <v/>
      </c>
      <c r="HJ33" s="9" t="str">
        <f>IF(GS33="","",IF(OR(AND(GJ33=GJ34,GM34&gt;0,明細書!GM34&lt;明細書!GM33),AND(GJ33=GJ34,GM34&gt;0,明細書!GN33&gt;明細書!GM34),AND(明細書!GM33&gt;明細書!GN33)),1,""))</f>
        <v/>
      </c>
      <c r="HK33" s="9" t="str">
        <f>IF(HA33="","",IF(OR(明細書!GO33&lt;明細書!GM33,明細書!GN33&lt;明細書!GP33,明細書!GO33&gt;明細書!GP33),1,""))</f>
        <v/>
      </c>
      <c r="HL33" s="9" t="str">
        <f>IF(AND(明細書!GM33&lt;=TIME(17,40,0),明細書!GN33&gt;=TIME(18,20,0)),1,IF(AND(明細書!GM33&lt;=TIME(21,40,0),明細書!GN33&gt;=TIME(22,20,0)),1,IF(AND(明細書!GM33&lt;=TIME(5,40,0),明細書!GN33&gt;=TIME(6,20,0)),1,IF(AND(明細書!GM33&lt;=TIME(7,40,0),明細書!GN33&gt;=TIME(8,20,0)),1,""))))</f>
        <v/>
      </c>
      <c r="HT33" s="15" t="str">
        <f t="shared" si="65"/>
        <v/>
      </c>
      <c r="HV33" s="16"/>
      <c r="HW33" s="7" t="str">
        <f t="shared" si="18"/>
        <v/>
      </c>
      <c r="HX33" s="3">
        <f t="shared" si="19"/>
        <v>45382</v>
      </c>
      <c r="HY33" s="4"/>
      <c r="HZ33" s="5" t="s">
        <v>22</v>
      </c>
      <c r="IA33" s="4"/>
      <c r="IB33" s="5" t="s">
        <v>23</v>
      </c>
      <c r="IC33" s="4"/>
      <c r="ID33" s="5" t="s">
        <v>22</v>
      </c>
      <c r="IE33" s="4"/>
      <c r="IF33" s="5" t="s">
        <v>23</v>
      </c>
      <c r="IG33" s="4"/>
      <c r="IH33" s="6" t="s">
        <v>22</v>
      </c>
      <c r="II33" s="4"/>
      <c r="IJ33" s="6" t="s">
        <v>23</v>
      </c>
      <c r="IK33" s="4"/>
      <c r="IL33" s="6" t="s">
        <v>22</v>
      </c>
      <c r="IM33" s="4"/>
      <c r="IN33" s="6" t="s">
        <v>23</v>
      </c>
      <c r="IO33" s="70"/>
      <c r="IP33" s="17"/>
      <c r="IQ33" s="18"/>
      <c r="IR33" s="82"/>
      <c r="IT33" s="9" t="str">
        <f t="shared" si="20"/>
        <v/>
      </c>
      <c r="IU33" s="9" t="str">
        <f t="shared" si="86"/>
        <v/>
      </c>
      <c r="IV33" s="9" t="str">
        <f>IF(IE33="","",IF(OR(AND(HV33=HV34,HY34&gt;0,明細書!HY34&lt;明細書!HY33),AND(HV33=HV34,HY34&gt;0,明細書!HZ33&gt;明細書!HY34),AND(明細書!HY33&gt;明細書!HZ33)),1,""))</f>
        <v/>
      </c>
      <c r="IW33" s="9" t="str">
        <f>IF(IM33="","",IF(OR(明細書!IA33&lt;明細書!HY33,明細書!HZ33&lt;明細書!IB33,明細書!IA33&gt;明細書!IB33),1,""))</f>
        <v/>
      </c>
      <c r="IX33" s="9" t="str">
        <f>IF(AND(明細書!HY33&lt;=TIME(17,40,0),明細書!HZ33&gt;=TIME(18,20,0)),1,IF(AND(明細書!HY33&lt;=TIME(21,40,0),明細書!HZ33&gt;=TIME(22,20,0)),1,IF(AND(明細書!HY33&lt;=TIME(5,40,0),明細書!HZ33&gt;=TIME(6,20,0)),1,IF(AND(明細書!HY33&lt;=TIME(7,40,0),明細書!HZ33&gt;=TIME(8,20,0)),1,""))))</f>
        <v/>
      </c>
      <c r="JF33" s="15" t="str">
        <f t="shared" si="66"/>
        <v/>
      </c>
      <c r="JH33" s="16"/>
      <c r="JI33" s="7" t="str">
        <f t="shared" si="21"/>
        <v/>
      </c>
      <c r="JJ33" s="3">
        <f t="shared" si="22"/>
        <v>45382</v>
      </c>
      <c r="JK33" s="4"/>
      <c r="JL33" s="5" t="s">
        <v>22</v>
      </c>
      <c r="JM33" s="4"/>
      <c r="JN33" s="5" t="s">
        <v>23</v>
      </c>
      <c r="JO33" s="4"/>
      <c r="JP33" s="5" t="s">
        <v>22</v>
      </c>
      <c r="JQ33" s="4"/>
      <c r="JR33" s="5" t="s">
        <v>23</v>
      </c>
      <c r="JS33" s="4"/>
      <c r="JT33" s="6" t="s">
        <v>22</v>
      </c>
      <c r="JU33" s="4"/>
      <c r="JV33" s="6" t="s">
        <v>23</v>
      </c>
      <c r="JW33" s="4"/>
      <c r="JX33" s="6" t="s">
        <v>22</v>
      </c>
      <c r="JY33" s="4"/>
      <c r="JZ33" s="6" t="s">
        <v>23</v>
      </c>
      <c r="KA33" s="70"/>
      <c r="KB33" s="17"/>
      <c r="KC33" s="18"/>
      <c r="KD33" s="82"/>
      <c r="KF33" s="9" t="str">
        <f t="shared" si="23"/>
        <v/>
      </c>
      <c r="KG33" s="9" t="str">
        <f t="shared" si="87"/>
        <v/>
      </c>
      <c r="KH33" s="9" t="str">
        <f>IF(JQ33="","",IF(OR(AND(JH33=JH34,JK34&gt;0,明細書!JK34&lt;明細書!JK33),AND(JH33=JH34,JK34&gt;0,明細書!JL33&gt;明細書!JK34),AND(明細書!JK33&gt;明細書!JL33)),1,""))</f>
        <v/>
      </c>
      <c r="KI33" s="9" t="str">
        <f>IF(JY33="","",IF(OR(明細書!JM33&lt;明細書!JK33,明細書!JL33&lt;明細書!JN33,明細書!JM33&gt;明細書!JN33),1,""))</f>
        <v/>
      </c>
      <c r="KJ33" s="9" t="str">
        <f>IF(AND(明細書!JK33&lt;=TIME(17,40,0),明細書!JL33&gt;=TIME(18,20,0)),1,IF(AND(明細書!JK33&lt;=TIME(21,40,0),明細書!JL33&gt;=TIME(22,20,0)),1,IF(AND(明細書!JK33&lt;=TIME(5,40,0),明細書!JL33&gt;=TIME(6,20,0)),1,IF(AND(明細書!JK33&lt;=TIME(7,40,0),明細書!JL33&gt;=TIME(8,20,0)),1,""))))</f>
        <v/>
      </c>
      <c r="KR33" s="15" t="str">
        <f t="shared" si="67"/>
        <v/>
      </c>
      <c r="KT33" s="16"/>
      <c r="KU33" s="7" t="str">
        <f t="shared" si="24"/>
        <v/>
      </c>
      <c r="KV33" s="3">
        <f t="shared" si="25"/>
        <v>45382</v>
      </c>
      <c r="KW33" s="4"/>
      <c r="KX33" s="5" t="s">
        <v>22</v>
      </c>
      <c r="KY33" s="4"/>
      <c r="KZ33" s="5" t="s">
        <v>23</v>
      </c>
      <c r="LA33" s="4"/>
      <c r="LB33" s="5" t="s">
        <v>22</v>
      </c>
      <c r="LC33" s="4"/>
      <c r="LD33" s="5" t="s">
        <v>23</v>
      </c>
      <c r="LE33" s="4"/>
      <c r="LF33" s="6" t="s">
        <v>22</v>
      </c>
      <c r="LG33" s="4"/>
      <c r="LH33" s="6" t="s">
        <v>23</v>
      </c>
      <c r="LI33" s="4"/>
      <c r="LJ33" s="6" t="s">
        <v>22</v>
      </c>
      <c r="LK33" s="4"/>
      <c r="LL33" s="6" t="s">
        <v>23</v>
      </c>
      <c r="LM33" s="70"/>
      <c r="LN33" s="17"/>
      <c r="LO33" s="18"/>
      <c r="LP33" s="82"/>
      <c r="LR33" s="9" t="str">
        <f t="shared" si="26"/>
        <v/>
      </c>
      <c r="LS33" s="9" t="str">
        <f t="shared" si="88"/>
        <v/>
      </c>
      <c r="LT33" s="9" t="str">
        <f>IF(LC33="","",IF(OR(AND(KT33=KT34,KW34&gt;0,明細書!KW34&lt;明細書!KW33),AND(KT33=KT34,KW34&gt;0,明細書!KX33&gt;明細書!KW34),AND(明細書!KW33&gt;明細書!KX33)),1,""))</f>
        <v/>
      </c>
      <c r="LU33" s="9" t="str">
        <f>IF(LK33="","",IF(OR(明細書!KY33&lt;明細書!KW33,明細書!KX33&lt;明細書!KZ33,明細書!KY33&gt;明細書!KZ33),1,""))</f>
        <v/>
      </c>
      <c r="LV33" s="9" t="str">
        <f>IF(AND(明細書!KW33&lt;=TIME(17,40,0),明細書!KX33&gt;=TIME(18,20,0)),1,IF(AND(明細書!KW33&lt;=TIME(21,40,0),明細書!KX33&gt;=TIME(22,20,0)),1,IF(AND(明細書!KW33&lt;=TIME(5,40,0),明細書!KX33&gt;=TIME(6,20,0)),1,IF(AND(明細書!KW33&lt;=TIME(7,40,0),明細書!KX33&gt;=TIME(8,20,0)),1,""))))</f>
        <v/>
      </c>
      <c r="MD33" s="15" t="str">
        <f t="shared" si="68"/>
        <v/>
      </c>
      <c r="MF33" s="16"/>
      <c r="MG33" s="7" t="str">
        <f t="shared" si="27"/>
        <v/>
      </c>
      <c r="MH33" s="3">
        <f t="shared" si="28"/>
        <v>45382</v>
      </c>
      <c r="MI33" s="4"/>
      <c r="MJ33" s="5" t="s">
        <v>22</v>
      </c>
      <c r="MK33" s="4"/>
      <c r="ML33" s="5" t="s">
        <v>23</v>
      </c>
      <c r="MM33" s="4"/>
      <c r="MN33" s="5" t="s">
        <v>22</v>
      </c>
      <c r="MO33" s="4"/>
      <c r="MP33" s="5" t="s">
        <v>23</v>
      </c>
      <c r="MQ33" s="4"/>
      <c r="MR33" s="6" t="s">
        <v>22</v>
      </c>
      <c r="MS33" s="4"/>
      <c r="MT33" s="6" t="s">
        <v>23</v>
      </c>
      <c r="MU33" s="4"/>
      <c r="MV33" s="6" t="s">
        <v>22</v>
      </c>
      <c r="MW33" s="4"/>
      <c r="MX33" s="6" t="s">
        <v>23</v>
      </c>
      <c r="MY33" s="70"/>
      <c r="MZ33" s="17"/>
      <c r="NA33" s="18"/>
      <c r="NB33" s="82"/>
      <c r="ND33" s="9" t="str">
        <f t="shared" si="29"/>
        <v/>
      </c>
      <c r="NE33" s="9" t="str">
        <f t="shared" si="89"/>
        <v/>
      </c>
      <c r="NF33" s="9" t="str">
        <f>IF(MO33="","",IF(OR(AND(MF33=MF34,MI34&gt;0,明細書!MI34&lt;明細書!MI33),AND(MF33=MF34,MI34&gt;0,明細書!MJ33&gt;明細書!MI34),AND(明細書!MI33&gt;明細書!MJ33)),1,""))</f>
        <v/>
      </c>
      <c r="NG33" s="9" t="str">
        <f>IF(MW33="","",IF(OR(明細書!MK33&lt;明細書!MI33,明細書!MJ33&lt;明細書!ML33,明細書!MK33&gt;明細書!ML33),1,""))</f>
        <v/>
      </c>
      <c r="NH33" s="9" t="str">
        <f>IF(AND(明細書!MI33&lt;=TIME(17,40,0),明細書!MJ33&gt;=TIME(18,20,0)),1,IF(AND(明細書!MI33&lt;=TIME(21,40,0),明細書!MJ33&gt;=TIME(22,20,0)),1,IF(AND(明細書!MI33&lt;=TIME(5,40,0),明細書!MJ33&gt;=TIME(6,20,0)),1,IF(AND(明細書!MI33&lt;=TIME(7,40,0),明細書!MJ33&gt;=TIME(8,20,0)),1,""))))</f>
        <v/>
      </c>
      <c r="NP33" s="15" t="str">
        <f t="shared" si="69"/>
        <v/>
      </c>
      <c r="NR33" s="16"/>
      <c r="NS33" s="7" t="str">
        <f t="shared" si="30"/>
        <v/>
      </c>
      <c r="NT33" s="3">
        <f t="shared" si="31"/>
        <v>45382</v>
      </c>
      <c r="NU33" s="4"/>
      <c r="NV33" s="5" t="s">
        <v>22</v>
      </c>
      <c r="NW33" s="4"/>
      <c r="NX33" s="5" t="s">
        <v>23</v>
      </c>
      <c r="NY33" s="4"/>
      <c r="NZ33" s="5" t="s">
        <v>22</v>
      </c>
      <c r="OA33" s="4"/>
      <c r="OB33" s="5" t="s">
        <v>23</v>
      </c>
      <c r="OC33" s="4"/>
      <c r="OD33" s="6" t="s">
        <v>22</v>
      </c>
      <c r="OE33" s="4"/>
      <c r="OF33" s="6" t="s">
        <v>23</v>
      </c>
      <c r="OG33" s="4"/>
      <c r="OH33" s="6" t="s">
        <v>22</v>
      </c>
      <c r="OI33" s="4"/>
      <c r="OJ33" s="6" t="s">
        <v>23</v>
      </c>
      <c r="OK33" s="70"/>
      <c r="OL33" s="17"/>
      <c r="OM33" s="18"/>
      <c r="ON33" s="82"/>
      <c r="OP33" s="9" t="str">
        <f t="shared" si="32"/>
        <v/>
      </c>
      <c r="OQ33" s="9" t="str">
        <f t="shared" si="90"/>
        <v/>
      </c>
      <c r="OR33" s="9" t="str">
        <f>IF(OA33="","",IF(OR(AND(NR33=NR34,NU34&gt;0,明細書!NU34&lt;明細書!NU33),AND(NR33=NR34,NU34&gt;0,明細書!NV33&gt;明細書!NU34),AND(明細書!NU33&gt;明細書!NV33)),1,""))</f>
        <v/>
      </c>
      <c r="OS33" s="9" t="str">
        <f>IF(OI33="","",IF(OR(明細書!NW33&lt;明細書!NU33,明細書!NV33&lt;明細書!NX33,明細書!NW33&gt;明細書!NX33),1,""))</f>
        <v/>
      </c>
      <c r="OT33" s="9" t="str">
        <f>IF(AND(明細書!NU33&lt;=TIME(17,40,0),明細書!NV33&gt;=TIME(18,20,0)),1,IF(AND(明細書!NU33&lt;=TIME(21,40,0),明細書!NV33&gt;=TIME(22,20,0)),1,IF(AND(明細書!NU33&lt;=TIME(5,40,0),明細書!NV33&gt;=TIME(6,20,0)),1,IF(AND(明細書!NU33&lt;=TIME(7,40,0),明細書!NV33&gt;=TIME(8,20,0)),1,""))))</f>
        <v/>
      </c>
      <c r="PB33" s="15" t="str">
        <f t="shared" si="70"/>
        <v/>
      </c>
      <c r="PD33" s="16"/>
      <c r="PE33" s="7" t="str">
        <f t="shared" si="33"/>
        <v/>
      </c>
      <c r="PF33" s="3">
        <f t="shared" si="34"/>
        <v>45382</v>
      </c>
      <c r="PG33" s="4"/>
      <c r="PH33" s="5" t="s">
        <v>22</v>
      </c>
      <c r="PI33" s="4"/>
      <c r="PJ33" s="5" t="s">
        <v>23</v>
      </c>
      <c r="PK33" s="4"/>
      <c r="PL33" s="5" t="s">
        <v>22</v>
      </c>
      <c r="PM33" s="4"/>
      <c r="PN33" s="5" t="s">
        <v>23</v>
      </c>
      <c r="PO33" s="4"/>
      <c r="PP33" s="6" t="s">
        <v>22</v>
      </c>
      <c r="PQ33" s="4"/>
      <c r="PR33" s="6" t="s">
        <v>23</v>
      </c>
      <c r="PS33" s="4"/>
      <c r="PT33" s="6" t="s">
        <v>22</v>
      </c>
      <c r="PU33" s="4"/>
      <c r="PV33" s="6" t="s">
        <v>23</v>
      </c>
      <c r="PW33" s="70"/>
      <c r="PX33" s="17"/>
      <c r="PY33" s="18"/>
      <c r="PZ33" s="82"/>
      <c r="QB33" s="9" t="str">
        <f t="shared" si="35"/>
        <v/>
      </c>
      <c r="QC33" s="9" t="str">
        <f t="shared" si="91"/>
        <v/>
      </c>
      <c r="QD33" s="9" t="str">
        <f>IF(PM33="","",IF(OR(AND(PD33=PD34,PG34&gt;0,明細書!PG34&lt;明細書!PG33),AND(PD33=PD34,PG34&gt;0,明細書!PH33&gt;明細書!PG34),AND(明細書!PG33&gt;明細書!PH33)),1,""))</f>
        <v/>
      </c>
      <c r="QE33" s="9" t="str">
        <f>IF(PU33="","",IF(OR(明細書!PI33&lt;明細書!PG33,明細書!PH33&lt;明細書!PJ33,明細書!PI33&gt;明細書!PJ33),1,""))</f>
        <v/>
      </c>
      <c r="QF33" s="9" t="str">
        <f>IF(AND(明細書!PG33&lt;=TIME(17,40,0),明細書!PH33&gt;=TIME(18,20,0)),1,IF(AND(明細書!PG33&lt;=TIME(21,40,0),明細書!PH33&gt;=TIME(22,20,0)),1,IF(AND(明細書!PG33&lt;=TIME(5,40,0),明細書!PH33&gt;=TIME(6,20,0)),1,IF(AND(明細書!PG33&lt;=TIME(7,40,0),明細書!PH33&gt;=TIME(8,20,0)),1,""))))</f>
        <v/>
      </c>
      <c r="QN33" s="15" t="str">
        <f t="shared" si="71"/>
        <v/>
      </c>
      <c r="QP33" s="16"/>
      <c r="QQ33" s="7" t="str">
        <f t="shared" si="36"/>
        <v/>
      </c>
      <c r="QR33" s="3">
        <f t="shared" si="37"/>
        <v>45382</v>
      </c>
      <c r="QS33" s="4"/>
      <c r="QT33" s="5" t="s">
        <v>22</v>
      </c>
      <c r="QU33" s="4"/>
      <c r="QV33" s="5" t="s">
        <v>23</v>
      </c>
      <c r="QW33" s="4"/>
      <c r="QX33" s="5" t="s">
        <v>22</v>
      </c>
      <c r="QY33" s="4"/>
      <c r="QZ33" s="5" t="s">
        <v>23</v>
      </c>
      <c r="RA33" s="4"/>
      <c r="RB33" s="6" t="s">
        <v>22</v>
      </c>
      <c r="RC33" s="4"/>
      <c r="RD33" s="6" t="s">
        <v>23</v>
      </c>
      <c r="RE33" s="4"/>
      <c r="RF33" s="6" t="s">
        <v>22</v>
      </c>
      <c r="RG33" s="4"/>
      <c r="RH33" s="6" t="s">
        <v>23</v>
      </c>
      <c r="RI33" s="70"/>
      <c r="RJ33" s="17"/>
      <c r="RK33" s="18"/>
      <c r="RL33" s="82"/>
      <c r="RN33" s="9" t="str">
        <f t="shared" si="38"/>
        <v/>
      </c>
      <c r="RO33" s="9" t="str">
        <f t="shared" si="92"/>
        <v/>
      </c>
      <c r="RP33" s="9" t="str">
        <f>IF(QY33="","",IF(OR(AND(QP33=QP34,QS34&gt;0,明細書!QS34&lt;明細書!QS33),AND(QP33=QP34,QS34&gt;0,明細書!QT33&gt;明細書!QS34),AND(明細書!QS33&gt;明細書!QT33)),1,""))</f>
        <v/>
      </c>
      <c r="RQ33" s="9" t="str">
        <f>IF(RG33="","",IF(OR(明細書!QU33&lt;明細書!QS33,明細書!QT33&lt;明細書!QV33,明細書!QU33&gt;明細書!QV33),1,""))</f>
        <v/>
      </c>
      <c r="RR33" s="9" t="str">
        <f>IF(AND(明細書!QS33&lt;=TIME(17,40,0),明細書!QT33&gt;=TIME(18,20,0)),1,IF(AND(明細書!QS33&lt;=TIME(21,40,0),明細書!QT33&gt;=TIME(22,20,0)),1,IF(AND(明細書!QS33&lt;=TIME(5,40,0),明細書!QT33&gt;=TIME(6,20,0)),1,IF(AND(明細書!QS33&lt;=TIME(7,40,0),明細書!QT33&gt;=TIME(8,20,0)),1,""))))</f>
        <v/>
      </c>
      <c r="RZ33" s="15" t="str">
        <f t="shared" si="72"/>
        <v/>
      </c>
      <c r="SB33" s="16"/>
      <c r="SC33" s="7" t="str">
        <f t="shared" si="39"/>
        <v/>
      </c>
      <c r="SD33" s="3">
        <f t="shared" si="40"/>
        <v>45382</v>
      </c>
      <c r="SE33" s="4"/>
      <c r="SF33" s="5" t="s">
        <v>22</v>
      </c>
      <c r="SG33" s="4"/>
      <c r="SH33" s="5" t="s">
        <v>23</v>
      </c>
      <c r="SI33" s="4"/>
      <c r="SJ33" s="5" t="s">
        <v>22</v>
      </c>
      <c r="SK33" s="4"/>
      <c r="SL33" s="5" t="s">
        <v>23</v>
      </c>
      <c r="SM33" s="4"/>
      <c r="SN33" s="6" t="s">
        <v>22</v>
      </c>
      <c r="SO33" s="4"/>
      <c r="SP33" s="6" t="s">
        <v>23</v>
      </c>
      <c r="SQ33" s="4"/>
      <c r="SR33" s="6" t="s">
        <v>22</v>
      </c>
      <c r="SS33" s="4"/>
      <c r="ST33" s="6" t="s">
        <v>23</v>
      </c>
      <c r="SU33" s="70"/>
      <c r="SV33" s="17"/>
      <c r="SW33" s="18"/>
      <c r="SX33" s="82"/>
      <c r="SZ33" s="9" t="str">
        <f t="shared" si="41"/>
        <v/>
      </c>
      <c r="TA33" s="9" t="str">
        <f t="shared" si="93"/>
        <v/>
      </c>
      <c r="TB33" s="9" t="str">
        <f>IF(SK33="","",IF(OR(AND(SB33=SB34,SE34&gt;0,明細書!SE34&lt;明細書!SE33),AND(SB33=SB34,SE34&gt;0,明細書!SF33&gt;明細書!SE34),AND(明細書!SE33&gt;明細書!SF33)),1,""))</f>
        <v/>
      </c>
      <c r="TC33" s="9" t="str">
        <f>IF(SS33="","",IF(OR(明細書!SG33&lt;明細書!SE33,明細書!SF33&lt;明細書!SH33,明細書!SG33&gt;明細書!SH33),1,""))</f>
        <v/>
      </c>
      <c r="TD33" s="9" t="str">
        <f>IF(AND(明細書!SE33&lt;=TIME(17,40,0),明細書!SF33&gt;=TIME(18,20,0)),1,IF(AND(明細書!SE33&lt;=TIME(21,40,0),明細書!SF33&gt;=TIME(22,20,0)),1,IF(AND(明細書!SE33&lt;=TIME(5,40,0),明細書!SF33&gt;=TIME(6,20,0)),1,IF(AND(明細書!SE33&lt;=TIME(7,40,0),明細書!SF33&gt;=TIME(8,20,0)),1,""))))</f>
        <v/>
      </c>
      <c r="TL33" s="15" t="str">
        <f t="shared" si="73"/>
        <v/>
      </c>
      <c r="TN33" s="16"/>
      <c r="TO33" s="7" t="str">
        <f t="shared" si="42"/>
        <v/>
      </c>
      <c r="TP33" s="3">
        <f t="shared" si="43"/>
        <v>45382</v>
      </c>
      <c r="TQ33" s="4"/>
      <c r="TR33" s="5" t="s">
        <v>22</v>
      </c>
      <c r="TS33" s="4"/>
      <c r="TT33" s="5" t="s">
        <v>23</v>
      </c>
      <c r="TU33" s="4"/>
      <c r="TV33" s="5" t="s">
        <v>22</v>
      </c>
      <c r="TW33" s="4"/>
      <c r="TX33" s="5" t="s">
        <v>23</v>
      </c>
      <c r="TY33" s="4"/>
      <c r="TZ33" s="6" t="s">
        <v>22</v>
      </c>
      <c r="UA33" s="4"/>
      <c r="UB33" s="6" t="s">
        <v>23</v>
      </c>
      <c r="UC33" s="4"/>
      <c r="UD33" s="6" t="s">
        <v>22</v>
      </c>
      <c r="UE33" s="4"/>
      <c r="UF33" s="6" t="s">
        <v>23</v>
      </c>
      <c r="UG33" s="70"/>
      <c r="UH33" s="17"/>
      <c r="UI33" s="18"/>
      <c r="UJ33" s="82"/>
      <c r="UL33" s="9" t="str">
        <f t="shared" si="44"/>
        <v/>
      </c>
      <c r="UM33" s="9" t="str">
        <f t="shared" si="94"/>
        <v/>
      </c>
      <c r="UN33" s="9" t="str">
        <f>IF(TW33="","",IF(OR(AND(TN33=TN34,TQ34&gt;0,明細書!TQ34&lt;明細書!TQ33),AND(TN33=TN34,TQ34&gt;0,明細書!TR33&gt;明細書!TQ34),AND(明細書!TQ33&gt;明細書!TR33)),1,""))</f>
        <v/>
      </c>
      <c r="UO33" s="9" t="str">
        <f>IF(UE33="","",IF(OR(明細書!TS33&lt;明細書!TQ33,明細書!TR33&lt;明細書!TT33,明細書!TS33&gt;明細書!TT33),1,""))</f>
        <v/>
      </c>
      <c r="UP33" s="9" t="str">
        <f>IF(AND(明細書!TQ33&lt;=TIME(17,40,0),明細書!TR33&gt;=TIME(18,20,0)),1,IF(AND(明細書!TQ33&lt;=TIME(21,40,0),明細書!TR33&gt;=TIME(22,20,0)),1,IF(AND(明細書!TQ33&lt;=TIME(5,40,0),明細書!TR33&gt;=TIME(6,20,0)),1,IF(AND(明細書!TQ33&lt;=TIME(7,40,0),明細書!TR33&gt;=TIME(8,20,0)),1,""))))</f>
        <v/>
      </c>
      <c r="UX33" s="15" t="str">
        <f t="shared" si="74"/>
        <v/>
      </c>
      <c r="UZ33" s="16"/>
      <c r="VA33" s="7" t="str">
        <f t="shared" si="45"/>
        <v/>
      </c>
      <c r="VB33" s="3">
        <f t="shared" si="46"/>
        <v>45382</v>
      </c>
      <c r="VC33" s="4"/>
      <c r="VD33" s="5" t="s">
        <v>22</v>
      </c>
      <c r="VE33" s="4"/>
      <c r="VF33" s="5" t="s">
        <v>23</v>
      </c>
      <c r="VG33" s="4"/>
      <c r="VH33" s="5" t="s">
        <v>22</v>
      </c>
      <c r="VI33" s="4"/>
      <c r="VJ33" s="5" t="s">
        <v>23</v>
      </c>
      <c r="VK33" s="4"/>
      <c r="VL33" s="6" t="s">
        <v>22</v>
      </c>
      <c r="VM33" s="4"/>
      <c r="VN33" s="6" t="s">
        <v>23</v>
      </c>
      <c r="VO33" s="4"/>
      <c r="VP33" s="6" t="s">
        <v>22</v>
      </c>
      <c r="VQ33" s="4"/>
      <c r="VR33" s="6" t="s">
        <v>23</v>
      </c>
      <c r="VS33" s="70"/>
      <c r="VT33" s="17"/>
      <c r="VU33" s="18"/>
      <c r="VV33" s="82"/>
      <c r="VX33" s="9" t="str">
        <f t="shared" si="47"/>
        <v/>
      </c>
      <c r="VY33" s="9" t="str">
        <f t="shared" si="95"/>
        <v/>
      </c>
      <c r="VZ33" s="9" t="str">
        <f>IF(VI33="","",IF(OR(AND(UZ33=UZ34,VC34&gt;0,明細書!VC34&lt;明細書!VC33),AND(UZ33=UZ34,VC34&gt;0,明細書!VD33&gt;明細書!VC34),AND(明細書!VC33&gt;明細書!VD33)),1,""))</f>
        <v/>
      </c>
      <c r="WA33" s="9" t="str">
        <f>IF(VQ33="","",IF(OR(明細書!VE33&lt;明細書!VC33,明細書!VD33&lt;明細書!VF33,明細書!VE33&gt;明細書!VF33),1,""))</f>
        <v/>
      </c>
      <c r="WB33" s="9" t="str">
        <f>IF(AND(明細書!VC33&lt;=TIME(17,40,0),明細書!VD33&gt;=TIME(18,20,0)),1,IF(AND(明細書!VC33&lt;=TIME(21,40,0),明細書!VD33&gt;=TIME(22,20,0)),1,IF(AND(明細書!VC33&lt;=TIME(5,40,0),明細書!VD33&gt;=TIME(6,20,0)),1,IF(AND(明細書!VC33&lt;=TIME(7,40,0),明細書!VD33&gt;=TIME(8,20,0)),1,""))))</f>
        <v/>
      </c>
      <c r="WJ33" s="15" t="str">
        <f t="shared" si="75"/>
        <v/>
      </c>
      <c r="WL33" s="16"/>
      <c r="WM33" s="7" t="str">
        <f t="shared" si="48"/>
        <v/>
      </c>
      <c r="WN33" s="3">
        <f t="shared" si="49"/>
        <v>45382</v>
      </c>
      <c r="WO33" s="4"/>
      <c r="WP33" s="5" t="s">
        <v>22</v>
      </c>
      <c r="WQ33" s="4"/>
      <c r="WR33" s="5" t="s">
        <v>23</v>
      </c>
      <c r="WS33" s="4"/>
      <c r="WT33" s="5" t="s">
        <v>22</v>
      </c>
      <c r="WU33" s="4"/>
      <c r="WV33" s="5" t="s">
        <v>23</v>
      </c>
      <c r="WW33" s="4"/>
      <c r="WX33" s="6" t="s">
        <v>22</v>
      </c>
      <c r="WY33" s="4"/>
      <c r="WZ33" s="6" t="s">
        <v>23</v>
      </c>
      <c r="XA33" s="4"/>
      <c r="XB33" s="6" t="s">
        <v>22</v>
      </c>
      <c r="XC33" s="4"/>
      <c r="XD33" s="6" t="s">
        <v>23</v>
      </c>
      <c r="XE33" s="70"/>
      <c r="XF33" s="17"/>
      <c r="XG33" s="18"/>
      <c r="XH33" s="82"/>
      <c r="XJ33" s="9" t="str">
        <f t="shared" si="50"/>
        <v/>
      </c>
      <c r="XK33" s="9" t="str">
        <f t="shared" si="96"/>
        <v/>
      </c>
      <c r="XL33" s="9" t="str">
        <f>IF(WU33="","",IF(OR(AND(WL33=WL34,WO34&gt;0,明細書!WO34&lt;明細書!WO33),AND(WL33=WL34,WO34&gt;0,明細書!WP33&gt;明細書!WO34),AND(明細書!WO33&gt;明細書!WP33)),1,""))</f>
        <v/>
      </c>
      <c r="XM33" s="9" t="str">
        <f>IF(XC33="","",IF(OR(明細書!WQ33&lt;明細書!WO33,明細書!WP33&lt;明細書!WR33,明細書!WQ33&gt;明細書!WR33),1,""))</f>
        <v/>
      </c>
      <c r="XN33" s="9" t="str">
        <f>IF(AND(明細書!WO33&lt;=TIME(17,40,0),明細書!WP33&gt;=TIME(18,20,0)),1,IF(AND(明細書!WO33&lt;=TIME(21,40,0),明細書!WP33&gt;=TIME(22,20,0)),1,IF(AND(明細書!WO33&lt;=TIME(5,40,0),明細書!WP33&gt;=TIME(6,20,0)),1,IF(AND(明細書!WO33&lt;=TIME(7,40,0),明細書!WP33&gt;=TIME(8,20,0)),1,""))))</f>
        <v/>
      </c>
      <c r="XV33" s="15" t="str">
        <f t="shared" si="76"/>
        <v/>
      </c>
      <c r="XX33" s="16"/>
      <c r="XY33" s="7" t="str">
        <f t="shared" si="51"/>
        <v/>
      </c>
      <c r="XZ33" s="3">
        <f t="shared" si="52"/>
        <v>45382</v>
      </c>
      <c r="YA33" s="4"/>
      <c r="YB33" s="5" t="s">
        <v>22</v>
      </c>
      <c r="YC33" s="4"/>
      <c r="YD33" s="5" t="s">
        <v>23</v>
      </c>
      <c r="YE33" s="4"/>
      <c r="YF33" s="5" t="s">
        <v>22</v>
      </c>
      <c r="YG33" s="4"/>
      <c r="YH33" s="5" t="s">
        <v>23</v>
      </c>
      <c r="YI33" s="4"/>
      <c r="YJ33" s="6" t="s">
        <v>22</v>
      </c>
      <c r="YK33" s="4"/>
      <c r="YL33" s="6" t="s">
        <v>23</v>
      </c>
      <c r="YM33" s="4"/>
      <c r="YN33" s="6" t="s">
        <v>22</v>
      </c>
      <c r="YO33" s="4"/>
      <c r="YP33" s="6" t="s">
        <v>23</v>
      </c>
      <c r="YQ33" s="70"/>
      <c r="YR33" s="17"/>
      <c r="YS33" s="18"/>
      <c r="YT33" s="82"/>
      <c r="YV33" s="9" t="str">
        <f t="shared" si="53"/>
        <v/>
      </c>
      <c r="YW33" s="9" t="str">
        <f t="shared" si="97"/>
        <v/>
      </c>
      <c r="YX33" s="9" t="str">
        <f>IF(YG33="","",IF(OR(AND(XX33=XX34,YA34&gt;0,明細書!YA34&lt;明細書!YA33),AND(XX33=XX34,YA34&gt;0,明細書!YB33&gt;明細書!YA34),AND(明細書!YA33&gt;明細書!YB33)),1,""))</f>
        <v/>
      </c>
      <c r="YY33" s="9" t="str">
        <f>IF(YO33="","",IF(OR(明細書!YC33&lt;明細書!YA33,明細書!YB33&lt;明細書!YD33,明細書!YC33&gt;明細書!YD33),1,""))</f>
        <v/>
      </c>
      <c r="YZ33" s="9" t="str">
        <f>IF(AND(明細書!YA33&lt;=TIME(17,40,0),明細書!YB33&gt;=TIME(18,20,0)),1,IF(AND(明細書!YA33&lt;=TIME(21,40,0),明細書!YB33&gt;=TIME(22,20,0)),1,IF(AND(明細書!YA33&lt;=TIME(5,40,0),明細書!YB33&gt;=TIME(6,20,0)),1,IF(AND(明細書!YA33&lt;=TIME(7,40,0),明細書!YB33&gt;=TIME(8,20,0)),1,""))))</f>
        <v/>
      </c>
      <c r="ZH33" s="15" t="str">
        <f t="shared" si="77"/>
        <v/>
      </c>
      <c r="ZJ33" s="16"/>
      <c r="ZK33" s="7" t="str">
        <f t="shared" si="54"/>
        <v/>
      </c>
      <c r="ZL33" s="3">
        <f t="shared" si="55"/>
        <v>45382</v>
      </c>
      <c r="ZM33" s="4"/>
      <c r="ZN33" s="5" t="s">
        <v>22</v>
      </c>
      <c r="ZO33" s="4"/>
      <c r="ZP33" s="5" t="s">
        <v>23</v>
      </c>
      <c r="ZQ33" s="4"/>
      <c r="ZR33" s="5" t="s">
        <v>22</v>
      </c>
      <c r="ZS33" s="4"/>
      <c r="ZT33" s="5" t="s">
        <v>23</v>
      </c>
      <c r="ZU33" s="4"/>
      <c r="ZV33" s="6" t="s">
        <v>22</v>
      </c>
      <c r="ZW33" s="4"/>
      <c r="ZX33" s="6" t="s">
        <v>23</v>
      </c>
      <c r="ZY33" s="4"/>
      <c r="ZZ33" s="6" t="s">
        <v>22</v>
      </c>
      <c r="AAA33" s="4"/>
      <c r="AAB33" s="6" t="s">
        <v>23</v>
      </c>
      <c r="AAC33" s="70"/>
      <c r="AAD33" s="17"/>
      <c r="AAE33" s="18"/>
      <c r="AAF33" s="82"/>
      <c r="AAH33" s="9" t="str">
        <f t="shared" si="56"/>
        <v/>
      </c>
      <c r="AAI33" s="9" t="str">
        <f t="shared" si="98"/>
        <v/>
      </c>
      <c r="AAJ33" s="9" t="str">
        <f>IF(ZS33="","",IF(OR(AND(ZJ33=ZJ34,ZM34&gt;0,明細書!ZM34&lt;明細書!ZM33),AND(ZJ33=ZJ34,ZM34&gt;0,明細書!ZN33&gt;明細書!ZM34),AND(明細書!ZM33&gt;明細書!ZN33)),1,""))</f>
        <v/>
      </c>
      <c r="AAK33" s="9" t="str">
        <f>IF(AAA33="","",IF(OR(明細書!ZO33&lt;明細書!ZM33,明細書!ZN33&lt;明細書!ZP33,明細書!ZO33&gt;明細書!ZP33),1,""))</f>
        <v/>
      </c>
      <c r="AAL33" s="9" t="str">
        <f>IF(AND(明細書!ZM33&lt;=TIME(17,40,0),明細書!ZN33&gt;=TIME(18,20,0)),1,IF(AND(明細書!ZM33&lt;=TIME(21,40,0),明細書!ZN33&gt;=TIME(22,20,0)),1,IF(AND(明細書!ZM33&lt;=TIME(5,40,0),明細書!ZN33&gt;=TIME(6,20,0)),1,IF(AND(明細書!ZM33&lt;=TIME(7,40,0),明細書!ZN33&gt;=TIME(8,20,0)),1,""))))</f>
        <v/>
      </c>
      <c r="AAT33" s="15" t="str">
        <f t="shared" si="78"/>
        <v/>
      </c>
      <c r="AAV33" s="16"/>
      <c r="AAW33" s="7" t="str">
        <f t="shared" si="57"/>
        <v/>
      </c>
      <c r="AAX33" s="3">
        <f t="shared" si="58"/>
        <v>45382</v>
      </c>
      <c r="AAY33" s="4"/>
      <c r="AAZ33" s="5" t="s">
        <v>22</v>
      </c>
      <c r="ABA33" s="4"/>
      <c r="ABB33" s="5" t="s">
        <v>23</v>
      </c>
      <c r="ABC33" s="4"/>
      <c r="ABD33" s="5" t="s">
        <v>22</v>
      </c>
      <c r="ABE33" s="4"/>
      <c r="ABF33" s="5" t="s">
        <v>23</v>
      </c>
      <c r="ABG33" s="4"/>
      <c r="ABH33" s="6" t="s">
        <v>22</v>
      </c>
      <c r="ABI33" s="4"/>
      <c r="ABJ33" s="6" t="s">
        <v>23</v>
      </c>
      <c r="ABK33" s="4"/>
      <c r="ABL33" s="6" t="s">
        <v>22</v>
      </c>
      <c r="ABM33" s="4"/>
      <c r="ABN33" s="6" t="s">
        <v>23</v>
      </c>
      <c r="ABO33" s="70"/>
      <c r="ABP33" s="17"/>
      <c r="ABQ33" s="18"/>
      <c r="ABR33" s="82"/>
      <c r="ABT33" s="9" t="str">
        <f t="shared" si="59"/>
        <v/>
      </c>
      <c r="ABU33" s="9" t="str">
        <f t="shared" si="99"/>
        <v/>
      </c>
      <c r="ABV33" s="9" t="str">
        <f>IF(ABE33="","",IF(OR(AND(AAV33=AAV34,AAY34&gt;0,明細書!AAY34&lt;明細書!AAY33),AND(AAV33=AAV34,AAY34&gt;0,明細書!AAZ33&gt;明細書!AAY34),AND(明細書!AAY33&gt;明細書!AAZ33)),1,""))</f>
        <v/>
      </c>
      <c r="ABW33" s="9" t="str">
        <f>IF(ABM33="","",IF(OR(明細書!ABA33&lt;明細書!AAY33,明細書!AAZ33&lt;明細書!ABB33,明細書!ABA33&gt;明細書!ABB33),1,""))</f>
        <v/>
      </c>
      <c r="ABX33" s="9" t="str">
        <f>IF(AND(明細書!AAY33&lt;=TIME(17,40,0),明細書!AAZ33&gt;=TIME(18,20,0)),1,IF(AND(明細書!AAY33&lt;=TIME(21,40,0),明細書!AAZ33&gt;=TIME(22,20,0)),1,IF(AND(明細書!AAY33&lt;=TIME(5,40,0),明細書!AAZ33&gt;=TIME(6,20,0)),1,IF(AND(明細書!AAY33&lt;=TIME(7,40,0),明細書!AAZ33&gt;=TIME(8,20,0)),1,""))))</f>
        <v/>
      </c>
      <c r="ACF33" s="15" t="str">
        <f t="shared" si="79"/>
        <v/>
      </c>
    </row>
    <row r="34" spans="2:760" ht="18.75" customHeight="1" x14ac:dyDescent="0.2">
      <c r="B34" s="16"/>
      <c r="C34" s="7" t="str">
        <f t="shared" si="100"/>
        <v/>
      </c>
      <c r="D34" s="3">
        <f t="shared" si="101"/>
        <v>45382</v>
      </c>
      <c r="E34" s="4"/>
      <c r="F34" s="5" t="s">
        <v>22</v>
      </c>
      <c r="G34" s="4"/>
      <c r="H34" s="5" t="s">
        <v>23</v>
      </c>
      <c r="I34" s="4"/>
      <c r="J34" s="5" t="s">
        <v>22</v>
      </c>
      <c r="K34" s="4"/>
      <c r="L34" s="5" t="s">
        <v>23</v>
      </c>
      <c r="M34" s="4"/>
      <c r="N34" s="6" t="s">
        <v>22</v>
      </c>
      <c r="O34" s="4"/>
      <c r="P34" s="6" t="s">
        <v>23</v>
      </c>
      <c r="Q34" s="4"/>
      <c r="R34" s="6" t="s">
        <v>22</v>
      </c>
      <c r="S34" s="4"/>
      <c r="T34" s="6" t="s">
        <v>23</v>
      </c>
      <c r="U34" s="70"/>
      <c r="V34" s="17"/>
      <c r="W34" s="18"/>
      <c r="X34" s="82"/>
      <c r="Z34" s="9" t="str">
        <f t="shared" si="2"/>
        <v/>
      </c>
      <c r="AA34" s="9" t="str">
        <f t="shared" si="80"/>
        <v/>
      </c>
      <c r="AB34" s="9" t="str">
        <f>IF(K34="","",IF(OR(AND(B34=B35,E35&gt;0,明細書!E35&lt;明細書!E34),AND(B34=B35,E35&gt;0,明細書!F34&gt;明細書!E35),AND(明細書!E34&gt;明細書!F34)),1,""))</f>
        <v/>
      </c>
      <c r="AC34" s="9" t="str">
        <f>IF(S34="","",IF(OR(明細書!G34&lt;明細書!E34,明細書!F34&lt;明細書!H34,明細書!G34&gt;明細書!H34),1,""))</f>
        <v/>
      </c>
      <c r="AD34" s="9" t="str">
        <f>IF(AND(明細書!E34&lt;=TIME(17,40,0),明細書!F34&gt;=TIME(18,20,0)),1,IF(AND(明細書!E34&lt;=TIME(21,40,0),明細書!F34&gt;=TIME(22,20,0)),1,IF(AND(明細書!E34&lt;=TIME(5,40,0),明細書!F34&gt;=TIME(6,20,0)),1,IF(AND(明細書!E34&lt;=TIME(7,40,0),明細書!F34&gt;=TIME(8,20,0)),1,""))))</f>
        <v/>
      </c>
      <c r="AL34" s="15" t="str">
        <f t="shared" si="60"/>
        <v/>
      </c>
      <c r="AN34" s="16"/>
      <c r="AO34" s="7" t="str">
        <f t="shared" si="3"/>
        <v/>
      </c>
      <c r="AP34" s="3">
        <f t="shared" si="4"/>
        <v>45382</v>
      </c>
      <c r="AQ34" s="4"/>
      <c r="AR34" s="5" t="s">
        <v>22</v>
      </c>
      <c r="AS34" s="4"/>
      <c r="AT34" s="5" t="s">
        <v>23</v>
      </c>
      <c r="AU34" s="4"/>
      <c r="AV34" s="5" t="s">
        <v>22</v>
      </c>
      <c r="AW34" s="4"/>
      <c r="AX34" s="5" t="s">
        <v>23</v>
      </c>
      <c r="AY34" s="4"/>
      <c r="AZ34" s="6" t="s">
        <v>22</v>
      </c>
      <c r="BA34" s="4"/>
      <c r="BB34" s="6" t="s">
        <v>23</v>
      </c>
      <c r="BC34" s="4"/>
      <c r="BD34" s="6" t="s">
        <v>22</v>
      </c>
      <c r="BE34" s="4"/>
      <c r="BF34" s="6" t="s">
        <v>23</v>
      </c>
      <c r="BG34" s="70"/>
      <c r="BH34" s="17"/>
      <c r="BI34" s="18"/>
      <c r="BJ34" s="82"/>
      <c r="BL34" s="9" t="str">
        <f t="shared" si="5"/>
        <v/>
      </c>
      <c r="BM34" s="9" t="str">
        <f t="shared" si="81"/>
        <v/>
      </c>
      <c r="BN34" s="9" t="str">
        <f>IF(AW34="","",IF(OR(AND(AN34=AN35,AQ35&gt;0,明細書!AQ35&lt;明細書!AQ34),AND(AN34=AN35,AQ35&gt;0,明細書!AR34&gt;明細書!AQ35),AND(明細書!AQ34&gt;明細書!AR34)),1,""))</f>
        <v/>
      </c>
      <c r="BO34" s="9" t="str">
        <f>IF(BE34="","",IF(OR(明細書!AS34&lt;明細書!AQ34,明細書!AR34&lt;明細書!AT34,明細書!AS34&gt;明細書!AT34),1,""))</f>
        <v/>
      </c>
      <c r="BP34" s="9" t="str">
        <f>IF(AND(明細書!AQ34&lt;=TIME(17,40,0),明細書!AR34&gt;=TIME(18,20,0)),1,IF(AND(明細書!AQ34&lt;=TIME(21,40,0),明細書!AR34&gt;=TIME(22,20,0)),1,IF(AND(明細書!AQ34&lt;=TIME(5,40,0),明細書!AR34&gt;=TIME(6,20,0)),1,IF(AND(明細書!AQ34&lt;=TIME(7,40,0),明細書!AR34&gt;=TIME(8,20,0)),1,""))))</f>
        <v/>
      </c>
      <c r="BX34" s="15" t="str">
        <f t="shared" si="61"/>
        <v/>
      </c>
      <c r="BZ34" s="16"/>
      <c r="CA34" s="7" t="str">
        <f t="shared" si="6"/>
        <v/>
      </c>
      <c r="CB34" s="3">
        <f t="shared" si="7"/>
        <v>45382</v>
      </c>
      <c r="CC34" s="4"/>
      <c r="CD34" s="5" t="s">
        <v>22</v>
      </c>
      <c r="CE34" s="4"/>
      <c r="CF34" s="5" t="s">
        <v>23</v>
      </c>
      <c r="CG34" s="4"/>
      <c r="CH34" s="5" t="s">
        <v>22</v>
      </c>
      <c r="CI34" s="4"/>
      <c r="CJ34" s="5" t="s">
        <v>23</v>
      </c>
      <c r="CK34" s="4"/>
      <c r="CL34" s="6" t="s">
        <v>22</v>
      </c>
      <c r="CM34" s="4"/>
      <c r="CN34" s="6" t="s">
        <v>23</v>
      </c>
      <c r="CO34" s="4"/>
      <c r="CP34" s="6" t="s">
        <v>22</v>
      </c>
      <c r="CQ34" s="4"/>
      <c r="CR34" s="6" t="s">
        <v>23</v>
      </c>
      <c r="CS34" s="70"/>
      <c r="CT34" s="17"/>
      <c r="CU34" s="18"/>
      <c r="CV34" s="82"/>
      <c r="CX34" s="9" t="str">
        <f t="shared" si="8"/>
        <v/>
      </c>
      <c r="CY34" s="9" t="str">
        <f t="shared" si="82"/>
        <v/>
      </c>
      <c r="CZ34" s="9" t="str">
        <f>IF(CI34="","",IF(OR(AND(BZ34=BZ35,CC35&gt;0,明細書!CC35&lt;明細書!CC34),AND(BZ34=BZ35,CC35&gt;0,明細書!CD34&gt;明細書!CC35),AND(明細書!CC34&gt;明細書!CD34)),1,""))</f>
        <v/>
      </c>
      <c r="DA34" s="9" t="str">
        <f>IF(CQ34="","",IF(OR(明細書!CE34&lt;明細書!CC34,明細書!CD34&lt;明細書!CF34,明細書!CE34&gt;明細書!CF34),1,""))</f>
        <v/>
      </c>
      <c r="DB34" s="9" t="str">
        <f>IF(AND(明細書!CC34&lt;=TIME(17,40,0),明細書!CD34&gt;=TIME(18,20,0)),1,IF(AND(明細書!CC34&lt;=TIME(21,40,0),明細書!CD34&gt;=TIME(22,20,0)),1,IF(AND(明細書!CC34&lt;=TIME(5,40,0),明細書!CD34&gt;=TIME(6,20,0)),1,IF(AND(明細書!CC34&lt;=TIME(7,40,0),明細書!CD34&gt;=TIME(8,20,0)),1,""))))</f>
        <v/>
      </c>
      <c r="DJ34" s="15" t="str">
        <f t="shared" si="62"/>
        <v/>
      </c>
      <c r="DL34" s="16"/>
      <c r="DM34" s="7" t="str">
        <f t="shared" si="9"/>
        <v/>
      </c>
      <c r="DN34" s="3">
        <f t="shared" si="10"/>
        <v>45382</v>
      </c>
      <c r="DO34" s="4"/>
      <c r="DP34" s="5" t="s">
        <v>22</v>
      </c>
      <c r="DQ34" s="4"/>
      <c r="DR34" s="5" t="s">
        <v>23</v>
      </c>
      <c r="DS34" s="4"/>
      <c r="DT34" s="5" t="s">
        <v>22</v>
      </c>
      <c r="DU34" s="4"/>
      <c r="DV34" s="5" t="s">
        <v>23</v>
      </c>
      <c r="DW34" s="4"/>
      <c r="DX34" s="6" t="s">
        <v>22</v>
      </c>
      <c r="DY34" s="4"/>
      <c r="DZ34" s="6" t="s">
        <v>23</v>
      </c>
      <c r="EA34" s="4"/>
      <c r="EB34" s="6" t="s">
        <v>22</v>
      </c>
      <c r="EC34" s="4"/>
      <c r="ED34" s="6" t="s">
        <v>23</v>
      </c>
      <c r="EE34" s="70"/>
      <c r="EF34" s="17"/>
      <c r="EG34" s="18"/>
      <c r="EH34" s="82"/>
      <c r="EJ34" s="9" t="str">
        <f t="shared" si="11"/>
        <v/>
      </c>
      <c r="EK34" s="9" t="str">
        <f t="shared" si="83"/>
        <v/>
      </c>
      <c r="EL34" s="9" t="str">
        <f>IF(DU34="","",IF(OR(AND(DL34=DL35,DO35&gt;0,明細書!DO35&lt;明細書!DO34),AND(DL34=DL35,DO35&gt;0,明細書!DP34&gt;明細書!DO35),AND(明細書!DO34&gt;明細書!DP34)),1,""))</f>
        <v/>
      </c>
      <c r="EM34" s="9" t="str">
        <f>IF(EC34="","",IF(OR(明細書!DQ34&lt;明細書!DO34,明細書!DP34&lt;明細書!DR34,明細書!DQ34&gt;明細書!DR34),1,""))</f>
        <v/>
      </c>
      <c r="EN34" s="9" t="str">
        <f>IF(AND(明細書!DO34&lt;=TIME(17,40,0),明細書!DP34&gt;=TIME(18,20,0)),1,IF(AND(明細書!DO34&lt;=TIME(21,40,0),明細書!DP34&gt;=TIME(22,20,0)),1,IF(AND(明細書!DO34&lt;=TIME(5,40,0),明細書!DP34&gt;=TIME(6,20,0)),1,IF(AND(明細書!DO34&lt;=TIME(7,40,0),明細書!DP34&gt;=TIME(8,20,0)),1,""))))</f>
        <v/>
      </c>
      <c r="EV34" s="15" t="str">
        <f t="shared" si="63"/>
        <v/>
      </c>
      <c r="EX34" s="16"/>
      <c r="EY34" s="7" t="str">
        <f t="shared" si="12"/>
        <v/>
      </c>
      <c r="EZ34" s="3">
        <f t="shared" si="13"/>
        <v>45382</v>
      </c>
      <c r="FA34" s="4"/>
      <c r="FB34" s="5" t="s">
        <v>22</v>
      </c>
      <c r="FC34" s="4"/>
      <c r="FD34" s="5" t="s">
        <v>23</v>
      </c>
      <c r="FE34" s="4"/>
      <c r="FF34" s="5" t="s">
        <v>22</v>
      </c>
      <c r="FG34" s="4"/>
      <c r="FH34" s="5" t="s">
        <v>23</v>
      </c>
      <c r="FI34" s="4"/>
      <c r="FJ34" s="6" t="s">
        <v>22</v>
      </c>
      <c r="FK34" s="4"/>
      <c r="FL34" s="6" t="s">
        <v>23</v>
      </c>
      <c r="FM34" s="4"/>
      <c r="FN34" s="6" t="s">
        <v>22</v>
      </c>
      <c r="FO34" s="4"/>
      <c r="FP34" s="6" t="s">
        <v>23</v>
      </c>
      <c r="FQ34" s="70"/>
      <c r="FR34" s="17"/>
      <c r="FS34" s="18"/>
      <c r="FT34" s="82"/>
      <c r="FV34" s="9" t="str">
        <f t="shared" si="14"/>
        <v/>
      </c>
      <c r="FW34" s="9" t="str">
        <f t="shared" si="84"/>
        <v/>
      </c>
      <c r="FX34" s="9" t="str">
        <f>IF(FG34="","",IF(OR(AND(EX34=EX35,FA35&gt;0,明細書!FA35&lt;明細書!FA34),AND(EX34=EX35,FA35&gt;0,明細書!FB34&gt;明細書!FA35),AND(明細書!FA34&gt;明細書!FB34)),1,""))</f>
        <v/>
      </c>
      <c r="FY34" s="9" t="str">
        <f>IF(FO34="","",IF(OR(明細書!FC34&lt;明細書!FA34,明細書!FB34&lt;明細書!FD34,明細書!FC34&gt;明細書!FD34),1,""))</f>
        <v/>
      </c>
      <c r="FZ34" s="9" t="str">
        <f>IF(AND(明細書!FA34&lt;=TIME(17,40,0),明細書!FB34&gt;=TIME(18,20,0)),1,IF(AND(明細書!FA34&lt;=TIME(21,40,0),明細書!FB34&gt;=TIME(22,20,0)),1,IF(AND(明細書!FA34&lt;=TIME(5,40,0),明細書!FB34&gt;=TIME(6,20,0)),1,IF(AND(明細書!FA34&lt;=TIME(7,40,0),明細書!FB34&gt;=TIME(8,20,0)),1,""))))</f>
        <v/>
      </c>
      <c r="GH34" s="15" t="str">
        <f t="shared" si="64"/>
        <v/>
      </c>
      <c r="GJ34" s="16"/>
      <c r="GK34" s="7" t="str">
        <f t="shared" si="15"/>
        <v/>
      </c>
      <c r="GL34" s="3">
        <f t="shared" si="16"/>
        <v>45382</v>
      </c>
      <c r="GM34" s="4"/>
      <c r="GN34" s="5" t="s">
        <v>22</v>
      </c>
      <c r="GO34" s="4"/>
      <c r="GP34" s="5" t="s">
        <v>23</v>
      </c>
      <c r="GQ34" s="4"/>
      <c r="GR34" s="5" t="s">
        <v>22</v>
      </c>
      <c r="GS34" s="4"/>
      <c r="GT34" s="5" t="s">
        <v>23</v>
      </c>
      <c r="GU34" s="4"/>
      <c r="GV34" s="6" t="s">
        <v>22</v>
      </c>
      <c r="GW34" s="4"/>
      <c r="GX34" s="6" t="s">
        <v>23</v>
      </c>
      <c r="GY34" s="4"/>
      <c r="GZ34" s="6" t="s">
        <v>22</v>
      </c>
      <c r="HA34" s="4"/>
      <c r="HB34" s="6" t="s">
        <v>23</v>
      </c>
      <c r="HC34" s="70"/>
      <c r="HD34" s="17"/>
      <c r="HE34" s="18"/>
      <c r="HF34" s="82"/>
      <c r="HH34" s="9" t="str">
        <f t="shared" si="17"/>
        <v/>
      </c>
      <c r="HI34" s="9" t="str">
        <f t="shared" si="85"/>
        <v/>
      </c>
      <c r="HJ34" s="9" t="str">
        <f>IF(GS34="","",IF(OR(AND(GJ34=GJ35,GM35&gt;0,明細書!GM35&lt;明細書!GM34),AND(GJ34=GJ35,GM35&gt;0,明細書!GN34&gt;明細書!GM35),AND(明細書!GM34&gt;明細書!GN34)),1,""))</f>
        <v/>
      </c>
      <c r="HK34" s="9" t="str">
        <f>IF(HA34="","",IF(OR(明細書!GO34&lt;明細書!GM34,明細書!GN34&lt;明細書!GP34,明細書!GO34&gt;明細書!GP34),1,""))</f>
        <v/>
      </c>
      <c r="HL34" s="9" t="str">
        <f>IF(AND(明細書!GM34&lt;=TIME(17,40,0),明細書!GN34&gt;=TIME(18,20,0)),1,IF(AND(明細書!GM34&lt;=TIME(21,40,0),明細書!GN34&gt;=TIME(22,20,0)),1,IF(AND(明細書!GM34&lt;=TIME(5,40,0),明細書!GN34&gt;=TIME(6,20,0)),1,IF(AND(明細書!GM34&lt;=TIME(7,40,0),明細書!GN34&gt;=TIME(8,20,0)),1,""))))</f>
        <v/>
      </c>
      <c r="HT34" s="15" t="str">
        <f t="shared" si="65"/>
        <v/>
      </c>
      <c r="HV34" s="16"/>
      <c r="HW34" s="7" t="str">
        <f t="shared" si="18"/>
        <v/>
      </c>
      <c r="HX34" s="3">
        <f t="shared" si="19"/>
        <v>45382</v>
      </c>
      <c r="HY34" s="4"/>
      <c r="HZ34" s="5" t="s">
        <v>22</v>
      </c>
      <c r="IA34" s="4"/>
      <c r="IB34" s="5" t="s">
        <v>23</v>
      </c>
      <c r="IC34" s="4"/>
      <c r="ID34" s="5" t="s">
        <v>22</v>
      </c>
      <c r="IE34" s="4"/>
      <c r="IF34" s="5" t="s">
        <v>23</v>
      </c>
      <c r="IG34" s="4"/>
      <c r="IH34" s="6" t="s">
        <v>22</v>
      </c>
      <c r="II34" s="4"/>
      <c r="IJ34" s="6" t="s">
        <v>23</v>
      </c>
      <c r="IK34" s="4"/>
      <c r="IL34" s="6" t="s">
        <v>22</v>
      </c>
      <c r="IM34" s="4"/>
      <c r="IN34" s="6" t="s">
        <v>23</v>
      </c>
      <c r="IO34" s="70"/>
      <c r="IP34" s="17"/>
      <c r="IQ34" s="18"/>
      <c r="IR34" s="82"/>
      <c r="IT34" s="9" t="str">
        <f t="shared" si="20"/>
        <v/>
      </c>
      <c r="IU34" s="9" t="str">
        <f t="shared" si="86"/>
        <v/>
      </c>
      <c r="IV34" s="9" t="str">
        <f>IF(IE34="","",IF(OR(AND(HV34=HV35,HY35&gt;0,明細書!HY35&lt;明細書!HY34),AND(HV34=HV35,HY35&gt;0,明細書!HZ34&gt;明細書!HY35),AND(明細書!HY34&gt;明細書!HZ34)),1,""))</f>
        <v/>
      </c>
      <c r="IW34" s="9" t="str">
        <f>IF(IM34="","",IF(OR(明細書!IA34&lt;明細書!HY34,明細書!HZ34&lt;明細書!IB34,明細書!IA34&gt;明細書!IB34),1,""))</f>
        <v/>
      </c>
      <c r="IX34" s="9" t="str">
        <f>IF(AND(明細書!HY34&lt;=TIME(17,40,0),明細書!HZ34&gt;=TIME(18,20,0)),1,IF(AND(明細書!HY34&lt;=TIME(21,40,0),明細書!HZ34&gt;=TIME(22,20,0)),1,IF(AND(明細書!HY34&lt;=TIME(5,40,0),明細書!HZ34&gt;=TIME(6,20,0)),1,IF(AND(明細書!HY34&lt;=TIME(7,40,0),明細書!HZ34&gt;=TIME(8,20,0)),1,""))))</f>
        <v/>
      </c>
      <c r="JF34" s="15" t="str">
        <f t="shared" si="66"/>
        <v/>
      </c>
      <c r="JH34" s="16"/>
      <c r="JI34" s="7" t="str">
        <f t="shared" si="21"/>
        <v/>
      </c>
      <c r="JJ34" s="3">
        <f t="shared" si="22"/>
        <v>45382</v>
      </c>
      <c r="JK34" s="4"/>
      <c r="JL34" s="5" t="s">
        <v>22</v>
      </c>
      <c r="JM34" s="4"/>
      <c r="JN34" s="5" t="s">
        <v>23</v>
      </c>
      <c r="JO34" s="4"/>
      <c r="JP34" s="5" t="s">
        <v>22</v>
      </c>
      <c r="JQ34" s="4"/>
      <c r="JR34" s="5" t="s">
        <v>23</v>
      </c>
      <c r="JS34" s="4"/>
      <c r="JT34" s="6" t="s">
        <v>22</v>
      </c>
      <c r="JU34" s="4"/>
      <c r="JV34" s="6" t="s">
        <v>23</v>
      </c>
      <c r="JW34" s="4"/>
      <c r="JX34" s="6" t="s">
        <v>22</v>
      </c>
      <c r="JY34" s="4"/>
      <c r="JZ34" s="6" t="s">
        <v>23</v>
      </c>
      <c r="KA34" s="70"/>
      <c r="KB34" s="17"/>
      <c r="KC34" s="18"/>
      <c r="KD34" s="82"/>
      <c r="KF34" s="9" t="str">
        <f t="shared" si="23"/>
        <v/>
      </c>
      <c r="KG34" s="9" t="str">
        <f t="shared" si="87"/>
        <v/>
      </c>
      <c r="KH34" s="9" t="str">
        <f>IF(JQ34="","",IF(OR(AND(JH34=JH35,JK35&gt;0,明細書!JK35&lt;明細書!JK34),AND(JH34=JH35,JK35&gt;0,明細書!JL34&gt;明細書!JK35),AND(明細書!JK34&gt;明細書!JL34)),1,""))</f>
        <v/>
      </c>
      <c r="KI34" s="9" t="str">
        <f>IF(JY34="","",IF(OR(明細書!JM34&lt;明細書!JK34,明細書!JL34&lt;明細書!JN34,明細書!JM34&gt;明細書!JN34),1,""))</f>
        <v/>
      </c>
      <c r="KJ34" s="9" t="str">
        <f>IF(AND(明細書!JK34&lt;=TIME(17,40,0),明細書!JL34&gt;=TIME(18,20,0)),1,IF(AND(明細書!JK34&lt;=TIME(21,40,0),明細書!JL34&gt;=TIME(22,20,0)),1,IF(AND(明細書!JK34&lt;=TIME(5,40,0),明細書!JL34&gt;=TIME(6,20,0)),1,IF(AND(明細書!JK34&lt;=TIME(7,40,0),明細書!JL34&gt;=TIME(8,20,0)),1,""))))</f>
        <v/>
      </c>
      <c r="KR34" s="15" t="str">
        <f t="shared" si="67"/>
        <v/>
      </c>
      <c r="KT34" s="16"/>
      <c r="KU34" s="7" t="str">
        <f t="shared" si="24"/>
        <v/>
      </c>
      <c r="KV34" s="3">
        <f t="shared" si="25"/>
        <v>45382</v>
      </c>
      <c r="KW34" s="4"/>
      <c r="KX34" s="5" t="s">
        <v>22</v>
      </c>
      <c r="KY34" s="4"/>
      <c r="KZ34" s="5" t="s">
        <v>23</v>
      </c>
      <c r="LA34" s="4"/>
      <c r="LB34" s="5" t="s">
        <v>22</v>
      </c>
      <c r="LC34" s="4"/>
      <c r="LD34" s="5" t="s">
        <v>23</v>
      </c>
      <c r="LE34" s="4"/>
      <c r="LF34" s="6" t="s">
        <v>22</v>
      </c>
      <c r="LG34" s="4"/>
      <c r="LH34" s="6" t="s">
        <v>23</v>
      </c>
      <c r="LI34" s="4"/>
      <c r="LJ34" s="6" t="s">
        <v>22</v>
      </c>
      <c r="LK34" s="4"/>
      <c r="LL34" s="6" t="s">
        <v>23</v>
      </c>
      <c r="LM34" s="70"/>
      <c r="LN34" s="17"/>
      <c r="LO34" s="18"/>
      <c r="LP34" s="82"/>
      <c r="LR34" s="9" t="str">
        <f t="shared" si="26"/>
        <v/>
      </c>
      <c r="LS34" s="9" t="str">
        <f t="shared" si="88"/>
        <v/>
      </c>
      <c r="LT34" s="9" t="str">
        <f>IF(LC34="","",IF(OR(AND(KT34=KT35,KW35&gt;0,明細書!KW35&lt;明細書!KW34),AND(KT34=KT35,KW35&gt;0,明細書!KX34&gt;明細書!KW35),AND(明細書!KW34&gt;明細書!KX34)),1,""))</f>
        <v/>
      </c>
      <c r="LU34" s="9" t="str">
        <f>IF(LK34="","",IF(OR(明細書!KY34&lt;明細書!KW34,明細書!KX34&lt;明細書!KZ34,明細書!KY34&gt;明細書!KZ34),1,""))</f>
        <v/>
      </c>
      <c r="LV34" s="9" t="str">
        <f>IF(AND(明細書!KW34&lt;=TIME(17,40,0),明細書!KX34&gt;=TIME(18,20,0)),1,IF(AND(明細書!KW34&lt;=TIME(21,40,0),明細書!KX34&gt;=TIME(22,20,0)),1,IF(AND(明細書!KW34&lt;=TIME(5,40,0),明細書!KX34&gt;=TIME(6,20,0)),1,IF(AND(明細書!KW34&lt;=TIME(7,40,0),明細書!KX34&gt;=TIME(8,20,0)),1,""))))</f>
        <v/>
      </c>
      <c r="MD34" s="15" t="str">
        <f t="shared" si="68"/>
        <v/>
      </c>
      <c r="MF34" s="16"/>
      <c r="MG34" s="7" t="str">
        <f t="shared" si="27"/>
        <v/>
      </c>
      <c r="MH34" s="3">
        <f t="shared" si="28"/>
        <v>45382</v>
      </c>
      <c r="MI34" s="4"/>
      <c r="MJ34" s="5" t="s">
        <v>22</v>
      </c>
      <c r="MK34" s="4"/>
      <c r="ML34" s="5" t="s">
        <v>23</v>
      </c>
      <c r="MM34" s="4"/>
      <c r="MN34" s="5" t="s">
        <v>22</v>
      </c>
      <c r="MO34" s="4"/>
      <c r="MP34" s="5" t="s">
        <v>23</v>
      </c>
      <c r="MQ34" s="4"/>
      <c r="MR34" s="6" t="s">
        <v>22</v>
      </c>
      <c r="MS34" s="4"/>
      <c r="MT34" s="6" t="s">
        <v>23</v>
      </c>
      <c r="MU34" s="4"/>
      <c r="MV34" s="6" t="s">
        <v>22</v>
      </c>
      <c r="MW34" s="4"/>
      <c r="MX34" s="6" t="s">
        <v>23</v>
      </c>
      <c r="MY34" s="70"/>
      <c r="MZ34" s="17"/>
      <c r="NA34" s="18"/>
      <c r="NB34" s="82"/>
      <c r="ND34" s="9" t="str">
        <f t="shared" si="29"/>
        <v/>
      </c>
      <c r="NE34" s="9" t="str">
        <f t="shared" si="89"/>
        <v/>
      </c>
      <c r="NF34" s="9" t="str">
        <f>IF(MO34="","",IF(OR(AND(MF34=MF35,MI35&gt;0,明細書!MI35&lt;明細書!MI34),AND(MF34=MF35,MI35&gt;0,明細書!MJ34&gt;明細書!MI35),AND(明細書!MI34&gt;明細書!MJ34)),1,""))</f>
        <v/>
      </c>
      <c r="NG34" s="9" t="str">
        <f>IF(MW34="","",IF(OR(明細書!MK34&lt;明細書!MI34,明細書!MJ34&lt;明細書!ML34,明細書!MK34&gt;明細書!ML34),1,""))</f>
        <v/>
      </c>
      <c r="NH34" s="9" t="str">
        <f>IF(AND(明細書!MI34&lt;=TIME(17,40,0),明細書!MJ34&gt;=TIME(18,20,0)),1,IF(AND(明細書!MI34&lt;=TIME(21,40,0),明細書!MJ34&gt;=TIME(22,20,0)),1,IF(AND(明細書!MI34&lt;=TIME(5,40,0),明細書!MJ34&gt;=TIME(6,20,0)),1,IF(AND(明細書!MI34&lt;=TIME(7,40,0),明細書!MJ34&gt;=TIME(8,20,0)),1,""))))</f>
        <v/>
      </c>
      <c r="NP34" s="15" t="str">
        <f t="shared" si="69"/>
        <v/>
      </c>
      <c r="NR34" s="16"/>
      <c r="NS34" s="7" t="str">
        <f t="shared" si="30"/>
        <v/>
      </c>
      <c r="NT34" s="3">
        <f t="shared" si="31"/>
        <v>45382</v>
      </c>
      <c r="NU34" s="4"/>
      <c r="NV34" s="5" t="s">
        <v>22</v>
      </c>
      <c r="NW34" s="4"/>
      <c r="NX34" s="5" t="s">
        <v>23</v>
      </c>
      <c r="NY34" s="4"/>
      <c r="NZ34" s="5" t="s">
        <v>22</v>
      </c>
      <c r="OA34" s="4"/>
      <c r="OB34" s="5" t="s">
        <v>23</v>
      </c>
      <c r="OC34" s="4"/>
      <c r="OD34" s="6" t="s">
        <v>22</v>
      </c>
      <c r="OE34" s="4"/>
      <c r="OF34" s="6" t="s">
        <v>23</v>
      </c>
      <c r="OG34" s="4"/>
      <c r="OH34" s="6" t="s">
        <v>22</v>
      </c>
      <c r="OI34" s="4"/>
      <c r="OJ34" s="6" t="s">
        <v>23</v>
      </c>
      <c r="OK34" s="70"/>
      <c r="OL34" s="17"/>
      <c r="OM34" s="18"/>
      <c r="ON34" s="82"/>
      <c r="OP34" s="9" t="str">
        <f t="shared" si="32"/>
        <v/>
      </c>
      <c r="OQ34" s="9" t="str">
        <f t="shared" si="90"/>
        <v/>
      </c>
      <c r="OR34" s="9" t="str">
        <f>IF(OA34="","",IF(OR(AND(NR34=NR35,NU35&gt;0,明細書!NU35&lt;明細書!NU34),AND(NR34=NR35,NU35&gt;0,明細書!NV34&gt;明細書!NU35),AND(明細書!NU34&gt;明細書!NV34)),1,""))</f>
        <v/>
      </c>
      <c r="OS34" s="9" t="str">
        <f>IF(OI34="","",IF(OR(明細書!NW34&lt;明細書!NU34,明細書!NV34&lt;明細書!NX34,明細書!NW34&gt;明細書!NX34),1,""))</f>
        <v/>
      </c>
      <c r="OT34" s="9" t="str">
        <f>IF(AND(明細書!NU34&lt;=TIME(17,40,0),明細書!NV34&gt;=TIME(18,20,0)),1,IF(AND(明細書!NU34&lt;=TIME(21,40,0),明細書!NV34&gt;=TIME(22,20,0)),1,IF(AND(明細書!NU34&lt;=TIME(5,40,0),明細書!NV34&gt;=TIME(6,20,0)),1,IF(AND(明細書!NU34&lt;=TIME(7,40,0),明細書!NV34&gt;=TIME(8,20,0)),1,""))))</f>
        <v/>
      </c>
      <c r="PB34" s="15" t="str">
        <f t="shared" si="70"/>
        <v/>
      </c>
      <c r="PD34" s="16"/>
      <c r="PE34" s="7" t="str">
        <f t="shared" si="33"/>
        <v/>
      </c>
      <c r="PF34" s="3">
        <f t="shared" si="34"/>
        <v>45382</v>
      </c>
      <c r="PG34" s="4"/>
      <c r="PH34" s="5" t="s">
        <v>22</v>
      </c>
      <c r="PI34" s="4"/>
      <c r="PJ34" s="5" t="s">
        <v>23</v>
      </c>
      <c r="PK34" s="4"/>
      <c r="PL34" s="5" t="s">
        <v>22</v>
      </c>
      <c r="PM34" s="4"/>
      <c r="PN34" s="5" t="s">
        <v>23</v>
      </c>
      <c r="PO34" s="4"/>
      <c r="PP34" s="6" t="s">
        <v>22</v>
      </c>
      <c r="PQ34" s="4"/>
      <c r="PR34" s="6" t="s">
        <v>23</v>
      </c>
      <c r="PS34" s="4"/>
      <c r="PT34" s="6" t="s">
        <v>22</v>
      </c>
      <c r="PU34" s="4"/>
      <c r="PV34" s="6" t="s">
        <v>23</v>
      </c>
      <c r="PW34" s="70"/>
      <c r="PX34" s="17"/>
      <c r="PY34" s="18"/>
      <c r="PZ34" s="82"/>
      <c r="QB34" s="9" t="str">
        <f t="shared" si="35"/>
        <v/>
      </c>
      <c r="QC34" s="9" t="str">
        <f t="shared" si="91"/>
        <v/>
      </c>
      <c r="QD34" s="9" t="str">
        <f>IF(PM34="","",IF(OR(AND(PD34=PD35,PG35&gt;0,明細書!PG35&lt;明細書!PG34),AND(PD34=PD35,PG35&gt;0,明細書!PH34&gt;明細書!PG35),AND(明細書!PG34&gt;明細書!PH34)),1,""))</f>
        <v/>
      </c>
      <c r="QE34" s="9" t="str">
        <f>IF(PU34="","",IF(OR(明細書!PI34&lt;明細書!PG34,明細書!PH34&lt;明細書!PJ34,明細書!PI34&gt;明細書!PJ34),1,""))</f>
        <v/>
      </c>
      <c r="QF34" s="9" t="str">
        <f>IF(AND(明細書!PG34&lt;=TIME(17,40,0),明細書!PH34&gt;=TIME(18,20,0)),1,IF(AND(明細書!PG34&lt;=TIME(21,40,0),明細書!PH34&gt;=TIME(22,20,0)),1,IF(AND(明細書!PG34&lt;=TIME(5,40,0),明細書!PH34&gt;=TIME(6,20,0)),1,IF(AND(明細書!PG34&lt;=TIME(7,40,0),明細書!PH34&gt;=TIME(8,20,0)),1,""))))</f>
        <v/>
      </c>
      <c r="QN34" s="15" t="str">
        <f t="shared" si="71"/>
        <v/>
      </c>
      <c r="QP34" s="16"/>
      <c r="QQ34" s="7" t="str">
        <f t="shared" si="36"/>
        <v/>
      </c>
      <c r="QR34" s="3">
        <f t="shared" si="37"/>
        <v>45382</v>
      </c>
      <c r="QS34" s="4"/>
      <c r="QT34" s="5" t="s">
        <v>22</v>
      </c>
      <c r="QU34" s="4"/>
      <c r="QV34" s="5" t="s">
        <v>23</v>
      </c>
      <c r="QW34" s="4"/>
      <c r="QX34" s="5" t="s">
        <v>22</v>
      </c>
      <c r="QY34" s="4"/>
      <c r="QZ34" s="5" t="s">
        <v>23</v>
      </c>
      <c r="RA34" s="4"/>
      <c r="RB34" s="6" t="s">
        <v>22</v>
      </c>
      <c r="RC34" s="4"/>
      <c r="RD34" s="6" t="s">
        <v>23</v>
      </c>
      <c r="RE34" s="4"/>
      <c r="RF34" s="6" t="s">
        <v>22</v>
      </c>
      <c r="RG34" s="4"/>
      <c r="RH34" s="6" t="s">
        <v>23</v>
      </c>
      <c r="RI34" s="70"/>
      <c r="RJ34" s="17"/>
      <c r="RK34" s="18"/>
      <c r="RL34" s="82"/>
      <c r="RN34" s="9" t="str">
        <f t="shared" si="38"/>
        <v/>
      </c>
      <c r="RO34" s="9" t="str">
        <f t="shared" si="92"/>
        <v/>
      </c>
      <c r="RP34" s="9" t="str">
        <f>IF(QY34="","",IF(OR(AND(QP34=QP35,QS35&gt;0,明細書!QS35&lt;明細書!QS34),AND(QP34=QP35,QS35&gt;0,明細書!QT34&gt;明細書!QS35),AND(明細書!QS34&gt;明細書!QT34)),1,""))</f>
        <v/>
      </c>
      <c r="RQ34" s="9" t="str">
        <f>IF(RG34="","",IF(OR(明細書!QU34&lt;明細書!QS34,明細書!QT34&lt;明細書!QV34,明細書!QU34&gt;明細書!QV34),1,""))</f>
        <v/>
      </c>
      <c r="RR34" s="9" t="str">
        <f>IF(AND(明細書!QS34&lt;=TIME(17,40,0),明細書!QT34&gt;=TIME(18,20,0)),1,IF(AND(明細書!QS34&lt;=TIME(21,40,0),明細書!QT34&gt;=TIME(22,20,0)),1,IF(AND(明細書!QS34&lt;=TIME(5,40,0),明細書!QT34&gt;=TIME(6,20,0)),1,IF(AND(明細書!QS34&lt;=TIME(7,40,0),明細書!QT34&gt;=TIME(8,20,0)),1,""))))</f>
        <v/>
      </c>
      <c r="RZ34" s="15" t="str">
        <f t="shared" si="72"/>
        <v/>
      </c>
      <c r="SB34" s="16"/>
      <c r="SC34" s="7" t="str">
        <f t="shared" si="39"/>
        <v/>
      </c>
      <c r="SD34" s="3">
        <f t="shared" si="40"/>
        <v>45382</v>
      </c>
      <c r="SE34" s="4"/>
      <c r="SF34" s="5" t="s">
        <v>22</v>
      </c>
      <c r="SG34" s="4"/>
      <c r="SH34" s="5" t="s">
        <v>23</v>
      </c>
      <c r="SI34" s="4"/>
      <c r="SJ34" s="5" t="s">
        <v>22</v>
      </c>
      <c r="SK34" s="4"/>
      <c r="SL34" s="5" t="s">
        <v>23</v>
      </c>
      <c r="SM34" s="4"/>
      <c r="SN34" s="6" t="s">
        <v>22</v>
      </c>
      <c r="SO34" s="4"/>
      <c r="SP34" s="6" t="s">
        <v>23</v>
      </c>
      <c r="SQ34" s="4"/>
      <c r="SR34" s="6" t="s">
        <v>22</v>
      </c>
      <c r="SS34" s="4"/>
      <c r="ST34" s="6" t="s">
        <v>23</v>
      </c>
      <c r="SU34" s="70"/>
      <c r="SV34" s="17"/>
      <c r="SW34" s="18"/>
      <c r="SX34" s="82"/>
      <c r="SZ34" s="9" t="str">
        <f t="shared" si="41"/>
        <v/>
      </c>
      <c r="TA34" s="9" t="str">
        <f t="shared" si="93"/>
        <v/>
      </c>
      <c r="TB34" s="9" t="str">
        <f>IF(SK34="","",IF(OR(AND(SB34=SB35,SE35&gt;0,明細書!SE35&lt;明細書!SE34),AND(SB34=SB35,SE35&gt;0,明細書!SF34&gt;明細書!SE35),AND(明細書!SE34&gt;明細書!SF34)),1,""))</f>
        <v/>
      </c>
      <c r="TC34" s="9" t="str">
        <f>IF(SS34="","",IF(OR(明細書!SG34&lt;明細書!SE34,明細書!SF34&lt;明細書!SH34,明細書!SG34&gt;明細書!SH34),1,""))</f>
        <v/>
      </c>
      <c r="TD34" s="9" t="str">
        <f>IF(AND(明細書!SE34&lt;=TIME(17,40,0),明細書!SF34&gt;=TIME(18,20,0)),1,IF(AND(明細書!SE34&lt;=TIME(21,40,0),明細書!SF34&gt;=TIME(22,20,0)),1,IF(AND(明細書!SE34&lt;=TIME(5,40,0),明細書!SF34&gt;=TIME(6,20,0)),1,IF(AND(明細書!SE34&lt;=TIME(7,40,0),明細書!SF34&gt;=TIME(8,20,0)),1,""))))</f>
        <v/>
      </c>
      <c r="TL34" s="15" t="str">
        <f t="shared" si="73"/>
        <v/>
      </c>
      <c r="TN34" s="16"/>
      <c r="TO34" s="7" t="str">
        <f t="shared" si="42"/>
        <v/>
      </c>
      <c r="TP34" s="3">
        <f t="shared" si="43"/>
        <v>45382</v>
      </c>
      <c r="TQ34" s="4"/>
      <c r="TR34" s="5" t="s">
        <v>22</v>
      </c>
      <c r="TS34" s="4"/>
      <c r="TT34" s="5" t="s">
        <v>23</v>
      </c>
      <c r="TU34" s="4"/>
      <c r="TV34" s="5" t="s">
        <v>22</v>
      </c>
      <c r="TW34" s="4"/>
      <c r="TX34" s="5" t="s">
        <v>23</v>
      </c>
      <c r="TY34" s="4"/>
      <c r="TZ34" s="6" t="s">
        <v>22</v>
      </c>
      <c r="UA34" s="4"/>
      <c r="UB34" s="6" t="s">
        <v>23</v>
      </c>
      <c r="UC34" s="4"/>
      <c r="UD34" s="6" t="s">
        <v>22</v>
      </c>
      <c r="UE34" s="4"/>
      <c r="UF34" s="6" t="s">
        <v>23</v>
      </c>
      <c r="UG34" s="70"/>
      <c r="UH34" s="17"/>
      <c r="UI34" s="18"/>
      <c r="UJ34" s="82"/>
      <c r="UL34" s="9" t="str">
        <f t="shared" si="44"/>
        <v/>
      </c>
      <c r="UM34" s="9" t="str">
        <f t="shared" si="94"/>
        <v/>
      </c>
      <c r="UN34" s="9" t="str">
        <f>IF(TW34="","",IF(OR(AND(TN34=TN35,TQ35&gt;0,明細書!TQ35&lt;明細書!TQ34),AND(TN34=TN35,TQ35&gt;0,明細書!TR34&gt;明細書!TQ35),AND(明細書!TQ34&gt;明細書!TR34)),1,""))</f>
        <v/>
      </c>
      <c r="UO34" s="9" t="str">
        <f>IF(UE34="","",IF(OR(明細書!TS34&lt;明細書!TQ34,明細書!TR34&lt;明細書!TT34,明細書!TS34&gt;明細書!TT34),1,""))</f>
        <v/>
      </c>
      <c r="UP34" s="9" t="str">
        <f>IF(AND(明細書!TQ34&lt;=TIME(17,40,0),明細書!TR34&gt;=TIME(18,20,0)),1,IF(AND(明細書!TQ34&lt;=TIME(21,40,0),明細書!TR34&gt;=TIME(22,20,0)),1,IF(AND(明細書!TQ34&lt;=TIME(5,40,0),明細書!TR34&gt;=TIME(6,20,0)),1,IF(AND(明細書!TQ34&lt;=TIME(7,40,0),明細書!TR34&gt;=TIME(8,20,0)),1,""))))</f>
        <v/>
      </c>
      <c r="UX34" s="15" t="str">
        <f t="shared" si="74"/>
        <v/>
      </c>
      <c r="UZ34" s="16"/>
      <c r="VA34" s="7" t="str">
        <f t="shared" si="45"/>
        <v/>
      </c>
      <c r="VB34" s="3">
        <f t="shared" si="46"/>
        <v>45382</v>
      </c>
      <c r="VC34" s="4"/>
      <c r="VD34" s="5" t="s">
        <v>22</v>
      </c>
      <c r="VE34" s="4"/>
      <c r="VF34" s="5" t="s">
        <v>23</v>
      </c>
      <c r="VG34" s="4"/>
      <c r="VH34" s="5" t="s">
        <v>22</v>
      </c>
      <c r="VI34" s="4"/>
      <c r="VJ34" s="5" t="s">
        <v>23</v>
      </c>
      <c r="VK34" s="4"/>
      <c r="VL34" s="6" t="s">
        <v>22</v>
      </c>
      <c r="VM34" s="4"/>
      <c r="VN34" s="6" t="s">
        <v>23</v>
      </c>
      <c r="VO34" s="4"/>
      <c r="VP34" s="6" t="s">
        <v>22</v>
      </c>
      <c r="VQ34" s="4"/>
      <c r="VR34" s="6" t="s">
        <v>23</v>
      </c>
      <c r="VS34" s="70"/>
      <c r="VT34" s="17"/>
      <c r="VU34" s="18"/>
      <c r="VV34" s="82"/>
      <c r="VX34" s="9" t="str">
        <f t="shared" si="47"/>
        <v/>
      </c>
      <c r="VY34" s="9" t="str">
        <f t="shared" si="95"/>
        <v/>
      </c>
      <c r="VZ34" s="9" t="str">
        <f>IF(VI34="","",IF(OR(AND(UZ34=UZ35,VC35&gt;0,明細書!VC35&lt;明細書!VC34),AND(UZ34=UZ35,VC35&gt;0,明細書!VD34&gt;明細書!VC35),AND(明細書!VC34&gt;明細書!VD34)),1,""))</f>
        <v/>
      </c>
      <c r="WA34" s="9" t="str">
        <f>IF(VQ34="","",IF(OR(明細書!VE34&lt;明細書!VC34,明細書!VD34&lt;明細書!VF34,明細書!VE34&gt;明細書!VF34),1,""))</f>
        <v/>
      </c>
      <c r="WB34" s="9" t="str">
        <f>IF(AND(明細書!VC34&lt;=TIME(17,40,0),明細書!VD34&gt;=TIME(18,20,0)),1,IF(AND(明細書!VC34&lt;=TIME(21,40,0),明細書!VD34&gt;=TIME(22,20,0)),1,IF(AND(明細書!VC34&lt;=TIME(5,40,0),明細書!VD34&gt;=TIME(6,20,0)),1,IF(AND(明細書!VC34&lt;=TIME(7,40,0),明細書!VD34&gt;=TIME(8,20,0)),1,""))))</f>
        <v/>
      </c>
      <c r="WJ34" s="15" t="str">
        <f t="shared" si="75"/>
        <v/>
      </c>
      <c r="WL34" s="16"/>
      <c r="WM34" s="7" t="str">
        <f t="shared" si="48"/>
        <v/>
      </c>
      <c r="WN34" s="3">
        <f t="shared" si="49"/>
        <v>45382</v>
      </c>
      <c r="WO34" s="4"/>
      <c r="WP34" s="5" t="s">
        <v>22</v>
      </c>
      <c r="WQ34" s="4"/>
      <c r="WR34" s="5" t="s">
        <v>23</v>
      </c>
      <c r="WS34" s="4"/>
      <c r="WT34" s="5" t="s">
        <v>22</v>
      </c>
      <c r="WU34" s="4"/>
      <c r="WV34" s="5" t="s">
        <v>23</v>
      </c>
      <c r="WW34" s="4"/>
      <c r="WX34" s="6" t="s">
        <v>22</v>
      </c>
      <c r="WY34" s="4"/>
      <c r="WZ34" s="6" t="s">
        <v>23</v>
      </c>
      <c r="XA34" s="4"/>
      <c r="XB34" s="6" t="s">
        <v>22</v>
      </c>
      <c r="XC34" s="4"/>
      <c r="XD34" s="6" t="s">
        <v>23</v>
      </c>
      <c r="XE34" s="70"/>
      <c r="XF34" s="17"/>
      <c r="XG34" s="18"/>
      <c r="XH34" s="82"/>
      <c r="XJ34" s="9" t="str">
        <f t="shared" si="50"/>
        <v/>
      </c>
      <c r="XK34" s="9" t="str">
        <f t="shared" si="96"/>
        <v/>
      </c>
      <c r="XL34" s="9" t="str">
        <f>IF(WU34="","",IF(OR(AND(WL34=WL35,WO35&gt;0,明細書!WO35&lt;明細書!WO34),AND(WL34=WL35,WO35&gt;0,明細書!WP34&gt;明細書!WO35),AND(明細書!WO34&gt;明細書!WP34)),1,""))</f>
        <v/>
      </c>
      <c r="XM34" s="9" t="str">
        <f>IF(XC34="","",IF(OR(明細書!WQ34&lt;明細書!WO34,明細書!WP34&lt;明細書!WR34,明細書!WQ34&gt;明細書!WR34),1,""))</f>
        <v/>
      </c>
      <c r="XN34" s="9" t="str">
        <f>IF(AND(明細書!WO34&lt;=TIME(17,40,0),明細書!WP34&gt;=TIME(18,20,0)),1,IF(AND(明細書!WO34&lt;=TIME(21,40,0),明細書!WP34&gt;=TIME(22,20,0)),1,IF(AND(明細書!WO34&lt;=TIME(5,40,0),明細書!WP34&gt;=TIME(6,20,0)),1,IF(AND(明細書!WO34&lt;=TIME(7,40,0),明細書!WP34&gt;=TIME(8,20,0)),1,""))))</f>
        <v/>
      </c>
      <c r="XV34" s="15" t="str">
        <f t="shared" si="76"/>
        <v/>
      </c>
      <c r="XX34" s="16"/>
      <c r="XY34" s="7" t="str">
        <f t="shared" si="51"/>
        <v/>
      </c>
      <c r="XZ34" s="3">
        <f t="shared" si="52"/>
        <v>45382</v>
      </c>
      <c r="YA34" s="4"/>
      <c r="YB34" s="5" t="s">
        <v>22</v>
      </c>
      <c r="YC34" s="4"/>
      <c r="YD34" s="5" t="s">
        <v>23</v>
      </c>
      <c r="YE34" s="4"/>
      <c r="YF34" s="5" t="s">
        <v>22</v>
      </c>
      <c r="YG34" s="4"/>
      <c r="YH34" s="5" t="s">
        <v>23</v>
      </c>
      <c r="YI34" s="4"/>
      <c r="YJ34" s="6" t="s">
        <v>22</v>
      </c>
      <c r="YK34" s="4"/>
      <c r="YL34" s="6" t="s">
        <v>23</v>
      </c>
      <c r="YM34" s="4"/>
      <c r="YN34" s="6" t="s">
        <v>22</v>
      </c>
      <c r="YO34" s="4"/>
      <c r="YP34" s="6" t="s">
        <v>23</v>
      </c>
      <c r="YQ34" s="70"/>
      <c r="YR34" s="17"/>
      <c r="YS34" s="18"/>
      <c r="YT34" s="82"/>
      <c r="YV34" s="9" t="str">
        <f t="shared" si="53"/>
        <v/>
      </c>
      <c r="YW34" s="9" t="str">
        <f t="shared" si="97"/>
        <v/>
      </c>
      <c r="YX34" s="9" t="str">
        <f>IF(YG34="","",IF(OR(AND(XX34=XX35,YA35&gt;0,明細書!YA35&lt;明細書!YA34),AND(XX34=XX35,YA35&gt;0,明細書!YB34&gt;明細書!YA35),AND(明細書!YA34&gt;明細書!YB34)),1,""))</f>
        <v/>
      </c>
      <c r="YY34" s="9" t="str">
        <f>IF(YO34="","",IF(OR(明細書!YC34&lt;明細書!YA34,明細書!YB34&lt;明細書!YD34,明細書!YC34&gt;明細書!YD34),1,""))</f>
        <v/>
      </c>
      <c r="YZ34" s="9" t="str">
        <f>IF(AND(明細書!YA34&lt;=TIME(17,40,0),明細書!YB34&gt;=TIME(18,20,0)),1,IF(AND(明細書!YA34&lt;=TIME(21,40,0),明細書!YB34&gt;=TIME(22,20,0)),1,IF(AND(明細書!YA34&lt;=TIME(5,40,0),明細書!YB34&gt;=TIME(6,20,0)),1,IF(AND(明細書!YA34&lt;=TIME(7,40,0),明細書!YB34&gt;=TIME(8,20,0)),1,""))))</f>
        <v/>
      </c>
      <c r="ZH34" s="15" t="str">
        <f t="shared" si="77"/>
        <v/>
      </c>
      <c r="ZJ34" s="16"/>
      <c r="ZK34" s="7" t="str">
        <f t="shared" si="54"/>
        <v/>
      </c>
      <c r="ZL34" s="3">
        <f t="shared" si="55"/>
        <v>45382</v>
      </c>
      <c r="ZM34" s="4"/>
      <c r="ZN34" s="5" t="s">
        <v>22</v>
      </c>
      <c r="ZO34" s="4"/>
      <c r="ZP34" s="5" t="s">
        <v>23</v>
      </c>
      <c r="ZQ34" s="4"/>
      <c r="ZR34" s="5" t="s">
        <v>22</v>
      </c>
      <c r="ZS34" s="4"/>
      <c r="ZT34" s="5" t="s">
        <v>23</v>
      </c>
      <c r="ZU34" s="4"/>
      <c r="ZV34" s="6" t="s">
        <v>22</v>
      </c>
      <c r="ZW34" s="4"/>
      <c r="ZX34" s="6" t="s">
        <v>23</v>
      </c>
      <c r="ZY34" s="4"/>
      <c r="ZZ34" s="6" t="s">
        <v>22</v>
      </c>
      <c r="AAA34" s="4"/>
      <c r="AAB34" s="6" t="s">
        <v>23</v>
      </c>
      <c r="AAC34" s="70"/>
      <c r="AAD34" s="17"/>
      <c r="AAE34" s="18"/>
      <c r="AAF34" s="82"/>
      <c r="AAH34" s="9" t="str">
        <f t="shared" si="56"/>
        <v/>
      </c>
      <c r="AAI34" s="9" t="str">
        <f t="shared" si="98"/>
        <v/>
      </c>
      <c r="AAJ34" s="9" t="str">
        <f>IF(ZS34="","",IF(OR(AND(ZJ34=ZJ35,ZM35&gt;0,明細書!ZM35&lt;明細書!ZM34),AND(ZJ34=ZJ35,ZM35&gt;0,明細書!ZN34&gt;明細書!ZM35),AND(明細書!ZM34&gt;明細書!ZN34)),1,""))</f>
        <v/>
      </c>
      <c r="AAK34" s="9" t="str">
        <f>IF(AAA34="","",IF(OR(明細書!ZO34&lt;明細書!ZM34,明細書!ZN34&lt;明細書!ZP34,明細書!ZO34&gt;明細書!ZP34),1,""))</f>
        <v/>
      </c>
      <c r="AAL34" s="9" t="str">
        <f>IF(AND(明細書!ZM34&lt;=TIME(17,40,0),明細書!ZN34&gt;=TIME(18,20,0)),1,IF(AND(明細書!ZM34&lt;=TIME(21,40,0),明細書!ZN34&gt;=TIME(22,20,0)),1,IF(AND(明細書!ZM34&lt;=TIME(5,40,0),明細書!ZN34&gt;=TIME(6,20,0)),1,IF(AND(明細書!ZM34&lt;=TIME(7,40,0),明細書!ZN34&gt;=TIME(8,20,0)),1,""))))</f>
        <v/>
      </c>
      <c r="AAT34" s="15" t="str">
        <f t="shared" si="78"/>
        <v/>
      </c>
      <c r="AAV34" s="16"/>
      <c r="AAW34" s="7" t="str">
        <f t="shared" si="57"/>
        <v/>
      </c>
      <c r="AAX34" s="3">
        <f t="shared" si="58"/>
        <v>45382</v>
      </c>
      <c r="AAY34" s="4"/>
      <c r="AAZ34" s="5" t="s">
        <v>22</v>
      </c>
      <c r="ABA34" s="4"/>
      <c r="ABB34" s="5" t="s">
        <v>23</v>
      </c>
      <c r="ABC34" s="4"/>
      <c r="ABD34" s="5" t="s">
        <v>22</v>
      </c>
      <c r="ABE34" s="4"/>
      <c r="ABF34" s="5" t="s">
        <v>23</v>
      </c>
      <c r="ABG34" s="4"/>
      <c r="ABH34" s="6" t="s">
        <v>22</v>
      </c>
      <c r="ABI34" s="4"/>
      <c r="ABJ34" s="6" t="s">
        <v>23</v>
      </c>
      <c r="ABK34" s="4"/>
      <c r="ABL34" s="6" t="s">
        <v>22</v>
      </c>
      <c r="ABM34" s="4"/>
      <c r="ABN34" s="6" t="s">
        <v>23</v>
      </c>
      <c r="ABO34" s="70"/>
      <c r="ABP34" s="17"/>
      <c r="ABQ34" s="18"/>
      <c r="ABR34" s="82"/>
      <c r="ABT34" s="9" t="str">
        <f t="shared" si="59"/>
        <v/>
      </c>
      <c r="ABU34" s="9" t="str">
        <f t="shared" si="99"/>
        <v/>
      </c>
      <c r="ABV34" s="9" t="str">
        <f>IF(ABE34="","",IF(OR(AND(AAV34=AAV35,AAY35&gt;0,明細書!AAY35&lt;明細書!AAY34),AND(AAV34=AAV35,AAY35&gt;0,明細書!AAZ34&gt;明細書!AAY35),AND(明細書!AAY34&gt;明細書!AAZ34)),1,""))</f>
        <v/>
      </c>
      <c r="ABW34" s="9" t="str">
        <f>IF(ABM34="","",IF(OR(明細書!ABA34&lt;明細書!AAY34,明細書!AAZ34&lt;明細書!ABB34,明細書!ABA34&gt;明細書!ABB34),1,""))</f>
        <v/>
      </c>
      <c r="ABX34" s="9" t="str">
        <f>IF(AND(明細書!AAY34&lt;=TIME(17,40,0),明細書!AAZ34&gt;=TIME(18,20,0)),1,IF(AND(明細書!AAY34&lt;=TIME(21,40,0),明細書!AAZ34&gt;=TIME(22,20,0)),1,IF(AND(明細書!AAY34&lt;=TIME(5,40,0),明細書!AAZ34&gt;=TIME(6,20,0)),1,IF(AND(明細書!AAY34&lt;=TIME(7,40,0),明細書!AAZ34&gt;=TIME(8,20,0)),1,""))))</f>
        <v/>
      </c>
      <c r="ACF34" s="15" t="str">
        <f t="shared" si="79"/>
        <v/>
      </c>
    </row>
    <row r="35" spans="2:760" ht="18.75" customHeight="1" x14ac:dyDescent="0.2">
      <c r="B35" s="16"/>
      <c r="C35" s="7" t="str">
        <f t="shared" si="100"/>
        <v/>
      </c>
      <c r="D35" s="3">
        <f t="shared" si="101"/>
        <v>45382</v>
      </c>
      <c r="E35" s="4"/>
      <c r="F35" s="5" t="s">
        <v>22</v>
      </c>
      <c r="G35" s="4"/>
      <c r="H35" s="5" t="s">
        <v>23</v>
      </c>
      <c r="I35" s="4"/>
      <c r="J35" s="5" t="s">
        <v>22</v>
      </c>
      <c r="K35" s="4"/>
      <c r="L35" s="5" t="s">
        <v>23</v>
      </c>
      <c r="M35" s="4"/>
      <c r="N35" s="6" t="s">
        <v>22</v>
      </c>
      <c r="O35" s="4"/>
      <c r="P35" s="6" t="s">
        <v>23</v>
      </c>
      <c r="Q35" s="4"/>
      <c r="R35" s="6" t="s">
        <v>22</v>
      </c>
      <c r="S35" s="4"/>
      <c r="T35" s="6" t="s">
        <v>23</v>
      </c>
      <c r="U35" s="70"/>
      <c r="V35" s="17"/>
      <c r="W35" s="18"/>
      <c r="X35" s="82"/>
      <c r="Z35" s="9" t="str">
        <f t="shared" si="2"/>
        <v/>
      </c>
      <c r="AA35" s="9" t="str">
        <f t="shared" si="80"/>
        <v/>
      </c>
      <c r="AB35" s="9" t="str">
        <f>IF(K35="","",IF(OR(AND(B35=B36,E36&gt;0,明細書!E36&lt;明細書!E35),AND(B35=B36,E36&gt;0,明細書!F35&gt;明細書!E36),AND(明細書!E35&gt;明細書!F35)),1,""))</f>
        <v/>
      </c>
      <c r="AC35" s="9" t="str">
        <f>IF(S35="","",IF(OR(明細書!G35&lt;明細書!E35,明細書!F35&lt;明細書!H35,明細書!G35&gt;明細書!H35),1,""))</f>
        <v/>
      </c>
      <c r="AD35" s="9" t="str">
        <f>IF(AND(明細書!E35&lt;=TIME(17,40,0),明細書!F35&gt;=TIME(18,20,0)),1,IF(AND(明細書!E35&lt;=TIME(21,40,0),明細書!F35&gt;=TIME(22,20,0)),1,IF(AND(明細書!E35&lt;=TIME(5,40,0),明細書!F35&gt;=TIME(6,20,0)),1,IF(AND(明細書!E35&lt;=TIME(7,40,0),明細書!F35&gt;=TIME(8,20,0)),1,""))))</f>
        <v/>
      </c>
      <c r="AL35" s="15" t="str">
        <f t="shared" si="60"/>
        <v/>
      </c>
      <c r="AN35" s="16"/>
      <c r="AO35" s="7" t="str">
        <f t="shared" si="3"/>
        <v/>
      </c>
      <c r="AP35" s="3">
        <f t="shared" si="4"/>
        <v>45382</v>
      </c>
      <c r="AQ35" s="4"/>
      <c r="AR35" s="5" t="s">
        <v>22</v>
      </c>
      <c r="AS35" s="4"/>
      <c r="AT35" s="5" t="s">
        <v>23</v>
      </c>
      <c r="AU35" s="4"/>
      <c r="AV35" s="5" t="s">
        <v>22</v>
      </c>
      <c r="AW35" s="4"/>
      <c r="AX35" s="5" t="s">
        <v>23</v>
      </c>
      <c r="AY35" s="4"/>
      <c r="AZ35" s="6" t="s">
        <v>22</v>
      </c>
      <c r="BA35" s="4"/>
      <c r="BB35" s="6" t="s">
        <v>23</v>
      </c>
      <c r="BC35" s="4"/>
      <c r="BD35" s="6" t="s">
        <v>22</v>
      </c>
      <c r="BE35" s="4"/>
      <c r="BF35" s="6" t="s">
        <v>23</v>
      </c>
      <c r="BG35" s="70"/>
      <c r="BH35" s="17"/>
      <c r="BI35" s="18"/>
      <c r="BJ35" s="82"/>
      <c r="BL35" s="9" t="str">
        <f t="shared" si="5"/>
        <v/>
      </c>
      <c r="BM35" s="9" t="str">
        <f t="shared" si="81"/>
        <v/>
      </c>
      <c r="BN35" s="9" t="str">
        <f>IF(AW35="","",IF(OR(AND(AN35=AN36,AQ36&gt;0,明細書!AQ36&lt;明細書!AQ35),AND(AN35=AN36,AQ36&gt;0,明細書!AR35&gt;明細書!AQ36),AND(明細書!AQ35&gt;明細書!AR35)),1,""))</f>
        <v/>
      </c>
      <c r="BO35" s="9" t="str">
        <f>IF(BE35="","",IF(OR(明細書!AS35&lt;明細書!AQ35,明細書!AR35&lt;明細書!AT35,明細書!AS35&gt;明細書!AT35),1,""))</f>
        <v/>
      </c>
      <c r="BP35" s="9" t="str">
        <f>IF(AND(明細書!AQ35&lt;=TIME(17,40,0),明細書!AR35&gt;=TIME(18,20,0)),1,IF(AND(明細書!AQ35&lt;=TIME(21,40,0),明細書!AR35&gt;=TIME(22,20,0)),1,IF(AND(明細書!AQ35&lt;=TIME(5,40,0),明細書!AR35&gt;=TIME(6,20,0)),1,IF(AND(明細書!AQ35&lt;=TIME(7,40,0),明細書!AR35&gt;=TIME(8,20,0)),1,""))))</f>
        <v/>
      </c>
      <c r="BX35" s="15" t="str">
        <f t="shared" si="61"/>
        <v/>
      </c>
      <c r="BZ35" s="16"/>
      <c r="CA35" s="7" t="str">
        <f t="shared" si="6"/>
        <v/>
      </c>
      <c r="CB35" s="3">
        <f t="shared" si="7"/>
        <v>45382</v>
      </c>
      <c r="CC35" s="4"/>
      <c r="CD35" s="5" t="s">
        <v>22</v>
      </c>
      <c r="CE35" s="4"/>
      <c r="CF35" s="5" t="s">
        <v>23</v>
      </c>
      <c r="CG35" s="4"/>
      <c r="CH35" s="5" t="s">
        <v>22</v>
      </c>
      <c r="CI35" s="4"/>
      <c r="CJ35" s="5" t="s">
        <v>23</v>
      </c>
      <c r="CK35" s="4"/>
      <c r="CL35" s="6" t="s">
        <v>22</v>
      </c>
      <c r="CM35" s="4"/>
      <c r="CN35" s="6" t="s">
        <v>23</v>
      </c>
      <c r="CO35" s="4"/>
      <c r="CP35" s="6" t="s">
        <v>22</v>
      </c>
      <c r="CQ35" s="4"/>
      <c r="CR35" s="6" t="s">
        <v>23</v>
      </c>
      <c r="CS35" s="70"/>
      <c r="CT35" s="17"/>
      <c r="CU35" s="18"/>
      <c r="CV35" s="82"/>
      <c r="CX35" s="9" t="str">
        <f t="shared" si="8"/>
        <v/>
      </c>
      <c r="CY35" s="9" t="str">
        <f t="shared" si="82"/>
        <v/>
      </c>
      <c r="CZ35" s="9" t="str">
        <f>IF(CI35="","",IF(OR(AND(BZ35=BZ36,CC36&gt;0,明細書!CC36&lt;明細書!CC35),AND(BZ35=BZ36,CC36&gt;0,明細書!CD35&gt;明細書!CC36),AND(明細書!CC35&gt;明細書!CD35)),1,""))</f>
        <v/>
      </c>
      <c r="DA35" s="9" t="str">
        <f>IF(CQ35="","",IF(OR(明細書!CE35&lt;明細書!CC35,明細書!CD35&lt;明細書!CF35,明細書!CE35&gt;明細書!CF35),1,""))</f>
        <v/>
      </c>
      <c r="DB35" s="9" t="str">
        <f>IF(AND(明細書!CC35&lt;=TIME(17,40,0),明細書!CD35&gt;=TIME(18,20,0)),1,IF(AND(明細書!CC35&lt;=TIME(21,40,0),明細書!CD35&gt;=TIME(22,20,0)),1,IF(AND(明細書!CC35&lt;=TIME(5,40,0),明細書!CD35&gt;=TIME(6,20,0)),1,IF(AND(明細書!CC35&lt;=TIME(7,40,0),明細書!CD35&gt;=TIME(8,20,0)),1,""))))</f>
        <v/>
      </c>
      <c r="DJ35" s="15" t="str">
        <f t="shared" si="62"/>
        <v/>
      </c>
      <c r="DL35" s="16"/>
      <c r="DM35" s="7" t="str">
        <f t="shared" si="9"/>
        <v/>
      </c>
      <c r="DN35" s="3">
        <f t="shared" si="10"/>
        <v>45382</v>
      </c>
      <c r="DO35" s="4"/>
      <c r="DP35" s="5" t="s">
        <v>22</v>
      </c>
      <c r="DQ35" s="4"/>
      <c r="DR35" s="5" t="s">
        <v>23</v>
      </c>
      <c r="DS35" s="4"/>
      <c r="DT35" s="5" t="s">
        <v>22</v>
      </c>
      <c r="DU35" s="4"/>
      <c r="DV35" s="5" t="s">
        <v>23</v>
      </c>
      <c r="DW35" s="4"/>
      <c r="DX35" s="6" t="s">
        <v>22</v>
      </c>
      <c r="DY35" s="4"/>
      <c r="DZ35" s="6" t="s">
        <v>23</v>
      </c>
      <c r="EA35" s="4"/>
      <c r="EB35" s="6" t="s">
        <v>22</v>
      </c>
      <c r="EC35" s="4"/>
      <c r="ED35" s="6" t="s">
        <v>23</v>
      </c>
      <c r="EE35" s="70"/>
      <c r="EF35" s="17"/>
      <c r="EG35" s="18"/>
      <c r="EH35" s="82"/>
      <c r="EJ35" s="9" t="str">
        <f t="shared" si="11"/>
        <v/>
      </c>
      <c r="EK35" s="9" t="str">
        <f t="shared" si="83"/>
        <v/>
      </c>
      <c r="EL35" s="9" t="str">
        <f>IF(DU35="","",IF(OR(AND(DL35=DL36,DO36&gt;0,明細書!DO36&lt;明細書!DO35),AND(DL35=DL36,DO36&gt;0,明細書!DP35&gt;明細書!DO36),AND(明細書!DO35&gt;明細書!DP35)),1,""))</f>
        <v/>
      </c>
      <c r="EM35" s="9" t="str">
        <f>IF(EC35="","",IF(OR(明細書!DQ35&lt;明細書!DO35,明細書!DP35&lt;明細書!DR35,明細書!DQ35&gt;明細書!DR35),1,""))</f>
        <v/>
      </c>
      <c r="EN35" s="9" t="str">
        <f>IF(AND(明細書!DO35&lt;=TIME(17,40,0),明細書!DP35&gt;=TIME(18,20,0)),1,IF(AND(明細書!DO35&lt;=TIME(21,40,0),明細書!DP35&gt;=TIME(22,20,0)),1,IF(AND(明細書!DO35&lt;=TIME(5,40,0),明細書!DP35&gt;=TIME(6,20,0)),1,IF(AND(明細書!DO35&lt;=TIME(7,40,0),明細書!DP35&gt;=TIME(8,20,0)),1,""))))</f>
        <v/>
      </c>
      <c r="EV35" s="15" t="str">
        <f t="shared" si="63"/>
        <v/>
      </c>
      <c r="EX35" s="16"/>
      <c r="EY35" s="7" t="str">
        <f t="shared" si="12"/>
        <v/>
      </c>
      <c r="EZ35" s="3">
        <f t="shared" si="13"/>
        <v>45382</v>
      </c>
      <c r="FA35" s="4"/>
      <c r="FB35" s="5" t="s">
        <v>22</v>
      </c>
      <c r="FC35" s="4"/>
      <c r="FD35" s="5" t="s">
        <v>23</v>
      </c>
      <c r="FE35" s="4"/>
      <c r="FF35" s="5" t="s">
        <v>22</v>
      </c>
      <c r="FG35" s="4"/>
      <c r="FH35" s="5" t="s">
        <v>23</v>
      </c>
      <c r="FI35" s="4"/>
      <c r="FJ35" s="6" t="s">
        <v>22</v>
      </c>
      <c r="FK35" s="4"/>
      <c r="FL35" s="6" t="s">
        <v>23</v>
      </c>
      <c r="FM35" s="4"/>
      <c r="FN35" s="6" t="s">
        <v>22</v>
      </c>
      <c r="FO35" s="4"/>
      <c r="FP35" s="6" t="s">
        <v>23</v>
      </c>
      <c r="FQ35" s="70"/>
      <c r="FR35" s="17"/>
      <c r="FS35" s="18"/>
      <c r="FT35" s="82"/>
      <c r="FV35" s="9" t="str">
        <f t="shared" si="14"/>
        <v/>
      </c>
      <c r="FW35" s="9" t="str">
        <f t="shared" si="84"/>
        <v/>
      </c>
      <c r="FX35" s="9" t="str">
        <f>IF(FG35="","",IF(OR(AND(EX35=EX36,FA36&gt;0,明細書!FA36&lt;明細書!FA35),AND(EX35=EX36,FA36&gt;0,明細書!FB35&gt;明細書!FA36),AND(明細書!FA35&gt;明細書!FB35)),1,""))</f>
        <v/>
      </c>
      <c r="FY35" s="9" t="str">
        <f>IF(FO35="","",IF(OR(明細書!FC35&lt;明細書!FA35,明細書!FB35&lt;明細書!FD35,明細書!FC35&gt;明細書!FD35),1,""))</f>
        <v/>
      </c>
      <c r="FZ35" s="9" t="str">
        <f>IF(AND(明細書!FA35&lt;=TIME(17,40,0),明細書!FB35&gt;=TIME(18,20,0)),1,IF(AND(明細書!FA35&lt;=TIME(21,40,0),明細書!FB35&gt;=TIME(22,20,0)),1,IF(AND(明細書!FA35&lt;=TIME(5,40,0),明細書!FB35&gt;=TIME(6,20,0)),1,IF(AND(明細書!FA35&lt;=TIME(7,40,0),明細書!FB35&gt;=TIME(8,20,0)),1,""))))</f>
        <v/>
      </c>
      <c r="GH35" s="15" t="str">
        <f t="shared" si="64"/>
        <v/>
      </c>
      <c r="GJ35" s="16"/>
      <c r="GK35" s="7" t="str">
        <f t="shared" si="15"/>
        <v/>
      </c>
      <c r="GL35" s="3">
        <f t="shared" si="16"/>
        <v>45382</v>
      </c>
      <c r="GM35" s="4"/>
      <c r="GN35" s="5" t="s">
        <v>22</v>
      </c>
      <c r="GO35" s="4"/>
      <c r="GP35" s="5" t="s">
        <v>23</v>
      </c>
      <c r="GQ35" s="4"/>
      <c r="GR35" s="5" t="s">
        <v>22</v>
      </c>
      <c r="GS35" s="4"/>
      <c r="GT35" s="5" t="s">
        <v>23</v>
      </c>
      <c r="GU35" s="4"/>
      <c r="GV35" s="6" t="s">
        <v>22</v>
      </c>
      <c r="GW35" s="4"/>
      <c r="GX35" s="6" t="s">
        <v>23</v>
      </c>
      <c r="GY35" s="4"/>
      <c r="GZ35" s="6" t="s">
        <v>22</v>
      </c>
      <c r="HA35" s="4"/>
      <c r="HB35" s="6" t="s">
        <v>23</v>
      </c>
      <c r="HC35" s="70"/>
      <c r="HD35" s="17"/>
      <c r="HE35" s="18"/>
      <c r="HF35" s="82"/>
      <c r="HH35" s="9" t="str">
        <f t="shared" si="17"/>
        <v/>
      </c>
      <c r="HI35" s="9" t="str">
        <f t="shared" si="85"/>
        <v/>
      </c>
      <c r="HJ35" s="9" t="str">
        <f>IF(GS35="","",IF(OR(AND(GJ35=GJ36,GM36&gt;0,明細書!GM36&lt;明細書!GM35),AND(GJ35=GJ36,GM36&gt;0,明細書!GN35&gt;明細書!GM36),AND(明細書!GM35&gt;明細書!GN35)),1,""))</f>
        <v/>
      </c>
      <c r="HK35" s="9" t="str">
        <f>IF(HA35="","",IF(OR(明細書!GO35&lt;明細書!GM35,明細書!GN35&lt;明細書!GP35,明細書!GO35&gt;明細書!GP35),1,""))</f>
        <v/>
      </c>
      <c r="HL35" s="9" t="str">
        <f>IF(AND(明細書!GM35&lt;=TIME(17,40,0),明細書!GN35&gt;=TIME(18,20,0)),1,IF(AND(明細書!GM35&lt;=TIME(21,40,0),明細書!GN35&gt;=TIME(22,20,0)),1,IF(AND(明細書!GM35&lt;=TIME(5,40,0),明細書!GN35&gt;=TIME(6,20,0)),1,IF(AND(明細書!GM35&lt;=TIME(7,40,0),明細書!GN35&gt;=TIME(8,20,0)),1,""))))</f>
        <v/>
      </c>
      <c r="HT35" s="15" t="str">
        <f t="shared" si="65"/>
        <v/>
      </c>
      <c r="HV35" s="16"/>
      <c r="HW35" s="7" t="str">
        <f t="shared" si="18"/>
        <v/>
      </c>
      <c r="HX35" s="3">
        <f t="shared" si="19"/>
        <v>45382</v>
      </c>
      <c r="HY35" s="4"/>
      <c r="HZ35" s="5" t="s">
        <v>22</v>
      </c>
      <c r="IA35" s="4"/>
      <c r="IB35" s="5" t="s">
        <v>23</v>
      </c>
      <c r="IC35" s="4"/>
      <c r="ID35" s="5" t="s">
        <v>22</v>
      </c>
      <c r="IE35" s="4"/>
      <c r="IF35" s="5" t="s">
        <v>23</v>
      </c>
      <c r="IG35" s="4"/>
      <c r="IH35" s="6" t="s">
        <v>22</v>
      </c>
      <c r="II35" s="4"/>
      <c r="IJ35" s="6" t="s">
        <v>23</v>
      </c>
      <c r="IK35" s="4"/>
      <c r="IL35" s="6" t="s">
        <v>22</v>
      </c>
      <c r="IM35" s="4"/>
      <c r="IN35" s="6" t="s">
        <v>23</v>
      </c>
      <c r="IO35" s="70"/>
      <c r="IP35" s="17"/>
      <c r="IQ35" s="18"/>
      <c r="IR35" s="82"/>
      <c r="IT35" s="9" t="str">
        <f t="shared" si="20"/>
        <v/>
      </c>
      <c r="IU35" s="9" t="str">
        <f t="shared" si="86"/>
        <v/>
      </c>
      <c r="IV35" s="9" t="str">
        <f>IF(IE35="","",IF(OR(AND(HV35=HV36,HY36&gt;0,明細書!HY36&lt;明細書!HY35),AND(HV35=HV36,HY36&gt;0,明細書!HZ35&gt;明細書!HY36),AND(明細書!HY35&gt;明細書!HZ35)),1,""))</f>
        <v/>
      </c>
      <c r="IW35" s="9" t="str">
        <f>IF(IM35="","",IF(OR(明細書!IA35&lt;明細書!HY35,明細書!HZ35&lt;明細書!IB35,明細書!IA35&gt;明細書!IB35),1,""))</f>
        <v/>
      </c>
      <c r="IX35" s="9" t="str">
        <f>IF(AND(明細書!HY35&lt;=TIME(17,40,0),明細書!HZ35&gt;=TIME(18,20,0)),1,IF(AND(明細書!HY35&lt;=TIME(21,40,0),明細書!HZ35&gt;=TIME(22,20,0)),1,IF(AND(明細書!HY35&lt;=TIME(5,40,0),明細書!HZ35&gt;=TIME(6,20,0)),1,IF(AND(明細書!HY35&lt;=TIME(7,40,0),明細書!HZ35&gt;=TIME(8,20,0)),1,""))))</f>
        <v/>
      </c>
      <c r="JF35" s="15" t="str">
        <f t="shared" si="66"/>
        <v/>
      </c>
      <c r="JH35" s="16"/>
      <c r="JI35" s="7" t="str">
        <f t="shared" si="21"/>
        <v/>
      </c>
      <c r="JJ35" s="3">
        <f t="shared" si="22"/>
        <v>45382</v>
      </c>
      <c r="JK35" s="4"/>
      <c r="JL35" s="5" t="s">
        <v>22</v>
      </c>
      <c r="JM35" s="4"/>
      <c r="JN35" s="5" t="s">
        <v>23</v>
      </c>
      <c r="JO35" s="4"/>
      <c r="JP35" s="5" t="s">
        <v>22</v>
      </c>
      <c r="JQ35" s="4"/>
      <c r="JR35" s="5" t="s">
        <v>23</v>
      </c>
      <c r="JS35" s="4"/>
      <c r="JT35" s="6" t="s">
        <v>22</v>
      </c>
      <c r="JU35" s="4"/>
      <c r="JV35" s="6" t="s">
        <v>23</v>
      </c>
      <c r="JW35" s="4"/>
      <c r="JX35" s="6" t="s">
        <v>22</v>
      </c>
      <c r="JY35" s="4"/>
      <c r="JZ35" s="6" t="s">
        <v>23</v>
      </c>
      <c r="KA35" s="70"/>
      <c r="KB35" s="17"/>
      <c r="KC35" s="18"/>
      <c r="KD35" s="82"/>
      <c r="KF35" s="9" t="str">
        <f t="shared" si="23"/>
        <v/>
      </c>
      <c r="KG35" s="9" t="str">
        <f t="shared" si="87"/>
        <v/>
      </c>
      <c r="KH35" s="9" t="str">
        <f>IF(JQ35="","",IF(OR(AND(JH35=JH36,JK36&gt;0,明細書!JK36&lt;明細書!JK35),AND(JH35=JH36,JK36&gt;0,明細書!JL35&gt;明細書!JK36),AND(明細書!JK35&gt;明細書!JL35)),1,""))</f>
        <v/>
      </c>
      <c r="KI35" s="9" t="str">
        <f>IF(JY35="","",IF(OR(明細書!JM35&lt;明細書!JK35,明細書!JL35&lt;明細書!JN35,明細書!JM35&gt;明細書!JN35),1,""))</f>
        <v/>
      </c>
      <c r="KJ35" s="9" t="str">
        <f>IF(AND(明細書!JK35&lt;=TIME(17,40,0),明細書!JL35&gt;=TIME(18,20,0)),1,IF(AND(明細書!JK35&lt;=TIME(21,40,0),明細書!JL35&gt;=TIME(22,20,0)),1,IF(AND(明細書!JK35&lt;=TIME(5,40,0),明細書!JL35&gt;=TIME(6,20,0)),1,IF(AND(明細書!JK35&lt;=TIME(7,40,0),明細書!JL35&gt;=TIME(8,20,0)),1,""))))</f>
        <v/>
      </c>
      <c r="KR35" s="15" t="str">
        <f t="shared" si="67"/>
        <v/>
      </c>
      <c r="KT35" s="16"/>
      <c r="KU35" s="7" t="str">
        <f t="shared" si="24"/>
        <v/>
      </c>
      <c r="KV35" s="3">
        <f t="shared" si="25"/>
        <v>45382</v>
      </c>
      <c r="KW35" s="4"/>
      <c r="KX35" s="5" t="s">
        <v>22</v>
      </c>
      <c r="KY35" s="4"/>
      <c r="KZ35" s="5" t="s">
        <v>23</v>
      </c>
      <c r="LA35" s="4"/>
      <c r="LB35" s="5" t="s">
        <v>22</v>
      </c>
      <c r="LC35" s="4"/>
      <c r="LD35" s="5" t="s">
        <v>23</v>
      </c>
      <c r="LE35" s="4"/>
      <c r="LF35" s="6" t="s">
        <v>22</v>
      </c>
      <c r="LG35" s="4"/>
      <c r="LH35" s="6" t="s">
        <v>23</v>
      </c>
      <c r="LI35" s="4"/>
      <c r="LJ35" s="6" t="s">
        <v>22</v>
      </c>
      <c r="LK35" s="4"/>
      <c r="LL35" s="6" t="s">
        <v>23</v>
      </c>
      <c r="LM35" s="70"/>
      <c r="LN35" s="17"/>
      <c r="LO35" s="18"/>
      <c r="LP35" s="82"/>
      <c r="LR35" s="9" t="str">
        <f t="shared" si="26"/>
        <v/>
      </c>
      <c r="LS35" s="9" t="str">
        <f t="shared" si="88"/>
        <v/>
      </c>
      <c r="LT35" s="9" t="str">
        <f>IF(LC35="","",IF(OR(AND(KT35=KT36,KW36&gt;0,明細書!KW36&lt;明細書!KW35),AND(KT35=KT36,KW36&gt;0,明細書!KX35&gt;明細書!KW36),AND(明細書!KW35&gt;明細書!KX35)),1,""))</f>
        <v/>
      </c>
      <c r="LU35" s="9" t="str">
        <f>IF(LK35="","",IF(OR(明細書!KY35&lt;明細書!KW35,明細書!KX35&lt;明細書!KZ35,明細書!KY35&gt;明細書!KZ35),1,""))</f>
        <v/>
      </c>
      <c r="LV35" s="9" t="str">
        <f>IF(AND(明細書!KW35&lt;=TIME(17,40,0),明細書!KX35&gt;=TIME(18,20,0)),1,IF(AND(明細書!KW35&lt;=TIME(21,40,0),明細書!KX35&gt;=TIME(22,20,0)),1,IF(AND(明細書!KW35&lt;=TIME(5,40,0),明細書!KX35&gt;=TIME(6,20,0)),1,IF(AND(明細書!KW35&lt;=TIME(7,40,0),明細書!KX35&gt;=TIME(8,20,0)),1,""))))</f>
        <v/>
      </c>
      <c r="MD35" s="15" t="str">
        <f t="shared" si="68"/>
        <v/>
      </c>
      <c r="MF35" s="16"/>
      <c r="MG35" s="7" t="str">
        <f t="shared" si="27"/>
        <v/>
      </c>
      <c r="MH35" s="3">
        <f t="shared" si="28"/>
        <v>45382</v>
      </c>
      <c r="MI35" s="4"/>
      <c r="MJ35" s="5" t="s">
        <v>22</v>
      </c>
      <c r="MK35" s="4"/>
      <c r="ML35" s="5" t="s">
        <v>23</v>
      </c>
      <c r="MM35" s="4"/>
      <c r="MN35" s="5" t="s">
        <v>22</v>
      </c>
      <c r="MO35" s="4"/>
      <c r="MP35" s="5" t="s">
        <v>23</v>
      </c>
      <c r="MQ35" s="4"/>
      <c r="MR35" s="6" t="s">
        <v>22</v>
      </c>
      <c r="MS35" s="4"/>
      <c r="MT35" s="6" t="s">
        <v>23</v>
      </c>
      <c r="MU35" s="4"/>
      <c r="MV35" s="6" t="s">
        <v>22</v>
      </c>
      <c r="MW35" s="4"/>
      <c r="MX35" s="6" t="s">
        <v>23</v>
      </c>
      <c r="MY35" s="70"/>
      <c r="MZ35" s="17"/>
      <c r="NA35" s="18"/>
      <c r="NB35" s="82"/>
      <c r="ND35" s="9" t="str">
        <f t="shared" si="29"/>
        <v/>
      </c>
      <c r="NE35" s="9" t="str">
        <f t="shared" si="89"/>
        <v/>
      </c>
      <c r="NF35" s="9" t="str">
        <f>IF(MO35="","",IF(OR(AND(MF35=MF36,MI36&gt;0,明細書!MI36&lt;明細書!MI35),AND(MF35=MF36,MI36&gt;0,明細書!MJ35&gt;明細書!MI36),AND(明細書!MI35&gt;明細書!MJ35)),1,""))</f>
        <v/>
      </c>
      <c r="NG35" s="9" t="str">
        <f>IF(MW35="","",IF(OR(明細書!MK35&lt;明細書!MI35,明細書!MJ35&lt;明細書!ML35,明細書!MK35&gt;明細書!ML35),1,""))</f>
        <v/>
      </c>
      <c r="NH35" s="9" t="str">
        <f>IF(AND(明細書!MI35&lt;=TIME(17,40,0),明細書!MJ35&gt;=TIME(18,20,0)),1,IF(AND(明細書!MI35&lt;=TIME(21,40,0),明細書!MJ35&gt;=TIME(22,20,0)),1,IF(AND(明細書!MI35&lt;=TIME(5,40,0),明細書!MJ35&gt;=TIME(6,20,0)),1,IF(AND(明細書!MI35&lt;=TIME(7,40,0),明細書!MJ35&gt;=TIME(8,20,0)),1,""))))</f>
        <v/>
      </c>
      <c r="NP35" s="15" t="str">
        <f t="shared" si="69"/>
        <v/>
      </c>
      <c r="NR35" s="16"/>
      <c r="NS35" s="7" t="str">
        <f t="shared" si="30"/>
        <v/>
      </c>
      <c r="NT35" s="3">
        <f t="shared" si="31"/>
        <v>45382</v>
      </c>
      <c r="NU35" s="4"/>
      <c r="NV35" s="5" t="s">
        <v>22</v>
      </c>
      <c r="NW35" s="4"/>
      <c r="NX35" s="5" t="s">
        <v>23</v>
      </c>
      <c r="NY35" s="4"/>
      <c r="NZ35" s="5" t="s">
        <v>22</v>
      </c>
      <c r="OA35" s="4"/>
      <c r="OB35" s="5" t="s">
        <v>23</v>
      </c>
      <c r="OC35" s="4"/>
      <c r="OD35" s="6" t="s">
        <v>22</v>
      </c>
      <c r="OE35" s="4"/>
      <c r="OF35" s="6" t="s">
        <v>23</v>
      </c>
      <c r="OG35" s="4"/>
      <c r="OH35" s="6" t="s">
        <v>22</v>
      </c>
      <c r="OI35" s="4"/>
      <c r="OJ35" s="6" t="s">
        <v>23</v>
      </c>
      <c r="OK35" s="70"/>
      <c r="OL35" s="17"/>
      <c r="OM35" s="18"/>
      <c r="ON35" s="82"/>
      <c r="OP35" s="9" t="str">
        <f t="shared" si="32"/>
        <v/>
      </c>
      <c r="OQ35" s="9" t="str">
        <f t="shared" si="90"/>
        <v/>
      </c>
      <c r="OR35" s="9" t="str">
        <f>IF(OA35="","",IF(OR(AND(NR35=NR36,NU36&gt;0,明細書!NU36&lt;明細書!NU35),AND(NR35=NR36,NU36&gt;0,明細書!NV35&gt;明細書!NU36),AND(明細書!NU35&gt;明細書!NV35)),1,""))</f>
        <v/>
      </c>
      <c r="OS35" s="9" t="str">
        <f>IF(OI35="","",IF(OR(明細書!NW35&lt;明細書!NU35,明細書!NV35&lt;明細書!NX35,明細書!NW35&gt;明細書!NX35),1,""))</f>
        <v/>
      </c>
      <c r="OT35" s="9" t="str">
        <f>IF(AND(明細書!NU35&lt;=TIME(17,40,0),明細書!NV35&gt;=TIME(18,20,0)),1,IF(AND(明細書!NU35&lt;=TIME(21,40,0),明細書!NV35&gt;=TIME(22,20,0)),1,IF(AND(明細書!NU35&lt;=TIME(5,40,0),明細書!NV35&gt;=TIME(6,20,0)),1,IF(AND(明細書!NU35&lt;=TIME(7,40,0),明細書!NV35&gt;=TIME(8,20,0)),1,""))))</f>
        <v/>
      </c>
      <c r="PB35" s="15" t="str">
        <f t="shared" si="70"/>
        <v/>
      </c>
      <c r="PD35" s="16"/>
      <c r="PE35" s="7" t="str">
        <f t="shared" si="33"/>
        <v/>
      </c>
      <c r="PF35" s="3">
        <f t="shared" si="34"/>
        <v>45382</v>
      </c>
      <c r="PG35" s="4"/>
      <c r="PH35" s="5" t="s">
        <v>22</v>
      </c>
      <c r="PI35" s="4"/>
      <c r="PJ35" s="5" t="s">
        <v>23</v>
      </c>
      <c r="PK35" s="4"/>
      <c r="PL35" s="5" t="s">
        <v>22</v>
      </c>
      <c r="PM35" s="4"/>
      <c r="PN35" s="5" t="s">
        <v>23</v>
      </c>
      <c r="PO35" s="4"/>
      <c r="PP35" s="6" t="s">
        <v>22</v>
      </c>
      <c r="PQ35" s="4"/>
      <c r="PR35" s="6" t="s">
        <v>23</v>
      </c>
      <c r="PS35" s="4"/>
      <c r="PT35" s="6" t="s">
        <v>22</v>
      </c>
      <c r="PU35" s="4"/>
      <c r="PV35" s="6" t="s">
        <v>23</v>
      </c>
      <c r="PW35" s="70"/>
      <c r="PX35" s="17"/>
      <c r="PY35" s="18"/>
      <c r="PZ35" s="82"/>
      <c r="QB35" s="9" t="str">
        <f t="shared" si="35"/>
        <v/>
      </c>
      <c r="QC35" s="9" t="str">
        <f t="shared" si="91"/>
        <v/>
      </c>
      <c r="QD35" s="9" t="str">
        <f>IF(PM35="","",IF(OR(AND(PD35=PD36,PG36&gt;0,明細書!PG36&lt;明細書!PG35),AND(PD35=PD36,PG36&gt;0,明細書!PH35&gt;明細書!PG36),AND(明細書!PG35&gt;明細書!PH35)),1,""))</f>
        <v/>
      </c>
      <c r="QE35" s="9" t="str">
        <f>IF(PU35="","",IF(OR(明細書!PI35&lt;明細書!PG35,明細書!PH35&lt;明細書!PJ35,明細書!PI35&gt;明細書!PJ35),1,""))</f>
        <v/>
      </c>
      <c r="QF35" s="9" t="str">
        <f>IF(AND(明細書!PG35&lt;=TIME(17,40,0),明細書!PH35&gt;=TIME(18,20,0)),1,IF(AND(明細書!PG35&lt;=TIME(21,40,0),明細書!PH35&gt;=TIME(22,20,0)),1,IF(AND(明細書!PG35&lt;=TIME(5,40,0),明細書!PH35&gt;=TIME(6,20,0)),1,IF(AND(明細書!PG35&lt;=TIME(7,40,0),明細書!PH35&gt;=TIME(8,20,0)),1,""))))</f>
        <v/>
      </c>
      <c r="QN35" s="15" t="str">
        <f t="shared" si="71"/>
        <v/>
      </c>
      <c r="QP35" s="16"/>
      <c r="QQ35" s="7" t="str">
        <f t="shared" si="36"/>
        <v/>
      </c>
      <c r="QR35" s="3">
        <f t="shared" si="37"/>
        <v>45382</v>
      </c>
      <c r="QS35" s="4"/>
      <c r="QT35" s="5" t="s">
        <v>22</v>
      </c>
      <c r="QU35" s="4"/>
      <c r="QV35" s="5" t="s">
        <v>23</v>
      </c>
      <c r="QW35" s="4"/>
      <c r="QX35" s="5" t="s">
        <v>22</v>
      </c>
      <c r="QY35" s="4"/>
      <c r="QZ35" s="5" t="s">
        <v>23</v>
      </c>
      <c r="RA35" s="4"/>
      <c r="RB35" s="6" t="s">
        <v>22</v>
      </c>
      <c r="RC35" s="4"/>
      <c r="RD35" s="6" t="s">
        <v>23</v>
      </c>
      <c r="RE35" s="4"/>
      <c r="RF35" s="6" t="s">
        <v>22</v>
      </c>
      <c r="RG35" s="4"/>
      <c r="RH35" s="6" t="s">
        <v>23</v>
      </c>
      <c r="RI35" s="70"/>
      <c r="RJ35" s="17"/>
      <c r="RK35" s="18"/>
      <c r="RL35" s="82"/>
      <c r="RN35" s="9" t="str">
        <f t="shared" si="38"/>
        <v/>
      </c>
      <c r="RO35" s="9" t="str">
        <f t="shared" si="92"/>
        <v/>
      </c>
      <c r="RP35" s="9" t="str">
        <f>IF(QY35="","",IF(OR(AND(QP35=QP36,QS36&gt;0,明細書!QS36&lt;明細書!QS35),AND(QP35=QP36,QS36&gt;0,明細書!QT35&gt;明細書!QS36),AND(明細書!QS35&gt;明細書!QT35)),1,""))</f>
        <v/>
      </c>
      <c r="RQ35" s="9" t="str">
        <f>IF(RG35="","",IF(OR(明細書!QU35&lt;明細書!QS35,明細書!QT35&lt;明細書!QV35,明細書!QU35&gt;明細書!QV35),1,""))</f>
        <v/>
      </c>
      <c r="RR35" s="9" t="str">
        <f>IF(AND(明細書!QS35&lt;=TIME(17,40,0),明細書!QT35&gt;=TIME(18,20,0)),1,IF(AND(明細書!QS35&lt;=TIME(21,40,0),明細書!QT35&gt;=TIME(22,20,0)),1,IF(AND(明細書!QS35&lt;=TIME(5,40,0),明細書!QT35&gt;=TIME(6,20,0)),1,IF(AND(明細書!QS35&lt;=TIME(7,40,0),明細書!QT35&gt;=TIME(8,20,0)),1,""))))</f>
        <v/>
      </c>
      <c r="RZ35" s="15" t="str">
        <f t="shared" si="72"/>
        <v/>
      </c>
      <c r="SB35" s="16"/>
      <c r="SC35" s="7" t="str">
        <f t="shared" si="39"/>
        <v/>
      </c>
      <c r="SD35" s="3">
        <f t="shared" si="40"/>
        <v>45382</v>
      </c>
      <c r="SE35" s="4"/>
      <c r="SF35" s="5" t="s">
        <v>22</v>
      </c>
      <c r="SG35" s="4"/>
      <c r="SH35" s="5" t="s">
        <v>23</v>
      </c>
      <c r="SI35" s="4"/>
      <c r="SJ35" s="5" t="s">
        <v>22</v>
      </c>
      <c r="SK35" s="4"/>
      <c r="SL35" s="5" t="s">
        <v>23</v>
      </c>
      <c r="SM35" s="4"/>
      <c r="SN35" s="6" t="s">
        <v>22</v>
      </c>
      <c r="SO35" s="4"/>
      <c r="SP35" s="6" t="s">
        <v>23</v>
      </c>
      <c r="SQ35" s="4"/>
      <c r="SR35" s="6" t="s">
        <v>22</v>
      </c>
      <c r="SS35" s="4"/>
      <c r="ST35" s="6" t="s">
        <v>23</v>
      </c>
      <c r="SU35" s="70"/>
      <c r="SV35" s="17"/>
      <c r="SW35" s="18"/>
      <c r="SX35" s="82"/>
      <c r="SZ35" s="9" t="str">
        <f t="shared" si="41"/>
        <v/>
      </c>
      <c r="TA35" s="9" t="str">
        <f t="shared" si="93"/>
        <v/>
      </c>
      <c r="TB35" s="9" t="str">
        <f>IF(SK35="","",IF(OR(AND(SB35=SB36,SE36&gt;0,明細書!SE36&lt;明細書!SE35),AND(SB35=SB36,SE36&gt;0,明細書!SF35&gt;明細書!SE36),AND(明細書!SE35&gt;明細書!SF35)),1,""))</f>
        <v/>
      </c>
      <c r="TC35" s="9" t="str">
        <f>IF(SS35="","",IF(OR(明細書!SG35&lt;明細書!SE35,明細書!SF35&lt;明細書!SH35,明細書!SG35&gt;明細書!SH35),1,""))</f>
        <v/>
      </c>
      <c r="TD35" s="9" t="str">
        <f>IF(AND(明細書!SE35&lt;=TIME(17,40,0),明細書!SF35&gt;=TIME(18,20,0)),1,IF(AND(明細書!SE35&lt;=TIME(21,40,0),明細書!SF35&gt;=TIME(22,20,0)),1,IF(AND(明細書!SE35&lt;=TIME(5,40,0),明細書!SF35&gt;=TIME(6,20,0)),1,IF(AND(明細書!SE35&lt;=TIME(7,40,0),明細書!SF35&gt;=TIME(8,20,0)),1,""))))</f>
        <v/>
      </c>
      <c r="TL35" s="15" t="str">
        <f t="shared" si="73"/>
        <v/>
      </c>
      <c r="TN35" s="16"/>
      <c r="TO35" s="7" t="str">
        <f t="shared" si="42"/>
        <v/>
      </c>
      <c r="TP35" s="3">
        <f t="shared" si="43"/>
        <v>45382</v>
      </c>
      <c r="TQ35" s="4"/>
      <c r="TR35" s="5" t="s">
        <v>22</v>
      </c>
      <c r="TS35" s="4"/>
      <c r="TT35" s="5" t="s">
        <v>23</v>
      </c>
      <c r="TU35" s="4"/>
      <c r="TV35" s="5" t="s">
        <v>22</v>
      </c>
      <c r="TW35" s="4"/>
      <c r="TX35" s="5" t="s">
        <v>23</v>
      </c>
      <c r="TY35" s="4"/>
      <c r="TZ35" s="6" t="s">
        <v>22</v>
      </c>
      <c r="UA35" s="4"/>
      <c r="UB35" s="6" t="s">
        <v>23</v>
      </c>
      <c r="UC35" s="4"/>
      <c r="UD35" s="6" t="s">
        <v>22</v>
      </c>
      <c r="UE35" s="4"/>
      <c r="UF35" s="6" t="s">
        <v>23</v>
      </c>
      <c r="UG35" s="70"/>
      <c r="UH35" s="17"/>
      <c r="UI35" s="18"/>
      <c r="UJ35" s="82"/>
      <c r="UL35" s="9" t="str">
        <f t="shared" si="44"/>
        <v/>
      </c>
      <c r="UM35" s="9" t="str">
        <f t="shared" si="94"/>
        <v/>
      </c>
      <c r="UN35" s="9" t="str">
        <f>IF(TW35="","",IF(OR(AND(TN35=TN36,TQ36&gt;0,明細書!TQ36&lt;明細書!TQ35),AND(TN35=TN36,TQ36&gt;0,明細書!TR35&gt;明細書!TQ36),AND(明細書!TQ35&gt;明細書!TR35)),1,""))</f>
        <v/>
      </c>
      <c r="UO35" s="9" t="str">
        <f>IF(UE35="","",IF(OR(明細書!TS35&lt;明細書!TQ35,明細書!TR35&lt;明細書!TT35,明細書!TS35&gt;明細書!TT35),1,""))</f>
        <v/>
      </c>
      <c r="UP35" s="9" t="str">
        <f>IF(AND(明細書!TQ35&lt;=TIME(17,40,0),明細書!TR35&gt;=TIME(18,20,0)),1,IF(AND(明細書!TQ35&lt;=TIME(21,40,0),明細書!TR35&gt;=TIME(22,20,0)),1,IF(AND(明細書!TQ35&lt;=TIME(5,40,0),明細書!TR35&gt;=TIME(6,20,0)),1,IF(AND(明細書!TQ35&lt;=TIME(7,40,0),明細書!TR35&gt;=TIME(8,20,0)),1,""))))</f>
        <v/>
      </c>
      <c r="UX35" s="15" t="str">
        <f t="shared" si="74"/>
        <v/>
      </c>
      <c r="UZ35" s="16"/>
      <c r="VA35" s="7" t="str">
        <f t="shared" si="45"/>
        <v/>
      </c>
      <c r="VB35" s="3">
        <f t="shared" si="46"/>
        <v>45382</v>
      </c>
      <c r="VC35" s="4"/>
      <c r="VD35" s="5" t="s">
        <v>22</v>
      </c>
      <c r="VE35" s="4"/>
      <c r="VF35" s="5" t="s">
        <v>23</v>
      </c>
      <c r="VG35" s="4"/>
      <c r="VH35" s="5" t="s">
        <v>22</v>
      </c>
      <c r="VI35" s="4"/>
      <c r="VJ35" s="5" t="s">
        <v>23</v>
      </c>
      <c r="VK35" s="4"/>
      <c r="VL35" s="6" t="s">
        <v>22</v>
      </c>
      <c r="VM35" s="4"/>
      <c r="VN35" s="6" t="s">
        <v>23</v>
      </c>
      <c r="VO35" s="4"/>
      <c r="VP35" s="6" t="s">
        <v>22</v>
      </c>
      <c r="VQ35" s="4"/>
      <c r="VR35" s="6" t="s">
        <v>23</v>
      </c>
      <c r="VS35" s="70"/>
      <c r="VT35" s="17"/>
      <c r="VU35" s="18"/>
      <c r="VV35" s="82"/>
      <c r="VX35" s="9" t="str">
        <f t="shared" si="47"/>
        <v/>
      </c>
      <c r="VY35" s="9" t="str">
        <f t="shared" si="95"/>
        <v/>
      </c>
      <c r="VZ35" s="9" t="str">
        <f>IF(VI35="","",IF(OR(AND(UZ35=UZ36,VC36&gt;0,明細書!VC36&lt;明細書!VC35),AND(UZ35=UZ36,VC36&gt;0,明細書!VD35&gt;明細書!VC36),AND(明細書!VC35&gt;明細書!VD35)),1,""))</f>
        <v/>
      </c>
      <c r="WA35" s="9" t="str">
        <f>IF(VQ35="","",IF(OR(明細書!VE35&lt;明細書!VC35,明細書!VD35&lt;明細書!VF35,明細書!VE35&gt;明細書!VF35),1,""))</f>
        <v/>
      </c>
      <c r="WB35" s="9" t="str">
        <f>IF(AND(明細書!VC35&lt;=TIME(17,40,0),明細書!VD35&gt;=TIME(18,20,0)),1,IF(AND(明細書!VC35&lt;=TIME(21,40,0),明細書!VD35&gt;=TIME(22,20,0)),1,IF(AND(明細書!VC35&lt;=TIME(5,40,0),明細書!VD35&gt;=TIME(6,20,0)),1,IF(AND(明細書!VC35&lt;=TIME(7,40,0),明細書!VD35&gt;=TIME(8,20,0)),1,""))))</f>
        <v/>
      </c>
      <c r="WJ35" s="15" t="str">
        <f t="shared" si="75"/>
        <v/>
      </c>
      <c r="WL35" s="16"/>
      <c r="WM35" s="7" t="str">
        <f t="shared" si="48"/>
        <v/>
      </c>
      <c r="WN35" s="3">
        <f t="shared" si="49"/>
        <v>45382</v>
      </c>
      <c r="WO35" s="4"/>
      <c r="WP35" s="5" t="s">
        <v>22</v>
      </c>
      <c r="WQ35" s="4"/>
      <c r="WR35" s="5" t="s">
        <v>23</v>
      </c>
      <c r="WS35" s="4"/>
      <c r="WT35" s="5" t="s">
        <v>22</v>
      </c>
      <c r="WU35" s="4"/>
      <c r="WV35" s="5" t="s">
        <v>23</v>
      </c>
      <c r="WW35" s="4"/>
      <c r="WX35" s="6" t="s">
        <v>22</v>
      </c>
      <c r="WY35" s="4"/>
      <c r="WZ35" s="6" t="s">
        <v>23</v>
      </c>
      <c r="XA35" s="4"/>
      <c r="XB35" s="6" t="s">
        <v>22</v>
      </c>
      <c r="XC35" s="4"/>
      <c r="XD35" s="6" t="s">
        <v>23</v>
      </c>
      <c r="XE35" s="70"/>
      <c r="XF35" s="17"/>
      <c r="XG35" s="18"/>
      <c r="XH35" s="82"/>
      <c r="XJ35" s="9" t="str">
        <f t="shared" si="50"/>
        <v/>
      </c>
      <c r="XK35" s="9" t="str">
        <f t="shared" si="96"/>
        <v/>
      </c>
      <c r="XL35" s="9" t="str">
        <f>IF(WU35="","",IF(OR(AND(WL35=WL36,WO36&gt;0,明細書!WO36&lt;明細書!WO35),AND(WL35=WL36,WO36&gt;0,明細書!WP35&gt;明細書!WO36),AND(明細書!WO35&gt;明細書!WP35)),1,""))</f>
        <v/>
      </c>
      <c r="XM35" s="9" t="str">
        <f>IF(XC35="","",IF(OR(明細書!WQ35&lt;明細書!WO35,明細書!WP35&lt;明細書!WR35,明細書!WQ35&gt;明細書!WR35),1,""))</f>
        <v/>
      </c>
      <c r="XN35" s="9" t="str">
        <f>IF(AND(明細書!WO35&lt;=TIME(17,40,0),明細書!WP35&gt;=TIME(18,20,0)),1,IF(AND(明細書!WO35&lt;=TIME(21,40,0),明細書!WP35&gt;=TIME(22,20,0)),1,IF(AND(明細書!WO35&lt;=TIME(5,40,0),明細書!WP35&gt;=TIME(6,20,0)),1,IF(AND(明細書!WO35&lt;=TIME(7,40,0),明細書!WP35&gt;=TIME(8,20,0)),1,""))))</f>
        <v/>
      </c>
      <c r="XV35" s="15" t="str">
        <f t="shared" si="76"/>
        <v/>
      </c>
      <c r="XX35" s="16"/>
      <c r="XY35" s="7" t="str">
        <f t="shared" si="51"/>
        <v/>
      </c>
      <c r="XZ35" s="3">
        <f t="shared" si="52"/>
        <v>45382</v>
      </c>
      <c r="YA35" s="4"/>
      <c r="YB35" s="5" t="s">
        <v>22</v>
      </c>
      <c r="YC35" s="4"/>
      <c r="YD35" s="5" t="s">
        <v>23</v>
      </c>
      <c r="YE35" s="4"/>
      <c r="YF35" s="5" t="s">
        <v>22</v>
      </c>
      <c r="YG35" s="4"/>
      <c r="YH35" s="5" t="s">
        <v>23</v>
      </c>
      <c r="YI35" s="4"/>
      <c r="YJ35" s="6" t="s">
        <v>22</v>
      </c>
      <c r="YK35" s="4"/>
      <c r="YL35" s="6" t="s">
        <v>23</v>
      </c>
      <c r="YM35" s="4"/>
      <c r="YN35" s="6" t="s">
        <v>22</v>
      </c>
      <c r="YO35" s="4"/>
      <c r="YP35" s="6" t="s">
        <v>23</v>
      </c>
      <c r="YQ35" s="70"/>
      <c r="YR35" s="17"/>
      <c r="YS35" s="18"/>
      <c r="YT35" s="82"/>
      <c r="YV35" s="9" t="str">
        <f t="shared" si="53"/>
        <v/>
      </c>
      <c r="YW35" s="9" t="str">
        <f t="shared" si="97"/>
        <v/>
      </c>
      <c r="YX35" s="9" t="str">
        <f>IF(YG35="","",IF(OR(AND(XX35=XX36,YA36&gt;0,明細書!YA36&lt;明細書!YA35),AND(XX35=XX36,YA36&gt;0,明細書!YB35&gt;明細書!YA36),AND(明細書!YA35&gt;明細書!YB35)),1,""))</f>
        <v/>
      </c>
      <c r="YY35" s="9" t="str">
        <f>IF(YO35="","",IF(OR(明細書!YC35&lt;明細書!YA35,明細書!YB35&lt;明細書!YD35,明細書!YC35&gt;明細書!YD35),1,""))</f>
        <v/>
      </c>
      <c r="YZ35" s="9" t="str">
        <f>IF(AND(明細書!YA35&lt;=TIME(17,40,0),明細書!YB35&gt;=TIME(18,20,0)),1,IF(AND(明細書!YA35&lt;=TIME(21,40,0),明細書!YB35&gt;=TIME(22,20,0)),1,IF(AND(明細書!YA35&lt;=TIME(5,40,0),明細書!YB35&gt;=TIME(6,20,0)),1,IF(AND(明細書!YA35&lt;=TIME(7,40,0),明細書!YB35&gt;=TIME(8,20,0)),1,""))))</f>
        <v/>
      </c>
      <c r="ZH35" s="15" t="str">
        <f t="shared" si="77"/>
        <v/>
      </c>
      <c r="ZJ35" s="16"/>
      <c r="ZK35" s="7" t="str">
        <f t="shared" si="54"/>
        <v/>
      </c>
      <c r="ZL35" s="3">
        <f t="shared" si="55"/>
        <v>45382</v>
      </c>
      <c r="ZM35" s="4"/>
      <c r="ZN35" s="5" t="s">
        <v>22</v>
      </c>
      <c r="ZO35" s="4"/>
      <c r="ZP35" s="5" t="s">
        <v>23</v>
      </c>
      <c r="ZQ35" s="4"/>
      <c r="ZR35" s="5" t="s">
        <v>22</v>
      </c>
      <c r="ZS35" s="4"/>
      <c r="ZT35" s="5" t="s">
        <v>23</v>
      </c>
      <c r="ZU35" s="4"/>
      <c r="ZV35" s="6" t="s">
        <v>22</v>
      </c>
      <c r="ZW35" s="4"/>
      <c r="ZX35" s="6" t="s">
        <v>23</v>
      </c>
      <c r="ZY35" s="4"/>
      <c r="ZZ35" s="6" t="s">
        <v>22</v>
      </c>
      <c r="AAA35" s="4"/>
      <c r="AAB35" s="6" t="s">
        <v>23</v>
      </c>
      <c r="AAC35" s="70"/>
      <c r="AAD35" s="17"/>
      <c r="AAE35" s="18"/>
      <c r="AAF35" s="82"/>
      <c r="AAH35" s="9" t="str">
        <f t="shared" si="56"/>
        <v/>
      </c>
      <c r="AAI35" s="9" t="str">
        <f t="shared" si="98"/>
        <v/>
      </c>
      <c r="AAJ35" s="9" t="str">
        <f>IF(ZS35="","",IF(OR(AND(ZJ35=ZJ36,ZM36&gt;0,明細書!ZM36&lt;明細書!ZM35),AND(ZJ35=ZJ36,ZM36&gt;0,明細書!ZN35&gt;明細書!ZM36),AND(明細書!ZM35&gt;明細書!ZN35)),1,""))</f>
        <v/>
      </c>
      <c r="AAK35" s="9" t="str">
        <f>IF(AAA35="","",IF(OR(明細書!ZO35&lt;明細書!ZM35,明細書!ZN35&lt;明細書!ZP35,明細書!ZO35&gt;明細書!ZP35),1,""))</f>
        <v/>
      </c>
      <c r="AAL35" s="9" t="str">
        <f>IF(AND(明細書!ZM35&lt;=TIME(17,40,0),明細書!ZN35&gt;=TIME(18,20,0)),1,IF(AND(明細書!ZM35&lt;=TIME(21,40,0),明細書!ZN35&gt;=TIME(22,20,0)),1,IF(AND(明細書!ZM35&lt;=TIME(5,40,0),明細書!ZN35&gt;=TIME(6,20,0)),1,IF(AND(明細書!ZM35&lt;=TIME(7,40,0),明細書!ZN35&gt;=TIME(8,20,0)),1,""))))</f>
        <v/>
      </c>
      <c r="AAT35" s="15" t="str">
        <f t="shared" si="78"/>
        <v/>
      </c>
      <c r="AAV35" s="16"/>
      <c r="AAW35" s="7" t="str">
        <f t="shared" si="57"/>
        <v/>
      </c>
      <c r="AAX35" s="3">
        <f t="shared" si="58"/>
        <v>45382</v>
      </c>
      <c r="AAY35" s="4"/>
      <c r="AAZ35" s="5" t="s">
        <v>22</v>
      </c>
      <c r="ABA35" s="4"/>
      <c r="ABB35" s="5" t="s">
        <v>23</v>
      </c>
      <c r="ABC35" s="4"/>
      <c r="ABD35" s="5" t="s">
        <v>22</v>
      </c>
      <c r="ABE35" s="4"/>
      <c r="ABF35" s="5" t="s">
        <v>23</v>
      </c>
      <c r="ABG35" s="4"/>
      <c r="ABH35" s="6" t="s">
        <v>22</v>
      </c>
      <c r="ABI35" s="4"/>
      <c r="ABJ35" s="6" t="s">
        <v>23</v>
      </c>
      <c r="ABK35" s="4"/>
      <c r="ABL35" s="6" t="s">
        <v>22</v>
      </c>
      <c r="ABM35" s="4"/>
      <c r="ABN35" s="6" t="s">
        <v>23</v>
      </c>
      <c r="ABO35" s="70"/>
      <c r="ABP35" s="17"/>
      <c r="ABQ35" s="18"/>
      <c r="ABR35" s="82"/>
      <c r="ABT35" s="9" t="str">
        <f t="shared" si="59"/>
        <v/>
      </c>
      <c r="ABU35" s="9" t="str">
        <f t="shared" si="99"/>
        <v/>
      </c>
      <c r="ABV35" s="9" t="str">
        <f>IF(ABE35="","",IF(OR(AND(AAV35=AAV36,AAY36&gt;0,明細書!AAY36&lt;明細書!AAY35),AND(AAV35=AAV36,AAY36&gt;0,明細書!AAZ35&gt;明細書!AAY36),AND(明細書!AAY35&gt;明細書!AAZ35)),1,""))</f>
        <v/>
      </c>
      <c r="ABW35" s="9" t="str">
        <f>IF(ABM35="","",IF(OR(明細書!ABA35&lt;明細書!AAY35,明細書!AAZ35&lt;明細書!ABB35,明細書!ABA35&gt;明細書!ABB35),1,""))</f>
        <v/>
      </c>
      <c r="ABX35" s="9" t="str">
        <f>IF(AND(明細書!AAY35&lt;=TIME(17,40,0),明細書!AAZ35&gt;=TIME(18,20,0)),1,IF(AND(明細書!AAY35&lt;=TIME(21,40,0),明細書!AAZ35&gt;=TIME(22,20,0)),1,IF(AND(明細書!AAY35&lt;=TIME(5,40,0),明細書!AAZ35&gt;=TIME(6,20,0)),1,IF(AND(明細書!AAY35&lt;=TIME(7,40,0),明細書!AAZ35&gt;=TIME(8,20,0)),1,""))))</f>
        <v/>
      </c>
      <c r="ACF35" s="15" t="str">
        <f t="shared" si="79"/>
        <v/>
      </c>
    </row>
    <row r="36" spans="2:760" ht="18.75" customHeight="1" x14ac:dyDescent="0.2">
      <c r="B36" s="16"/>
      <c r="C36" s="7" t="str">
        <f t="shared" si="100"/>
        <v/>
      </c>
      <c r="D36" s="3">
        <f t="shared" si="101"/>
        <v>45382</v>
      </c>
      <c r="E36" s="4"/>
      <c r="F36" s="5" t="s">
        <v>22</v>
      </c>
      <c r="G36" s="4"/>
      <c r="H36" s="5" t="s">
        <v>23</v>
      </c>
      <c r="I36" s="4"/>
      <c r="J36" s="5" t="s">
        <v>22</v>
      </c>
      <c r="K36" s="4"/>
      <c r="L36" s="5" t="s">
        <v>23</v>
      </c>
      <c r="M36" s="4"/>
      <c r="N36" s="6" t="s">
        <v>22</v>
      </c>
      <c r="O36" s="4"/>
      <c r="P36" s="6" t="s">
        <v>23</v>
      </c>
      <c r="Q36" s="4"/>
      <c r="R36" s="6" t="s">
        <v>22</v>
      </c>
      <c r="S36" s="4"/>
      <c r="T36" s="6" t="s">
        <v>23</v>
      </c>
      <c r="U36" s="70"/>
      <c r="V36" s="17"/>
      <c r="W36" s="18"/>
      <c r="X36" s="82"/>
      <c r="Z36" s="9" t="str">
        <f t="shared" si="2"/>
        <v/>
      </c>
      <c r="AA36" s="9" t="str">
        <f t="shared" si="80"/>
        <v/>
      </c>
      <c r="AB36" s="9" t="str">
        <f>IF(K36="","",IF(OR(AND(B36=B37,E37&gt;0,明細書!E37&lt;明細書!E36),AND(B36=B37,E37&gt;0,明細書!F36&gt;明細書!E37),AND(明細書!E36&gt;明細書!F36)),1,""))</f>
        <v/>
      </c>
      <c r="AC36" s="9" t="str">
        <f>IF(S36="","",IF(OR(明細書!G36&lt;明細書!E36,明細書!F36&lt;明細書!H36,明細書!G36&gt;明細書!H36),1,""))</f>
        <v/>
      </c>
      <c r="AD36" s="9" t="str">
        <f>IF(AND(明細書!E36&lt;=TIME(17,40,0),明細書!F36&gt;=TIME(18,20,0)),1,IF(AND(明細書!E36&lt;=TIME(21,40,0),明細書!F36&gt;=TIME(22,20,0)),1,IF(AND(明細書!E36&lt;=TIME(5,40,0),明細書!F36&gt;=TIME(6,20,0)),1,IF(AND(明細書!E36&lt;=TIME(7,40,0),明細書!F36&gt;=TIME(8,20,0)),1,""))))</f>
        <v/>
      </c>
      <c r="AL36" s="15" t="str">
        <f t="shared" si="60"/>
        <v/>
      </c>
      <c r="AN36" s="16"/>
      <c r="AO36" s="7" t="str">
        <f t="shared" si="3"/>
        <v/>
      </c>
      <c r="AP36" s="3">
        <f t="shared" si="4"/>
        <v>45382</v>
      </c>
      <c r="AQ36" s="4"/>
      <c r="AR36" s="5" t="s">
        <v>22</v>
      </c>
      <c r="AS36" s="4"/>
      <c r="AT36" s="5" t="s">
        <v>23</v>
      </c>
      <c r="AU36" s="4"/>
      <c r="AV36" s="5" t="s">
        <v>22</v>
      </c>
      <c r="AW36" s="4"/>
      <c r="AX36" s="5" t="s">
        <v>23</v>
      </c>
      <c r="AY36" s="4"/>
      <c r="AZ36" s="6" t="s">
        <v>22</v>
      </c>
      <c r="BA36" s="4"/>
      <c r="BB36" s="6" t="s">
        <v>23</v>
      </c>
      <c r="BC36" s="4"/>
      <c r="BD36" s="6" t="s">
        <v>22</v>
      </c>
      <c r="BE36" s="4"/>
      <c r="BF36" s="6" t="s">
        <v>23</v>
      </c>
      <c r="BG36" s="70"/>
      <c r="BH36" s="17"/>
      <c r="BI36" s="18"/>
      <c r="BJ36" s="82"/>
      <c r="BL36" s="9" t="str">
        <f t="shared" si="5"/>
        <v/>
      </c>
      <c r="BM36" s="9" t="str">
        <f t="shared" si="81"/>
        <v/>
      </c>
      <c r="BN36" s="9" t="str">
        <f>IF(AW36="","",IF(OR(AND(AN36=AN37,AQ37&gt;0,明細書!AQ37&lt;明細書!AQ36),AND(AN36=AN37,AQ37&gt;0,明細書!AR36&gt;明細書!AQ37),AND(明細書!AQ36&gt;明細書!AR36)),1,""))</f>
        <v/>
      </c>
      <c r="BO36" s="9" t="str">
        <f>IF(BE36="","",IF(OR(明細書!AS36&lt;明細書!AQ36,明細書!AR36&lt;明細書!AT36,明細書!AS36&gt;明細書!AT36),1,""))</f>
        <v/>
      </c>
      <c r="BP36" s="9" t="str">
        <f>IF(AND(明細書!AQ36&lt;=TIME(17,40,0),明細書!AR36&gt;=TIME(18,20,0)),1,IF(AND(明細書!AQ36&lt;=TIME(21,40,0),明細書!AR36&gt;=TIME(22,20,0)),1,IF(AND(明細書!AQ36&lt;=TIME(5,40,0),明細書!AR36&gt;=TIME(6,20,0)),1,IF(AND(明細書!AQ36&lt;=TIME(7,40,0),明細書!AR36&gt;=TIME(8,20,0)),1,""))))</f>
        <v/>
      </c>
      <c r="BX36" s="15" t="str">
        <f t="shared" si="61"/>
        <v/>
      </c>
      <c r="BZ36" s="16"/>
      <c r="CA36" s="7" t="str">
        <f t="shared" si="6"/>
        <v/>
      </c>
      <c r="CB36" s="3">
        <f t="shared" si="7"/>
        <v>45382</v>
      </c>
      <c r="CC36" s="4"/>
      <c r="CD36" s="5" t="s">
        <v>22</v>
      </c>
      <c r="CE36" s="4"/>
      <c r="CF36" s="5" t="s">
        <v>23</v>
      </c>
      <c r="CG36" s="4"/>
      <c r="CH36" s="5" t="s">
        <v>22</v>
      </c>
      <c r="CI36" s="4"/>
      <c r="CJ36" s="5" t="s">
        <v>23</v>
      </c>
      <c r="CK36" s="4"/>
      <c r="CL36" s="6" t="s">
        <v>22</v>
      </c>
      <c r="CM36" s="4"/>
      <c r="CN36" s="6" t="s">
        <v>23</v>
      </c>
      <c r="CO36" s="4"/>
      <c r="CP36" s="6" t="s">
        <v>22</v>
      </c>
      <c r="CQ36" s="4"/>
      <c r="CR36" s="6" t="s">
        <v>23</v>
      </c>
      <c r="CS36" s="70"/>
      <c r="CT36" s="17"/>
      <c r="CU36" s="18"/>
      <c r="CV36" s="82"/>
      <c r="CX36" s="9" t="str">
        <f t="shared" si="8"/>
        <v/>
      </c>
      <c r="CY36" s="9" t="str">
        <f t="shared" si="82"/>
        <v/>
      </c>
      <c r="CZ36" s="9" t="str">
        <f>IF(CI36="","",IF(OR(AND(BZ36=BZ37,CC37&gt;0,明細書!CC37&lt;明細書!CC36),AND(BZ36=BZ37,CC37&gt;0,明細書!CD36&gt;明細書!CC37),AND(明細書!CC36&gt;明細書!CD36)),1,""))</f>
        <v/>
      </c>
      <c r="DA36" s="9" t="str">
        <f>IF(CQ36="","",IF(OR(明細書!CE36&lt;明細書!CC36,明細書!CD36&lt;明細書!CF36,明細書!CE36&gt;明細書!CF36),1,""))</f>
        <v/>
      </c>
      <c r="DB36" s="9" t="str">
        <f>IF(AND(明細書!CC36&lt;=TIME(17,40,0),明細書!CD36&gt;=TIME(18,20,0)),1,IF(AND(明細書!CC36&lt;=TIME(21,40,0),明細書!CD36&gt;=TIME(22,20,0)),1,IF(AND(明細書!CC36&lt;=TIME(5,40,0),明細書!CD36&gt;=TIME(6,20,0)),1,IF(AND(明細書!CC36&lt;=TIME(7,40,0),明細書!CD36&gt;=TIME(8,20,0)),1,""))))</f>
        <v/>
      </c>
      <c r="DJ36" s="15" t="str">
        <f t="shared" si="62"/>
        <v/>
      </c>
      <c r="DL36" s="16"/>
      <c r="DM36" s="7" t="str">
        <f t="shared" si="9"/>
        <v/>
      </c>
      <c r="DN36" s="3">
        <f t="shared" si="10"/>
        <v>45382</v>
      </c>
      <c r="DO36" s="4"/>
      <c r="DP36" s="5" t="s">
        <v>22</v>
      </c>
      <c r="DQ36" s="4"/>
      <c r="DR36" s="5" t="s">
        <v>23</v>
      </c>
      <c r="DS36" s="4"/>
      <c r="DT36" s="5" t="s">
        <v>22</v>
      </c>
      <c r="DU36" s="4"/>
      <c r="DV36" s="5" t="s">
        <v>23</v>
      </c>
      <c r="DW36" s="4"/>
      <c r="DX36" s="6" t="s">
        <v>22</v>
      </c>
      <c r="DY36" s="4"/>
      <c r="DZ36" s="6" t="s">
        <v>23</v>
      </c>
      <c r="EA36" s="4"/>
      <c r="EB36" s="6" t="s">
        <v>22</v>
      </c>
      <c r="EC36" s="4"/>
      <c r="ED36" s="6" t="s">
        <v>23</v>
      </c>
      <c r="EE36" s="70"/>
      <c r="EF36" s="17"/>
      <c r="EG36" s="18"/>
      <c r="EH36" s="82"/>
      <c r="EJ36" s="9" t="str">
        <f t="shared" si="11"/>
        <v/>
      </c>
      <c r="EK36" s="9" t="str">
        <f t="shared" si="83"/>
        <v/>
      </c>
      <c r="EL36" s="9" t="str">
        <f>IF(DU36="","",IF(OR(AND(DL36=DL37,DO37&gt;0,明細書!DO37&lt;明細書!DO36),AND(DL36=DL37,DO37&gt;0,明細書!DP36&gt;明細書!DO37),AND(明細書!DO36&gt;明細書!DP36)),1,""))</f>
        <v/>
      </c>
      <c r="EM36" s="9" t="str">
        <f>IF(EC36="","",IF(OR(明細書!DQ36&lt;明細書!DO36,明細書!DP36&lt;明細書!DR36,明細書!DQ36&gt;明細書!DR36),1,""))</f>
        <v/>
      </c>
      <c r="EN36" s="9" t="str">
        <f>IF(AND(明細書!DO36&lt;=TIME(17,40,0),明細書!DP36&gt;=TIME(18,20,0)),1,IF(AND(明細書!DO36&lt;=TIME(21,40,0),明細書!DP36&gt;=TIME(22,20,0)),1,IF(AND(明細書!DO36&lt;=TIME(5,40,0),明細書!DP36&gt;=TIME(6,20,0)),1,IF(AND(明細書!DO36&lt;=TIME(7,40,0),明細書!DP36&gt;=TIME(8,20,0)),1,""))))</f>
        <v/>
      </c>
      <c r="EV36" s="15" t="str">
        <f t="shared" si="63"/>
        <v/>
      </c>
      <c r="EX36" s="16"/>
      <c r="EY36" s="7" t="str">
        <f t="shared" si="12"/>
        <v/>
      </c>
      <c r="EZ36" s="3">
        <f t="shared" si="13"/>
        <v>45382</v>
      </c>
      <c r="FA36" s="4"/>
      <c r="FB36" s="5" t="s">
        <v>22</v>
      </c>
      <c r="FC36" s="4"/>
      <c r="FD36" s="5" t="s">
        <v>23</v>
      </c>
      <c r="FE36" s="4"/>
      <c r="FF36" s="5" t="s">
        <v>22</v>
      </c>
      <c r="FG36" s="4"/>
      <c r="FH36" s="5" t="s">
        <v>23</v>
      </c>
      <c r="FI36" s="4"/>
      <c r="FJ36" s="6" t="s">
        <v>22</v>
      </c>
      <c r="FK36" s="4"/>
      <c r="FL36" s="6" t="s">
        <v>23</v>
      </c>
      <c r="FM36" s="4"/>
      <c r="FN36" s="6" t="s">
        <v>22</v>
      </c>
      <c r="FO36" s="4"/>
      <c r="FP36" s="6" t="s">
        <v>23</v>
      </c>
      <c r="FQ36" s="70"/>
      <c r="FR36" s="17"/>
      <c r="FS36" s="18"/>
      <c r="FT36" s="82"/>
      <c r="FV36" s="9" t="str">
        <f t="shared" si="14"/>
        <v/>
      </c>
      <c r="FW36" s="9" t="str">
        <f t="shared" si="84"/>
        <v/>
      </c>
      <c r="FX36" s="9" t="str">
        <f>IF(FG36="","",IF(OR(AND(EX36=EX37,FA37&gt;0,明細書!FA37&lt;明細書!FA36),AND(EX36=EX37,FA37&gt;0,明細書!FB36&gt;明細書!FA37),AND(明細書!FA36&gt;明細書!FB36)),1,""))</f>
        <v/>
      </c>
      <c r="FY36" s="9" t="str">
        <f>IF(FO36="","",IF(OR(明細書!FC36&lt;明細書!FA36,明細書!FB36&lt;明細書!FD36,明細書!FC36&gt;明細書!FD36),1,""))</f>
        <v/>
      </c>
      <c r="FZ36" s="9" t="str">
        <f>IF(AND(明細書!FA36&lt;=TIME(17,40,0),明細書!FB36&gt;=TIME(18,20,0)),1,IF(AND(明細書!FA36&lt;=TIME(21,40,0),明細書!FB36&gt;=TIME(22,20,0)),1,IF(AND(明細書!FA36&lt;=TIME(5,40,0),明細書!FB36&gt;=TIME(6,20,0)),1,IF(AND(明細書!FA36&lt;=TIME(7,40,0),明細書!FB36&gt;=TIME(8,20,0)),1,""))))</f>
        <v/>
      </c>
      <c r="GH36" s="15" t="str">
        <f t="shared" si="64"/>
        <v/>
      </c>
      <c r="GJ36" s="16"/>
      <c r="GK36" s="7" t="str">
        <f t="shared" si="15"/>
        <v/>
      </c>
      <c r="GL36" s="3">
        <f t="shared" si="16"/>
        <v>45382</v>
      </c>
      <c r="GM36" s="4"/>
      <c r="GN36" s="5" t="s">
        <v>22</v>
      </c>
      <c r="GO36" s="4"/>
      <c r="GP36" s="5" t="s">
        <v>23</v>
      </c>
      <c r="GQ36" s="4"/>
      <c r="GR36" s="5" t="s">
        <v>22</v>
      </c>
      <c r="GS36" s="4"/>
      <c r="GT36" s="5" t="s">
        <v>23</v>
      </c>
      <c r="GU36" s="4"/>
      <c r="GV36" s="6" t="s">
        <v>22</v>
      </c>
      <c r="GW36" s="4"/>
      <c r="GX36" s="6" t="s">
        <v>23</v>
      </c>
      <c r="GY36" s="4"/>
      <c r="GZ36" s="6" t="s">
        <v>22</v>
      </c>
      <c r="HA36" s="4"/>
      <c r="HB36" s="6" t="s">
        <v>23</v>
      </c>
      <c r="HC36" s="70"/>
      <c r="HD36" s="17"/>
      <c r="HE36" s="18"/>
      <c r="HF36" s="82"/>
      <c r="HH36" s="9" t="str">
        <f t="shared" si="17"/>
        <v/>
      </c>
      <c r="HI36" s="9" t="str">
        <f t="shared" si="85"/>
        <v/>
      </c>
      <c r="HJ36" s="9" t="str">
        <f>IF(GS36="","",IF(OR(AND(GJ36=GJ37,GM37&gt;0,明細書!GM37&lt;明細書!GM36),AND(GJ36=GJ37,GM37&gt;0,明細書!GN36&gt;明細書!GM37),AND(明細書!GM36&gt;明細書!GN36)),1,""))</f>
        <v/>
      </c>
      <c r="HK36" s="9" t="str">
        <f>IF(HA36="","",IF(OR(明細書!GO36&lt;明細書!GM36,明細書!GN36&lt;明細書!GP36,明細書!GO36&gt;明細書!GP36),1,""))</f>
        <v/>
      </c>
      <c r="HL36" s="9" t="str">
        <f>IF(AND(明細書!GM36&lt;=TIME(17,40,0),明細書!GN36&gt;=TIME(18,20,0)),1,IF(AND(明細書!GM36&lt;=TIME(21,40,0),明細書!GN36&gt;=TIME(22,20,0)),1,IF(AND(明細書!GM36&lt;=TIME(5,40,0),明細書!GN36&gt;=TIME(6,20,0)),1,IF(AND(明細書!GM36&lt;=TIME(7,40,0),明細書!GN36&gt;=TIME(8,20,0)),1,""))))</f>
        <v/>
      </c>
      <c r="HT36" s="15" t="str">
        <f t="shared" si="65"/>
        <v/>
      </c>
      <c r="HV36" s="16"/>
      <c r="HW36" s="7" t="str">
        <f t="shared" si="18"/>
        <v/>
      </c>
      <c r="HX36" s="3">
        <f t="shared" si="19"/>
        <v>45382</v>
      </c>
      <c r="HY36" s="4"/>
      <c r="HZ36" s="5" t="s">
        <v>22</v>
      </c>
      <c r="IA36" s="4"/>
      <c r="IB36" s="5" t="s">
        <v>23</v>
      </c>
      <c r="IC36" s="4"/>
      <c r="ID36" s="5" t="s">
        <v>22</v>
      </c>
      <c r="IE36" s="4"/>
      <c r="IF36" s="5" t="s">
        <v>23</v>
      </c>
      <c r="IG36" s="4"/>
      <c r="IH36" s="6" t="s">
        <v>22</v>
      </c>
      <c r="II36" s="4"/>
      <c r="IJ36" s="6" t="s">
        <v>23</v>
      </c>
      <c r="IK36" s="4"/>
      <c r="IL36" s="6" t="s">
        <v>22</v>
      </c>
      <c r="IM36" s="4"/>
      <c r="IN36" s="6" t="s">
        <v>23</v>
      </c>
      <c r="IO36" s="70"/>
      <c r="IP36" s="17"/>
      <c r="IQ36" s="18"/>
      <c r="IR36" s="82"/>
      <c r="IT36" s="9" t="str">
        <f t="shared" si="20"/>
        <v/>
      </c>
      <c r="IU36" s="9" t="str">
        <f t="shared" si="86"/>
        <v/>
      </c>
      <c r="IV36" s="9" t="str">
        <f>IF(IE36="","",IF(OR(AND(HV36=HV37,HY37&gt;0,明細書!HY37&lt;明細書!HY36),AND(HV36=HV37,HY37&gt;0,明細書!HZ36&gt;明細書!HY37),AND(明細書!HY36&gt;明細書!HZ36)),1,""))</f>
        <v/>
      </c>
      <c r="IW36" s="9" t="str">
        <f>IF(IM36="","",IF(OR(明細書!IA36&lt;明細書!HY36,明細書!HZ36&lt;明細書!IB36,明細書!IA36&gt;明細書!IB36),1,""))</f>
        <v/>
      </c>
      <c r="IX36" s="9" t="str">
        <f>IF(AND(明細書!HY36&lt;=TIME(17,40,0),明細書!HZ36&gt;=TIME(18,20,0)),1,IF(AND(明細書!HY36&lt;=TIME(21,40,0),明細書!HZ36&gt;=TIME(22,20,0)),1,IF(AND(明細書!HY36&lt;=TIME(5,40,0),明細書!HZ36&gt;=TIME(6,20,0)),1,IF(AND(明細書!HY36&lt;=TIME(7,40,0),明細書!HZ36&gt;=TIME(8,20,0)),1,""))))</f>
        <v/>
      </c>
      <c r="JF36" s="15" t="str">
        <f t="shared" si="66"/>
        <v/>
      </c>
      <c r="JH36" s="16"/>
      <c r="JI36" s="7" t="str">
        <f t="shared" si="21"/>
        <v/>
      </c>
      <c r="JJ36" s="3">
        <f t="shared" si="22"/>
        <v>45382</v>
      </c>
      <c r="JK36" s="4"/>
      <c r="JL36" s="5" t="s">
        <v>22</v>
      </c>
      <c r="JM36" s="4"/>
      <c r="JN36" s="5" t="s">
        <v>23</v>
      </c>
      <c r="JO36" s="4"/>
      <c r="JP36" s="5" t="s">
        <v>22</v>
      </c>
      <c r="JQ36" s="4"/>
      <c r="JR36" s="5" t="s">
        <v>23</v>
      </c>
      <c r="JS36" s="4"/>
      <c r="JT36" s="6" t="s">
        <v>22</v>
      </c>
      <c r="JU36" s="4"/>
      <c r="JV36" s="6" t="s">
        <v>23</v>
      </c>
      <c r="JW36" s="4"/>
      <c r="JX36" s="6" t="s">
        <v>22</v>
      </c>
      <c r="JY36" s="4"/>
      <c r="JZ36" s="6" t="s">
        <v>23</v>
      </c>
      <c r="KA36" s="70"/>
      <c r="KB36" s="17"/>
      <c r="KC36" s="18"/>
      <c r="KD36" s="82"/>
      <c r="KF36" s="9" t="str">
        <f t="shared" si="23"/>
        <v/>
      </c>
      <c r="KG36" s="9" t="str">
        <f t="shared" si="87"/>
        <v/>
      </c>
      <c r="KH36" s="9" t="str">
        <f>IF(JQ36="","",IF(OR(AND(JH36=JH37,JK37&gt;0,明細書!JK37&lt;明細書!JK36),AND(JH36=JH37,JK37&gt;0,明細書!JL36&gt;明細書!JK37),AND(明細書!JK36&gt;明細書!JL36)),1,""))</f>
        <v/>
      </c>
      <c r="KI36" s="9" t="str">
        <f>IF(JY36="","",IF(OR(明細書!JM36&lt;明細書!JK36,明細書!JL36&lt;明細書!JN36,明細書!JM36&gt;明細書!JN36),1,""))</f>
        <v/>
      </c>
      <c r="KJ36" s="9" t="str">
        <f>IF(AND(明細書!JK36&lt;=TIME(17,40,0),明細書!JL36&gt;=TIME(18,20,0)),1,IF(AND(明細書!JK36&lt;=TIME(21,40,0),明細書!JL36&gt;=TIME(22,20,0)),1,IF(AND(明細書!JK36&lt;=TIME(5,40,0),明細書!JL36&gt;=TIME(6,20,0)),1,IF(AND(明細書!JK36&lt;=TIME(7,40,0),明細書!JL36&gt;=TIME(8,20,0)),1,""))))</f>
        <v/>
      </c>
      <c r="KR36" s="15" t="str">
        <f t="shared" si="67"/>
        <v/>
      </c>
      <c r="KT36" s="16"/>
      <c r="KU36" s="7" t="str">
        <f t="shared" si="24"/>
        <v/>
      </c>
      <c r="KV36" s="3">
        <f t="shared" si="25"/>
        <v>45382</v>
      </c>
      <c r="KW36" s="4"/>
      <c r="KX36" s="5" t="s">
        <v>22</v>
      </c>
      <c r="KY36" s="4"/>
      <c r="KZ36" s="5" t="s">
        <v>23</v>
      </c>
      <c r="LA36" s="4"/>
      <c r="LB36" s="5" t="s">
        <v>22</v>
      </c>
      <c r="LC36" s="4"/>
      <c r="LD36" s="5" t="s">
        <v>23</v>
      </c>
      <c r="LE36" s="4"/>
      <c r="LF36" s="6" t="s">
        <v>22</v>
      </c>
      <c r="LG36" s="4"/>
      <c r="LH36" s="6" t="s">
        <v>23</v>
      </c>
      <c r="LI36" s="4"/>
      <c r="LJ36" s="6" t="s">
        <v>22</v>
      </c>
      <c r="LK36" s="4"/>
      <c r="LL36" s="6" t="s">
        <v>23</v>
      </c>
      <c r="LM36" s="70"/>
      <c r="LN36" s="17"/>
      <c r="LO36" s="18"/>
      <c r="LP36" s="82"/>
      <c r="LR36" s="9" t="str">
        <f t="shared" si="26"/>
        <v/>
      </c>
      <c r="LS36" s="9" t="str">
        <f t="shared" si="88"/>
        <v/>
      </c>
      <c r="LT36" s="9" t="str">
        <f>IF(LC36="","",IF(OR(AND(KT36=KT37,KW37&gt;0,明細書!KW37&lt;明細書!KW36),AND(KT36=KT37,KW37&gt;0,明細書!KX36&gt;明細書!KW37),AND(明細書!KW36&gt;明細書!KX36)),1,""))</f>
        <v/>
      </c>
      <c r="LU36" s="9" t="str">
        <f>IF(LK36="","",IF(OR(明細書!KY36&lt;明細書!KW36,明細書!KX36&lt;明細書!KZ36,明細書!KY36&gt;明細書!KZ36),1,""))</f>
        <v/>
      </c>
      <c r="LV36" s="9" t="str">
        <f>IF(AND(明細書!KW36&lt;=TIME(17,40,0),明細書!KX36&gt;=TIME(18,20,0)),1,IF(AND(明細書!KW36&lt;=TIME(21,40,0),明細書!KX36&gt;=TIME(22,20,0)),1,IF(AND(明細書!KW36&lt;=TIME(5,40,0),明細書!KX36&gt;=TIME(6,20,0)),1,IF(AND(明細書!KW36&lt;=TIME(7,40,0),明細書!KX36&gt;=TIME(8,20,0)),1,""))))</f>
        <v/>
      </c>
      <c r="MD36" s="15" t="str">
        <f t="shared" si="68"/>
        <v/>
      </c>
      <c r="MF36" s="16"/>
      <c r="MG36" s="7" t="str">
        <f t="shared" si="27"/>
        <v/>
      </c>
      <c r="MH36" s="3">
        <f t="shared" si="28"/>
        <v>45382</v>
      </c>
      <c r="MI36" s="4"/>
      <c r="MJ36" s="5" t="s">
        <v>22</v>
      </c>
      <c r="MK36" s="4"/>
      <c r="ML36" s="5" t="s">
        <v>23</v>
      </c>
      <c r="MM36" s="4"/>
      <c r="MN36" s="5" t="s">
        <v>22</v>
      </c>
      <c r="MO36" s="4"/>
      <c r="MP36" s="5" t="s">
        <v>23</v>
      </c>
      <c r="MQ36" s="4"/>
      <c r="MR36" s="6" t="s">
        <v>22</v>
      </c>
      <c r="MS36" s="4"/>
      <c r="MT36" s="6" t="s">
        <v>23</v>
      </c>
      <c r="MU36" s="4"/>
      <c r="MV36" s="6" t="s">
        <v>22</v>
      </c>
      <c r="MW36" s="4"/>
      <c r="MX36" s="6" t="s">
        <v>23</v>
      </c>
      <c r="MY36" s="70"/>
      <c r="MZ36" s="17"/>
      <c r="NA36" s="18"/>
      <c r="NB36" s="82"/>
      <c r="ND36" s="9" t="str">
        <f t="shared" si="29"/>
        <v/>
      </c>
      <c r="NE36" s="9" t="str">
        <f t="shared" si="89"/>
        <v/>
      </c>
      <c r="NF36" s="9" t="str">
        <f>IF(MO36="","",IF(OR(AND(MF36=MF37,MI37&gt;0,明細書!MI37&lt;明細書!MI36),AND(MF36=MF37,MI37&gt;0,明細書!MJ36&gt;明細書!MI37),AND(明細書!MI36&gt;明細書!MJ36)),1,""))</f>
        <v/>
      </c>
      <c r="NG36" s="9" t="str">
        <f>IF(MW36="","",IF(OR(明細書!MK36&lt;明細書!MI36,明細書!MJ36&lt;明細書!ML36,明細書!MK36&gt;明細書!ML36),1,""))</f>
        <v/>
      </c>
      <c r="NH36" s="9" t="str">
        <f>IF(AND(明細書!MI36&lt;=TIME(17,40,0),明細書!MJ36&gt;=TIME(18,20,0)),1,IF(AND(明細書!MI36&lt;=TIME(21,40,0),明細書!MJ36&gt;=TIME(22,20,0)),1,IF(AND(明細書!MI36&lt;=TIME(5,40,0),明細書!MJ36&gt;=TIME(6,20,0)),1,IF(AND(明細書!MI36&lt;=TIME(7,40,0),明細書!MJ36&gt;=TIME(8,20,0)),1,""))))</f>
        <v/>
      </c>
      <c r="NP36" s="15" t="str">
        <f t="shared" si="69"/>
        <v/>
      </c>
      <c r="NR36" s="16"/>
      <c r="NS36" s="7" t="str">
        <f t="shared" si="30"/>
        <v/>
      </c>
      <c r="NT36" s="3">
        <f t="shared" si="31"/>
        <v>45382</v>
      </c>
      <c r="NU36" s="4"/>
      <c r="NV36" s="5" t="s">
        <v>22</v>
      </c>
      <c r="NW36" s="4"/>
      <c r="NX36" s="5" t="s">
        <v>23</v>
      </c>
      <c r="NY36" s="4"/>
      <c r="NZ36" s="5" t="s">
        <v>22</v>
      </c>
      <c r="OA36" s="4"/>
      <c r="OB36" s="5" t="s">
        <v>23</v>
      </c>
      <c r="OC36" s="4"/>
      <c r="OD36" s="6" t="s">
        <v>22</v>
      </c>
      <c r="OE36" s="4"/>
      <c r="OF36" s="6" t="s">
        <v>23</v>
      </c>
      <c r="OG36" s="4"/>
      <c r="OH36" s="6" t="s">
        <v>22</v>
      </c>
      <c r="OI36" s="4"/>
      <c r="OJ36" s="6" t="s">
        <v>23</v>
      </c>
      <c r="OK36" s="70"/>
      <c r="OL36" s="17"/>
      <c r="OM36" s="18"/>
      <c r="ON36" s="82"/>
      <c r="OP36" s="9" t="str">
        <f t="shared" si="32"/>
        <v/>
      </c>
      <c r="OQ36" s="9" t="str">
        <f t="shared" si="90"/>
        <v/>
      </c>
      <c r="OR36" s="9" t="str">
        <f>IF(OA36="","",IF(OR(AND(NR36=NR37,NU37&gt;0,明細書!NU37&lt;明細書!NU36),AND(NR36=NR37,NU37&gt;0,明細書!NV36&gt;明細書!NU37),AND(明細書!NU36&gt;明細書!NV36)),1,""))</f>
        <v/>
      </c>
      <c r="OS36" s="9" t="str">
        <f>IF(OI36="","",IF(OR(明細書!NW36&lt;明細書!NU36,明細書!NV36&lt;明細書!NX36,明細書!NW36&gt;明細書!NX36),1,""))</f>
        <v/>
      </c>
      <c r="OT36" s="9" t="str">
        <f>IF(AND(明細書!NU36&lt;=TIME(17,40,0),明細書!NV36&gt;=TIME(18,20,0)),1,IF(AND(明細書!NU36&lt;=TIME(21,40,0),明細書!NV36&gt;=TIME(22,20,0)),1,IF(AND(明細書!NU36&lt;=TIME(5,40,0),明細書!NV36&gt;=TIME(6,20,0)),1,IF(AND(明細書!NU36&lt;=TIME(7,40,0),明細書!NV36&gt;=TIME(8,20,0)),1,""))))</f>
        <v/>
      </c>
      <c r="PB36" s="15" t="str">
        <f t="shared" si="70"/>
        <v/>
      </c>
      <c r="PD36" s="16"/>
      <c r="PE36" s="7" t="str">
        <f t="shared" si="33"/>
        <v/>
      </c>
      <c r="PF36" s="3">
        <f t="shared" si="34"/>
        <v>45382</v>
      </c>
      <c r="PG36" s="4"/>
      <c r="PH36" s="5" t="s">
        <v>22</v>
      </c>
      <c r="PI36" s="4"/>
      <c r="PJ36" s="5" t="s">
        <v>23</v>
      </c>
      <c r="PK36" s="4"/>
      <c r="PL36" s="5" t="s">
        <v>22</v>
      </c>
      <c r="PM36" s="4"/>
      <c r="PN36" s="5" t="s">
        <v>23</v>
      </c>
      <c r="PO36" s="4"/>
      <c r="PP36" s="6" t="s">
        <v>22</v>
      </c>
      <c r="PQ36" s="4"/>
      <c r="PR36" s="6" t="s">
        <v>23</v>
      </c>
      <c r="PS36" s="4"/>
      <c r="PT36" s="6" t="s">
        <v>22</v>
      </c>
      <c r="PU36" s="4"/>
      <c r="PV36" s="6" t="s">
        <v>23</v>
      </c>
      <c r="PW36" s="70"/>
      <c r="PX36" s="17"/>
      <c r="PY36" s="18"/>
      <c r="PZ36" s="82"/>
      <c r="QB36" s="9" t="str">
        <f t="shared" si="35"/>
        <v/>
      </c>
      <c r="QC36" s="9" t="str">
        <f t="shared" si="91"/>
        <v/>
      </c>
      <c r="QD36" s="9" t="str">
        <f>IF(PM36="","",IF(OR(AND(PD36=PD37,PG37&gt;0,明細書!PG37&lt;明細書!PG36),AND(PD36=PD37,PG37&gt;0,明細書!PH36&gt;明細書!PG37),AND(明細書!PG36&gt;明細書!PH36)),1,""))</f>
        <v/>
      </c>
      <c r="QE36" s="9" t="str">
        <f>IF(PU36="","",IF(OR(明細書!PI36&lt;明細書!PG36,明細書!PH36&lt;明細書!PJ36,明細書!PI36&gt;明細書!PJ36),1,""))</f>
        <v/>
      </c>
      <c r="QF36" s="9" t="str">
        <f>IF(AND(明細書!PG36&lt;=TIME(17,40,0),明細書!PH36&gt;=TIME(18,20,0)),1,IF(AND(明細書!PG36&lt;=TIME(21,40,0),明細書!PH36&gt;=TIME(22,20,0)),1,IF(AND(明細書!PG36&lt;=TIME(5,40,0),明細書!PH36&gt;=TIME(6,20,0)),1,IF(AND(明細書!PG36&lt;=TIME(7,40,0),明細書!PH36&gt;=TIME(8,20,0)),1,""))))</f>
        <v/>
      </c>
      <c r="QN36" s="15" t="str">
        <f t="shared" si="71"/>
        <v/>
      </c>
      <c r="QP36" s="16"/>
      <c r="QQ36" s="7" t="str">
        <f t="shared" si="36"/>
        <v/>
      </c>
      <c r="QR36" s="3">
        <f t="shared" si="37"/>
        <v>45382</v>
      </c>
      <c r="QS36" s="4"/>
      <c r="QT36" s="5" t="s">
        <v>22</v>
      </c>
      <c r="QU36" s="4"/>
      <c r="QV36" s="5" t="s">
        <v>23</v>
      </c>
      <c r="QW36" s="4"/>
      <c r="QX36" s="5" t="s">
        <v>22</v>
      </c>
      <c r="QY36" s="4"/>
      <c r="QZ36" s="5" t="s">
        <v>23</v>
      </c>
      <c r="RA36" s="4"/>
      <c r="RB36" s="6" t="s">
        <v>22</v>
      </c>
      <c r="RC36" s="4"/>
      <c r="RD36" s="6" t="s">
        <v>23</v>
      </c>
      <c r="RE36" s="4"/>
      <c r="RF36" s="6" t="s">
        <v>22</v>
      </c>
      <c r="RG36" s="4"/>
      <c r="RH36" s="6" t="s">
        <v>23</v>
      </c>
      <c r="RI36" s="70"/>
      <c r="RJ36" s="17"/>
      <c r="RK36" s="18"/>
      <c r="RL36" s="82"/>
      <c r="RN36" s="9" t="str">
        <f t="shared" si="38"/>
        <v/>
      </c>
      <c r="RO36" s="9" t="str">
        <f t="shared" si="92"/>
        <v/>
      </c>
      <c r="RP36" s="9" t="str">
        <f>IF(QY36="","",IF(OR(AND(QP36=QP37,QS37&gt;0,明細書!QS37&lt;明細書!QS36),AND(QP36=QP37,QS37&gt;0,明細書!QT36&gt;明細書!QS37),AND(明細書!QS36&gt;明細書!QT36)),1,""))</f>
        <v/>
      </c>
      <c r="RQ36" s="9" t="str">
        <f>IF(RG36="","",IF(OR(明細書!QU36&lt;明細書!QS36,明細書!QT36&lt;明細書!QV36,明細書!QU36&gt;明細書!QV36),1,""))</f>
        <v/>
      </c>
      <c r="RR36" s="9" t="str">
        <f>IF(AND(明細書!QS36&lt;=TIME(17,40,0),明細書!QT36&gt;=TIME(18,20,0)),1,IF(AND(明細書!QS36&lt;=TIME(21,40,0),明細書!QT36&gt;=TIME(22,20,0)),1,IF(AND(明細書!QS36&lt;=TIME(5,40,0),明細書!QT36&gt;=TIME(6,20,0)),1,IF(AND(明細書!QS36&lt;=TIME(7,40,0),明細書!QT36&gt;=TIME(8,20,0)),1,""))))</f>
        <v/>
      </c>
      <c r="RZ36" s="15" t="str">
        <f t="shared" si="72"/>
        <v/>
      </c>
      <c r="SB36" s="16"/>
      <c r="SC36" s="7" t="str">
        <f t="shared" si="39"/>
        <v/>
      </c>
      <c r="SD36" s="3">
        <f t="shared" si="40"/>
        <v>45382</v>
      </c>
      <c r="SE36" s="4"/>
      <c r="SF36" s="5" t="s">
        <v>22</v>
      </c>
      <c r="SG36" s="4"/>
      <c r="SH36" s="5" t="s">
        <v>23</v>
      </c>
      <c r="SI36" s="4"/>
      <c r="SJ36" s="5" t="s">
        <v>22</v>
      </c>
      <c r="SK36" s="4"/>
      <c r="SL36" s="5" t="s">
        <v>23</v>
      </c>
      <c r="SM36" s="4"/>
      <c r="SN36" s="6" t="s">
        <v>22</v>
      </c>
      <c r="SO36" s="4"/>
      <c r="SP36" s="6" t="s">
        <v>23</v>
      </c>
      <c r="SQ36" s="4"/>
      <c r="SR36" s="6" t="s">
        <v>22</v>
      </c>
      <c r="SS36" s="4"/>
      <c r="ST36" s="6" t="s">
        <v>23</v>
      </c>
      <c r="SU36" s="70"/>
      <c r="SV36" s="17"/>
      <c r="SW36" s="18"/>
      <c r="SX36" s="82"/>
      <c r="SZ36" s="9" t="str">
        <f t="shared" si="41"/>
        <v/>
      </c>
      <c r="TA36" s="9" t="str">
        <f t="shared" si="93"/>
        <v/>
      </c>
      <c r="TB36" s="9" t="str">
        <f>IF(SK36="","",IF(OR(AND(SB36=SB37,SE37&gt;0,明細書!SE37&lt;明細書!SE36),AND(SB36=SB37,SE37&gt;0,明細書!SF36&gt;明細書!SE37),AND(明細書!SE36&gt;明細書!SF36)),1,""))</f>
        <v/>
      </c>
      <c r="TC36" s="9" t="str">
        <f>IF(SS36="","",IF(OR(明細書!SG36&lt;明細書!SE36,明細書!SF36&lt;明細書!SH36,明細書!SG36&gt;明細書!SH36),1,""))</f>
        <v/>
      </c>
      <c r="TD36" s="9" t="str">
        <f>IF(AND(明細書!SE36&lt;=TIME(17,40,0),明細書!SF36&gt;=TIME(18,20,0)),1,IF(AND(明細書!SE36&lt;=TIME(21,40,0),明細書!SF36&gt;=TIME(22,20,0)),1,IF(AND(明細書!SE36&lt;=TIME(5,40,0),明細書!SF36&gt;=TIME(6,20,0)),1,IF(AND(明細書!SE36&lt;=TIME(7,40,0),明細書!SF36&gt;=TIME(8,20,0)),1,""))))</f>
        <v/>
      </c>
      <c r="TL36" s="15" t="str">
        <f t="shared" si="73"/>
        <v/>
      </c>
      <c r="TN36" s="16"/>
      <c r="TO36" s="7" t="str">
        <f t="shared" si="42"/>
        <v/>
      </c>
      <c r="TP36" s="3">
        <f t="shared" si="43"/>
        <v>45382</v>
      </c>
      <c r="TQ36" s="4"/>
      <c r="TR36" s="5" t="s">
        <v>22</v>
      </c>
      <c r="TS36" s="4"/>
      <c r="TT36" s="5" t="s">
        <v>23</v>
      </c>
      <c r="TU36" s="4"/>
      <c r="TV36" s="5" t="s">
        <v>22</v>
      </c>
      <c r="TW36" s="4"/>
      <c r="TX36" s="5" t="s">
        <v>23</v>
      </c>
      <c r="TY36" s="4"/>
      <c r="TZ36" s="6" t="s">
        <v>22</v>
      </c>
      <c r="UA36" s="4"/>
      <c r="UB36" s="6" t="s">
        <v>23</v>
      </c>
      <c r="UC36" s="4"/>
      <c r="UD36" s="6" t="s">
        <v>22</v>
      </c>
      <c r="UE36" s="4"/>
      <c r="UF36" s="6" t="s">
        <v>23</v>
      </c>
      <c r="UG36" s="70"/>
      <c r="UH36" s="17"/>
      <c r="UI36" s="18"/>
      <c r="UJ36" s="82"/>
      <c r="UL36" s="9" t="str">
        <f t="shared" si="44"/>
        <v/>
      </c>
      <c r="UM36" s="9" t="str">
        <f t="shared" si="94"/>
        <v/>
      </c>
      <c r="UN36" s="9" t="str">
        <f>IF(TW36="","",IF(OR(AND(TN36=TN37,TQ37&gt;0,明細書!TQ37&lt;明細書!TQ36),AND(TN36=TN37,TQ37&gt;0,明細書!TR36&gt;明細書!TQ37),AND(明細書!TQ36&gt;明細書!TR36)),1,""))</f>
        <v/>
      </c>
      <c r="UO36" s="9" t="str">
        <f>IF(UE36="","",IF(OR(明細書!TS36&lt;明細書!TQ36,明細書!TR36&lt;明細書!TT36,明細書!TS36&gt;明細書!TT36),1,""))</f>
        <v/>
      </c>
      <c r="UP36" s="9" t="str">
        <f>IF(AND(明細書!TQ36&lt;=TIME(17,40,0),明細書!TR36&gt;=TIME(18,20,0)),1,IF(AND(明細書!TQ36&lt;=TIME(21,40,0),明細書!TR36&gt;=TIME(22,20,0)),1,IF(AND(明細書!TQ36&lt;=TIME(5,40,0),明細書!TR36&gt;=TIME(6,20,0)),1,IF(AND(明細書!TQ36&lt;=TIME(7,40,0),明細書!TR36&gt;=TIME(8,20,0)),1,""))))</f>
        <v/>
      </c>
      <c r="UX36" s="15" t="str">
        <f t="shared" si="74"/>
        <v/>
      </c>
      <c r="UZ36" s="16"/>
      <c r="VA36" s="7" t="str">
        <f t="shared" si="45"/>
        <v/>
      </c>
      <c r="VB36" s="3">
        <f t="shared" si="46"/>
        <v>45382</v>
      </c>
      <c r="VC36" s="4"/>
      <c r="VD36" s="5" t="s">
        <v>22</v>
      </c>
      <c r="VE36" s="4"/>
      <c r="VF36" s="5" t="s">
        <v>23</v>
      </c>
      <c r="VG36" s="4"/>
      <c r="VH36" s="5" t="s">
        <v>22</v>
      </c>
      <c r="VI36" s="4"/>
      <c r="VJ36" s="5" t="s">
        <v>23</v>
      </c>
      <c r="VK36" s="4"/>
      <c r="VL36" s="6" t="s">
        <v>22</v>
      </c>
      <c r="VM36" s="4"/>
      <c r="VN36" s="6" t="s">
        <v>23</v>
      </c>
      <c r="VO36" s="4"/>
      <c r="VP36" s="6" t="s">
        <v>22</v>
      </c>
      <c r="VQ36" s="4"/>
      <c r="VR36" s="6" t="s">
        <v>23</v>
      </c>
      <c r="VS36" s="70"/>
      <c r="VT36" s="17"/>
      <c r="VU36" s="18"/>
      <c r="VV36" s="82"/>
      <c r="VX36" s="9" t="str">
        <f t="shared" si="47"/>
        <v/>
      </c>
      <c r="VY36" s="9" t="str">
        <f t="shared" si="95"/>
        <v/>
      </c>
      <c r="VZ36" s="9" t="str">
        <f>IF(VI36="","",IF(OR(AND(UZ36=UZ37,VC37&gt;0,明細書!VC37&lt;明細書!VC36),AND(UZ36=UZ37,VC37&gt;0,明細書!VD36&gt;明細書!VC37),AND(明細書!VC36&gt;明細書!VD36)),1,""))</f>
        <v/>
      </c>
      <c r="WA36" s="9" t="str">
        <f>IF(VQ36="","",IF(OR(明細書!VE36&lt;明細書!VC36,明細書!VD36&lt;明細書!VF36,明細書!VE36&gt;明細書!VF36),1,""))</f>
        <v/>
      </c>
      <c r="WB36" s="9" t="str">
        <f>IF(AND(明細書!VC36&lt;=TIME(17,40,0),明細書!VD36&gt;=TIME(18,20,0)),1,IF(AND(明細書!VC36&lt;=TIME(21,40,0),明細書!VD36&gt;=TIME(22,20,0)),1,IF(AND(明細書!VC36&lt;=TIME(5,40,0),明細書!VD36&gt;=TIME(6,20,0)),1,IF(AND(明細書!VC36&lt;=TIME(7,40,0),明細書!VD36&gt;=TIME(8,20,0)),1,""))))</f>
        <v/>
      </c>
      <c r="WJ36" s="15" t="str">
        <f t="shared" si="75"/>
        <v/>
      </c>
      <c r="WL36" s="16"/>
      <c r="WM36" s="7" t="str">
        <f t="shared" si="48"/>
        <v/>
      </c>
      <c r="WN36" s="3">
        <f t="shared" si="49"/>
        <v>45382</v>
      </c>
      <c r="WO36" s="4"/>
      <c r="WP36" s="5" t="s">
        <v>22</v>
      </c>
      <c r="WQ36" s="4"/>
      <c r="WR36" s="5" t="s">
        <v>23</v>
      </c>
      <c r="WS36" s="4"/>
      <c r="WT36" s="5" t="s">
        <v>22</v>
      </c>
      <c r="WU36" s="4"/>
      <c r="WV36" s="5" t="s">
        <v>23</v>
      </c>
      <c r="WW36" s="4"/>
      <c r="WX36" s="6" t="s">
        <v>22</v>
      </c>
      <c r="WY36" s="4"/>
      <c r="WZ36" s="6" t="s">
        <v>23</v>
      </c>
      <c r="XA36" s="4"/>
      <c r="XB36" s="6" t="s">
        <v>22</v>
      </c>
      <c r="XC36" s="4"/>
      <c r="XD36" s="6" t="s">
        <v>23</v>
      </c>
      <c r="XE36" s="70"/>
      <c r="XF36" s="17"/>
      <c r="XG36" s="18"/>
      <c r="XH36" s="82"/>
      <c r="XJ36" s="9" t="str">
        <f t="shared" si="50"/>
        <v/>
      </c>
      <c r="XK36" s="9" t="str">
        <f t="shared" si="96"/>
        <v/>
      </c>
      <c r="XL36" s="9" t="str">
        <f>IF(WU36="","",IF(OR(AND(WL36=WL37,WO37&gt;0,明細書!WO37&lt;明細書!WO36),AND(WL36=WL37,WO37&gt;0,明細書!WP36&gt;明細書!WO37),AND(明細書!WO36&gt;明細書!WP36)),1,""))</f>
        <v/>
      </c>
      <c r="XM36" s="9" t="str">
        <f>IF(XC36="","",IF(OR(明細書!WQ36&lt;明細書!WO36,明細書!WP36&lt;明細書!WR36,明細書!WQ36&gt;明細書!WR36),1,""))</f>
        <v/>
      </c>
      <c r="XN36" s="9" t="str">
        <f>IF(AND(明細書!WO36&lt;=TIME(17,40,0),明細書!WP36&gt;=TIME(18,20,0)),1,IF(AND(明細書!WO36&lt;=TIME(21,40,0),明細書!WP36&gt;=TIME(22,20,0)),1,IF(AND(明細書!WO36&lt;=TIME(5,40,0),明細書!WP36&gt;=TIME(6,20,0)),1,IF(AND(明細書!WO36&lt;=TIME(7,40,0),明細書!WP36&gt;=TIME(8,20,0)),1,""))))</f>
        <v/>
      </c>
      <c r="XV36" s="15" t="str">
        <f t="shared" si="76"/>
        <v/>
      </c>
      <c r="XX36" s="16"/>
      <c r="XY36" s="7" t="str">
        <f t="shared" si="51"/>
        <v/>
      </c>
      <c r="XZ36" s="3">
        <f t="shared" si="52"/>
        <v>45382</v>
      </c>
      <c r="YA36" s="4"/>
      <c r="YB36" s="5" t="s">
        <v>22</v>
      </c>
      <c r="YC36" s="4"/>
      <c r="YD36" s="5" t="s">
        <v>23</v>
      </c>
      <c r="YE36" s="4"/>
      <c r="YF36" s="5" t="s">
        <v>22</v>
      </c>
      <c r="YG36" s="4"/>
      <c r="YH36" s="5" t="s">
        <v>23</v>
      </c>
      <c r="YI36" s="4"/>
      <c r="YJ36" s="6" t="s">
        <v>22</v>
      </c>
      <c r="YK36" s="4"/>
      <c r="YL36" s="6" t="s">
        <v>23</v>
      </c>
      <c r="YM36" s="4"/>
      <c r="YN36" s="6" t="s">
        <v>22</v>
      </c>
      <c r="YO36" s="4"/>
      <c r="YP36" s="6" t="s">
        <v>23</v>
      </c>
      <c r="YQ36" s="70"/>
      <c r="YR36" s="17"/>
      <c r="YS36" s="18"/>
      <c r="YT36" s="82"/>
      <c r="YV36" s="9" t="str">
        <f t="shared" si="53"/>
        <v/>
      </c>
      <c r="YW36" s="9" t="str">
        <f t="shared" si="97"/>
        <v/>
      </c>
      <c r="YX36" s="9" t="str">
        <f>IF(YG36="","",IF(OR(AND(XX36=XX37,YA37&gt;0,明細書!YA37&lt;明細書!YA36),AND(XX36=XX37,YA37&gt;0,明細書!YB36&gt;明細書!YA37),AND(明細書!YA36&gt;明細書!YB36)),1,""))</f>
        <v/>
      </c>
      <c r="YY36" s="9" t="str">
        <f>IF(YO36="","",IF(OR(明細書!YC36&lt;明細書!YA36,明細書!YB36&lt;明細書!YD36,明細書!YC36&gt;明細書!YD36),1,""))</f>
        <v/>
      </c>
      <c r="YZ36" s="9" t="str">
        <f>IF(AND(明細書!YA36&lt;=TIME(17,40,0),明細書!YB36&gt;=TIME(18,20,0)),1,IF(AND(明細書!YA36&lt;=TIME(21,40,0),明細書!YB36&gt;=TIME(22,20,0)),1,IF(AND(明細書!YA36&lt;=TIME(5,40,0),明細書!YB36&gt;=TIME(6,20,0)),1,IF(AND(明細書!YA36&lt;=TIME(7,40,0),明細書!YB36&gt;=TIME(8,20,0)),1,""))))</f>
        <v/>
      </c>
      <c r="ZH36" s="15" t="str">
        <f t="shared" si="77"/>
        <v/>
      </c>
      <c r="ZJ36" s="16"/>
      <c r="ZK36" s="7" t="str">
        <f t="shared" si="54"/>
        <v/>
      </c>
      <c r="ZL36" s="3">
        <f t="shared" si="55"/>
        <v>45382</v>
      </c>
      <c r="ZM36" s="4"/>
      <c r="ZN36" s="5" t="s">
        <v>22</v>
      </c>
      <c r="ZO36" s="4"/>
      <c r="ZP36" s="5" t="s">
        <v>23</v>
      </c>
      <c r="ZQ36" s="4"/>
      <c r="ZR36" s="5" t="s">
        <v>22</v>
      </c>
      <c r="ZS36" s="4"/>
      <c r="ZT36" s="5" t="s">
        <v>23</v>
      </c>
      <c r="ZU36" s="4"/>
      <c r="ZV36" s="6" t="s">
        <v>22</v>
      </c>
      <c r="ZW36" s="4"/>
      <c r="ZX36" s="6" t="s">
        <v>23</v>
      </c>
      <c r="ZY36" s="4"/>
      <c r="ZZ36" s="6" t="s">
        <v>22</v>
      </c>
      <c r="AAA36" s="4"/>
      <c r="AAB36" s="6" t="s">
        <v>23</v>
      </c>
      <c r="AAC36" s="70"/>
      <c r="AAD36" s="17"/>
      <c r="AAE36" s="18"/>
      <c r="AAF36" s="82"/>
      <c r="AAH36" s="9" t="str">
        <f t="shared" si="56"/>
        <v/>
      </c>
      <c r="AAI36" s="9" t="str">
        <f t="shared" si="98"/>
        <v/>
      </c>
      <c r="AAJ36" s="9" t="str">
        <f>IF(ZS36="","",IF(OR(AND(ZJ36=ZJ37,ZM37&gt;0,明細書!ZM37&lt;明細書!ZM36),AND(ZJ36=ZJ37,ZM37&gt;0,明細書!ZN36&gt;明細書!ZM37),AND(明細書!ZM36&gt;明細書!ZN36)),1,""))</f>
        <v/>
      </c>
      <c r="AAK36" s="9" t="str">
        <f>IF(AAA36="","",IF(OR(明細書!ZO36&lt;明細書!ZM36,明細書!ZN36&lt;明細書!ZP36,明細書!ZO36&gt;明細書!ZP36),1,""))</f>
        <v/>
      </c>
      <c r="AAL36" s="9" t="str">
        <f>IF(AND(明細書!ZM36&lt;=TIME(17,40,0),明細書!ZN36&gt;=TIME(18,20,0)),1,IF(AND(明細書!ZM36&lt;=TIME(21,40,0),明細書!ZN36&gt;=TIME(22,20,0)),1,IF(AND(明細書!ZM36&lt;=TIME(5,40,0),明細書!ZN36&gt;=TIME(6,20,0)),1,IF(AND(明細書!ZM36&lt;=TIME(7,40,0),明細書!ZN36&gt;=TIME(8,20,0)),1,""))))</f>
        <v/>
      </c>
      <c r="AAT36" s="15" t="str">
        <f t="shared" si="78"/>
        <v/>
      </c>
      <c r="AAV36" s="16"/>
      <c r="AAW36" s="7" t="str">
        <f t="shared" si="57"/>
        <v/>
      </c>
      <c r="AAX36" s="3">
        <f t="shared" si="58"/>
        <v>45382</v>
      </c>
      <c r="AAY36" s="4"/>
      <c r="AAZ36" s="5" t="s">
        <v>22</v>
      </c>
      <c r="ABA36" s="4"/>
      <c r="ABB36" s="5" t="s">
        <v>23</v>
      </c>
      <c r="ABC36" s="4"/>
      <c r="ABD36" s="5" t="s">
        <v>22</v>
      </c>
      <c r="ABE36" s="4"/>
      <c r="ABF36" s="5" t="s">
        <v>23</v>
      </c>
      <c r="ABG36" s="4"/>
      <c r="ABH36" s="6" t="s">
        <v>22</v>
      </c>
      <c r="ABI36" s="4"/>
      <c r="ABJ36" s="6" t="s">
        <v>23</v>
      </c>
      <c r="ABK36" s="4"/>
      <c r="ABL36" s="6" t="s">
        <v>22</v>
      </c>
      <c r="ABM36" s="4"/>
      <c r="ABN36" s="6" t="s">
        <v>23</v>
      </c>
      <c r="ABO36" s="70"/>
      <c r="ABP36" s="17"/>
      <c r="ABQ36" s="18"/>
      <c r="ABR36" s="82"/>
      <c r="ABT36" s="9" t="str">
        <f t="shared" si="59"/>
        <v/>
      </c>
      <c r="ABU36" s="9" t="str">
        <f t="shared" si="99"/>
        <v/>
      </c>
      <c r="ABV36" s="9" t="str">
        <f>IF(ABE36="","",IF(OR(AND(AAV36=AAV37,AAY37&gt;0,明細書!AAY37&lt;明細書!AAY36),AND(AAV36=AAV37,AAY37&gt;0,明細書!AAZ36&gt;明細書!AAY37),AND(明細書!AAY36&gt;明細書!AAZ36)),1,""))</f>
        <v/>
      </c>
      <c r="ABW36" s="9" t="str">
        <f>IF(ABM36="","",IF(OR(明細書!ABA36&lt;明細書!AAY36,明細書!AAZ36&lt;明細書!ABB36,明細書!ABA36&gt;明細書!ABB36),1,""))</f>
        <v/>
      </c>
      <c r="ABX36" s="9" t="str">
        <f>IF(AND(明細書!AAY36&lt;=TIME(17,40,0),明細書!AAZ36&gt;=TIME(18,20,0)),1,IF(AND(明細書!AAY36&lt;=TIME(21,40,0),明細書!AAZ36&gt;=TIME(22,20,0)),1,IF(AND(明細書!AAY36&lt;=TIME(5,40,0),明細書!AAZ36&gt;=TIME(6,20,0)),1,IF(AND(明細書!AAY36&lt;=TIME(7,40,0),明細書!AAZ36&gt;=TIME(8,20,0)),1,""))))</f>
        <v/>
      </c>
      <c r="ACF36" s="15" t="str">
        <f t="shared" si="79"/>
        <v/>
      </c>
    </row>
    <row r="37" spans="2:760" ht="18.75" customHeight="1" x14ac:dyDescent="0.2">
      <c r="B37" s="16"/>
      <c r="C37" s="7" t="str">
        <f t="shared" si="100"/>
        <v/>
      </c>
      <c r="D37" s="3">
        <f t="shared" si="101"/>
        <v>45382</v>
      </c>
      <c r="E37" s="4"/>
      <c r="F37" s="5" t="s">
        <v>22</v>
      </c>
      <c r="G37" s="4"/>
      <c r="H37" s="5" t="s">
        <v>23</v>
      </c>
      <c r="I37" s="4"/>
      <c r="J37" s="5" t="s">
        <v>22</v>
      </c>
      <c r="K37" s="4"/>
      <c r="L37" s="5" t="s">
        <v>23</v>
      </c>
      <c r="M37" s="4"/>
      <c r="N37" s="6" t="s">
        <v>22</v>
      </c>
      <c r="O37" s="4"/>
      <c r="P37" s="6" t="s">
        <v>23</v>
      </c>
      <c r="Q37" s="4"/>
      <c r="R37" s="6" t="s">
        <v>22</v>
      </c>
      <c r="S37" s="4"/>
      <c r="T37" s="6" t="s">
        <v>23</v>
      </c>
      <c r="U37" s="70"/>
      <c r="V37" s="17"/>
      <c r="W37" s="18"/>
      <c r="X37" s="82"/>
      <c r="Z37" s="9" t="str">
        <f t="shared" si="2"/>
        <v/>
      </c>
      <c r="AA37" s="9" t="str">
        <f t="shared" si="80"/>
        <v/>
      </c>
      <c r="AB37" s="9" t="str">
        <f>IF(K37="","",IF(OR(AND(B37=B38,E38&gt;0,明細書!E38&lt;明細書!E37),AND(B37=B38,E38&gt;0,明細書!F37&gt;明細書!E38),AND(明細書!E37&gt;明細書!F37)),1,""))</f>
        <v/>
      </c>
      <c r="AC37" s="9" t="str">
        <f>IF(S37="","",IF(OR(明細書!G37&lt;明細書!E37,明細書!F37&lt;明細書!H37,明細書!G37&gt;明細書!H37),1,""))</f>
        <v/>
      </c>
      <c r="AD37" s="9" t="str">
        <f>IF(AND(明細書!E37&lt;=TIME(17,40,0),明細書!F37&gt;=TIME(18,20,0)),1,IF(AND(明細書!E37&lt;=TIME(21,40,0),明細書!F37&gt;=TIME(22,20,0)),1,IF(AND(明細書!E37&lt;=TIME(5,40,0),明細書!F37&gt;=TIME(6,20,0)),1,IF(AND(明細書!E37&lt;=TIME(7,40,0),明細書!F37&gt;=TIME(8,20,0)),1,""))))</f>
        <v/>
      </c>
      <c r="AL37" s="15" t="str">
        <f t="shared" si="60"/>
        <v/>
      </c>
      <c r="AN37" s="16"/>
      <c r="AO37" s="7" t="str">
        <f t="shared" si="3"/>
        <v/>
      </c>
      <c r="AP37" s="3">
        <f t="shared" si="4"/>
        <v>45382</v>
      </c>
      <c r="AQ37" s="4"/>
      <c r="AR37" s="5" t="s">
        <v>22</v>
      </c>
      <c r="AS37" s="4"/>
      <c r="AT37" s="5" t="s">
        <v>23</v>
      </c>
      <c r="AU37" s="4"/>
      <c r="AV37" s="5" t="s">
        <v>22</v>
      </c>
      <c r="AW37" s="4"/>
      <c r="AX37" s="5" t="s">
        <v>23</v>
      </c>
      <c r="AY37" s="4"/>
      <c r="AZ37" s="6" t="s">
        <v>22</v>
      </c>
      <c r="BA37" s="4"/>
      <c r="BB37" s="6" t="s">
        <v>23</v>
      </c>
      <c r="BC37" s="4"/>
      <c r="BD37" s="6" t="s">
        <v>22</v>
      </c>
      <c r="BE37" s="4"/>
      <c r="BF37" s="6" t="s">
        <v>23</v>
      </c>
      <c r="BG37" s="70"/>
      <c r="BH37" s="17"/>
      <c r="BI37" s="18"/>
      <c r="BJ37" s="82"/>
      <c r="BL37" s="9" t="str">
        <f t="shared" si="5"/>
        <v/>
      </c>
      <c r="BM37" s="9" t="str">
        <f t="shared" si="81"/>
        <v/>
      </c>
      <c r="BN37" s="9" t="str">
        <f>IF(AW37="","",IF(OR(AND(AN37=AN38,AQ38&gt;0,明細書!AQ38&lt;明細書!AQ37),AND(AN37=AN38,AQ38&gt;0,明細書!AR37&gt;明細書!AQ38),AND(明細書!AQ37&gt;明細書!AR37)),1,""))</f>
        <v/>
      </c>
      <c r="BO37" s="9" t="str">
        <f>IF(BE37="","",IF(OR(明細書!AS37&lt;明細書!AQ37,明細書!AR37&lt;明細書!AT37,明細書!AS37&gt;明細書!AT37),1,""))</f>
        <v/>
      </c>
      <c r="BP37" s="9" t="str">
        <f>IF(AND(明細書!AQ37&lt;=TIME(17,40,0),明細書!AR37&gt;=TIME(18,20,0)),1,IF(AND(明細書!AQ37&lt;=TIME(21,40,0),明細書!AR37&gt;=TIME(22,20,0)),1,IF(AND(明細書!AQ37&lt;=TIME(5,40,0),明細書!AR37&gt;=TIME(6,20,0)),1,IF(AND(明細書!AQ37&lt;=TIME(7,40,0),明細書!AR37&gt;=TIME(8,20,0)),1,""))))</f>
        <v/>
      </c>
      <c r="BX37" s="15" t="str">
        <f t="shared" si="61"/>
        <v/>
      </c>
      <c r="BZ37" s="16"/>
      <c r="CA37" s="7" t="str">
        <f t="shared" si="6"/>
        <v/>
      </c>
      <c r="CB37" s="3">
        <f t="shared" si="7"/>
        <v>45382</v>
      </c>
      <c r="CC37" s="4"/>
      <c r="CD37" s="5" t="s">
        <v>22</v>
      </c>
      <c r="CE37" s="4"/>
      <c r="CF37" s="5" t="s">
        <v>23</v>
      </c>
      <c r="CG37" s="4"/>
      <c r="CH37" s="5" t="s">
        <v>22</v>
      </c>
      <c r="CI37" s="4"/>
      <c r="CJ37" s="5" t="s">
        <v>23</v>
      </c>
      <c r="CK37" s="4"/>
      <c r="CL37" s="6" t="s">
        <v>22</v>
      </c>
      <c r="CM37" s="4"/>
      <c r="CN37" s="6" t="s">
        <v>23</v>
      </c>
      <c r="CO37" s="4"/>
      <c r="CP37" s="6" t="s">
        <v>22</v>
      </c>
      <c r="CQ37" s="4"/>
      <c r="CR37" s="6" t="s">
        <v>23</v>
      </c>
      <c r="CS37" s="70"/>
      <c r="CT37" s="17"/>
      <c r="CU37" s="18"/>
      <c r="CV37" s="82"/>
      <c r="CX37" s="9" t="str">
        <f t="shared" si="8"/>
        <v/>
      </c>
      <c r="CY37" s="9" t="str">
        <f t="shared" si="82"/>
        <v/>
      </c>
      <c r="CZ37" s="9" t="str">
        <f>IF(CI37="","",IF(OR(AND(BZ37=BZ38,CC38&gt;0,明細書!CC38&lt;明細書!CC37),AND(BZ37=BZ38,CC38&gt;0,明細書!CD37&gt;明細書!CC38),AND(明細書!CC37&gt;明細書!CD37)),1,""))</f>
        <v/>
      </c>
      <c r="DA37" s="9" t="str">
        <f>IF(CQ37="","",IF(OR(明細書!CE37&lt;明細書!CC37,明細書!CD37&lt;明細書!CF37,明細書!CE37&gt;明細書!CF37),1,""))</f>
        <v/>
      </c>
      <c r="DB37" s="9" t="str">
        <f>IF(AND(明細書!CC37&lt;=TIME(17,40,0),明細書!CD37&gt;=TIME(18,20,0)),1,IF(AND(明細書!CC37&lt;=TIME(21,40,0),明細書!CD37&gt;=TIME(22,20,0)),1,IF(AND(明細書!CC37&lt;=TIME(5,40,0),明細書!CD37&gt;=TIME(6,20,0)),1,IF(AND(明細書!CC37&lt;=TIME(7,40,0),明細書!CD37&gt;=TIME(8,20,0)),1,""))))</f>
        <v/>
      </c>
      <c r="DJ37" s="15" t="str">
        <f t="shared" si="62"/>
        <v/>
      </c>
      <c r="DL37" s="16"/>
      <c r="DM37" s="7" t="str">
        <f t="shared" si="9"/>
        <v/>
      </c>
      <c r="DN37" s="3">
        <f t="shared" si="10"/>
        <v>45382</v>
      </c>
      <c r="DO37" s="4"/>
      <c r="DP37" s="5" t="s">
        <v>22</v>
      </c>
      <c r="DQ37" s="4"/>
      <c r="DR37" s="5" t="s">
        <v>23</v>
      </c>
      <c r="DS37" s="4"/>
      <c r="DT37" s="5" t="s">
        <v>22</v>
      </c>
      <c r="DU37" s="4"/>
      <c r="DV37" s="5" t="s">
        <v>23</v>
      </c>
      <c r="DW37" s="4"/>
      <c r="DX37" s="6" t="s">
        <v>22</v>
      </c>
      <c r="DY37" s="4"/>
      <c r="DZ37" s="6" t="s">
        <v>23</v>
      </c>
      <c r="EA37" s="4"/>
      <c r="EB37" s="6" t="s">
        <v>22</v>
      </c>
      <c r="EC37" s="4"/>
      <c r="ED37" s="6" t="s">
        <v>23</v>
      </c>
      <c r="EE37" s="70"/>
      <c r="EF37" s="17"/>
      <c r="EG37" s="18"/>
      <c r="EH37" s="82"/>
      <c r="EJ37" s="9" t="str">
        <f t="shared" si="11"/>
        <v/>
      </c>
      <c r="EK37" s="9" t="str">
        <f t="shared" si="83"/>
        <v/>
      </c>
      <c r="EL37" s="9" t="str">
        <f>IF(DU37="","",IF(OR(AND(DL37=DL38,DO38&gt;0,明細書!DO38&lt;明細書!DO37),AND(DL37=DL38,DO38&gt;0,明細書!DP37&gt;明細書!DO38),AND(明細書!DO37&gt;明細書!DP37)),1,""))</f>
        <v/>
      </c>
      <c r="EM37" s="9" t="str">
        <f>IF(EC37="","",IF(OR(明細書!DQ37&lt;明細書!DO37,明細書!DP37&lt;明細書!DR37,明細書!DQ37&gt;明細書!DR37),1,""))</f>
        <v/>
      </c>
      <c r="EN37" s="9" t="str">
        <f>IF(AND(明細書!DO37&lt;=TIME(17,40,0),明細書!DP37&gt;=TIME(18,20,0)),1,IF(AND(明細書!DO37&lt;=TIME(21,40,0),明細書!DP37&gt;=TIME(22,20,0)),1,IF(AND(明細書!DO37&lt;=TIME(5,40,0),明細書!DP37&gt;=TIME(6,20,0)),1,IF(AND(明細書!DO37&lt;=TIME(7,40,0),明細書!DP37&gt;=TIME(8,20,0)),1,""))))</f>
        <v/>
      </c>
      <c r="EV37" s="15" t="str">
        <f t="shared" si="63"/>
        <v/>
      </c>
      <c r="EX37" s="16"/>
      <c r="EY37" s="7" t="str">
        <f t="shared" si="12"/>
        <v/>
      </c>
      <c r="EZ37" s="3">
        <f t="shared" si="13"/>
        <v>45382</v>
      </c>
      <c r="FA37" s="4"/>
      <c r="FB37" s="5" t="s">
        <v>22</v>
      </c>
      <c r="FC37" s="4"/>
      <c r="FD37" s="5" t="s">
        <v>23</v>
      </c>
      <c r="FE37" s="4"/>
      <c r="FF37" s="5" t="s">
        <v>22</v>
      </c>
      <c r="FG37" s="4"/>
      <c r="FH37" s="5" t="s">
        <v>23</v>
      </c>
      <c r="FI37" s="4"/>
      <c r="FJ37" s="6" t="s">
        <v>22</v>
      </c>
      <c r="FK37" s="4"/>
      <c r="FL37" s="6" t="s">
        <v>23</v>
      </c>
      <c r="FM37" s="4"/>
      <c r="FN37" s="6" t="s">
        <v>22</v>
      </c>
      <c r="FO37" s="4"/>
      <c r="FP37" s="6" t="s">
        <v>23</v>
      </c>
      <c r="FQ37" s="70"/>
      <c r="FR37" s="17"/>
      <c r="FS37" s="18"/>
      <c r="FT37" s="82"/>
      <c r="FV37" s="9" t="str">
        <f t="shared" si="14"/>
        <v/>
      </c>
      <c r="FW37" s="9" t="str">
        <f t="shared" si="84"/>
        <v/>
      </c>
      <c r="FX37" s="9" t="str">
        <f>IF(FG37="","",IF(OR(AND(EX37=EX38,FA38&gt;0,明細書!FA38&lt;明細書!FA37),AND(EX37=EX38,FA38&gt;0,明細書!FB37&gt;明細書!FA38),AND(明細書!FA37&gt;明細書!FB37)),1,""))</f>
        <v/>
      </c>
      <c r="FY37" s="9" t="str">
        <f>IF(FO37="","",IF(OR(明細書!FC37&lt;明細書!FA37,明細書!FB37&lt;明細書!FD37,明細書!FC37&gt;明細書!FD37),1,""))</f>
        <v/>
      </c>
      <c r="FZ37" s="9" t="str">
        <f>IF(AND(明細書!FA37&lt;=TIME(17,40,0),明細書!FB37&gt;=TIME(18,20,0)),1,IF(AND(明細書!FA37&lt;=TIME(21,40,0),明細書!FB37&gt;=TIME(22,20,0)),1,IF(AND(明細書!FA37&lt;=TIME(5,40,0),明細書!FB37&gt;=TIME(6,20,0)),1,IF(AND(明細書!FA37&lt;=TIME(7,40,0),明細書!FB37&gt;=TIME(8,20,0)),1,""))))</f>
        <v/>
      </c>
      <c r="GH37" s="15" t="str">
        <f t="shared" si="64"/>
        <v/>
      </c>
      <c r="GJ37" s="16"/>
      <c r="GK37" s="7" t="str">
        <f t="shared" si="15"/>
        <v/>
      </c>
      <c r="GL37" s="3">
        <f t="shared" si="16"/>
        <v>45382</v>
      </c>
      <c r="GM37" s="4"/>
      <c r="GN37" s="5" t="s">
        <v>22</v>
      </c>
      <c r="GO37" s="4"/>
      <c r="GP37" s="5" t="s">
        <v>23</v>
      </c>
      <c r="GQ37" s="4"/>
      <c r="GR37" s="5" t="s">
        <v>22</v>
      </c>
      <c r="GS37" s="4"/>
      <c r="GT37" s="5" t="s">
        <v>23</v>
      </c>
      <c r="GU37" s="4"/>
      <c r="GV37" s="6" t="s">
        <v>22</v>
      </c>
      <c r="GW37" s="4"/>
      <c r="GX37" s="6" t="s">
        <v>23</v>
      </c>
      <c r="GY37" s="4"/>
      <c r="GZ37" s="6" t="s">
        <v>22</v>
      </c>
      <c r="HA37" s="4"/>
      <c r="HB37" s="6" t="s">
        <v>23</v>
      </c>
      <c r="HC37" s="70"/>
      <c r="HD37" s="17"/>
      <c r="HE37" s="18"/>
      <c r="HF37" s="82"/>
      <c r="HH37" s="9" t="str">
        <f t="shared" si="17"/>
        <v/>
      </c>
      <c r="HI37" s="9" t="str">
        <f t="shared" si="85"/>
        <v/>
      </c>
      <c r="HJ37" s="9" t="str">
        <f>IF(GS37="","",IF(OR(AND(GJ37=GJ38,GM38&gt;0,明細書!GM38&lt;明細書!GM37),AND(GJ37=GJ38,GM38&gt;0,明細書!GN37&gt;明細書!GM38),AND(明細書!GM37&gt;明細書!GN37)),1,""))</f>
        <v/>
      </c>
      <c r="HK37" s="9" t="str">
        <f>IF(HA37="","",IF(OR(明細書!GO37&lt;明細書!GM37,明細書!GN37&lt;明細書!GP37,明細書!GO37&gt;明細書!GP37),1,""))</f>
        <v/>
      </c>
      <c r="HL37" s="9" t="str">
        <f>IF(AND(明細書!GM37&lt;=TIME(17,40,0),明細書!GN37&gt;=TIME(18,20,0)),1,IF(AND(明細書!GM37&lt;=TIME(21,40,0),明細書!GN37&gt;=TIME(22,20,0)),1,IF(AND(明細書!GM37&lt;=TIME(5,40,0),明細書!GN37&gt;=TIME(6,20,0)),1,IF(AND(明細書!GM37&lt;=TIME(7,40,0),明細書!GN37&gt;=TIME(8,20,0)),1,""))))</f>
        <v/>
      </c>
      <c r="HT37" s="15" t="str">
        <f t="shared" si="65"/>
        <v/>
      </c>
      <c r="HV37" s="16"/>
      <c r="HW37" s="7" t="str">
        <f t="shared" si="18"/>
        <v/>
      </c>
      <c r="HX37" s="3">
        <f t="shared" si="19"/>
        <v>45382</v>
      </c>
      <c r="HY37" s="4"/>
      <c r="HZ37" s="5" t="s">
        <v>22</v>
      </c>
      <c r="IA37" s="4"/>
      <c r="IB37" s="5" t="s">
        <v>23</v>
      </c>
      <c r="IC37" s="4"/>
      <c r="ID37" s="5" t="s">
        <v>22</v>
      </c>
      <c r="IE37" s="4"/>
      <c r="IF37" s="5" t="s">
        <v>23</v>
      </c>
      <c r="IG37" s="4"/>
      <c r="IH37" s="6" t="s">
        <v>22</v>
      </c>
      <c r="II37" s="4"/>
      <c r="IJ37" s="6" t="s">
        <v>23</v>
      </c>
      <c r="IK37" s="4"/>
      <c r="IL37" s="6" t="s">
        <v>22</v>
      </c>
      <c r="IM37" s="4"/>
      <c r="IN37" s="6" t="s">
        <v>23</v>
      </c>
      <c r="IO37" s="70"/>
      <c r="IP37" s="17"/>
      <c r="IQ37" s="18"/>
      <c r="IR37" s="82"/>
      <c r="IT37" s="9" t="str">
        <f t="shared" si="20"/>
        <v/>
      </c>
      <c r="IU37" s="9" t="str">
        <f t="shared" si="86"/>
        <v/>
      </c>
      <c r="IV37" s="9" t="str">
        <f>IF(IE37="","",IF(OR(AND(HV37=HV38,HY38&gt;0,明細書!HY38&lt;明細書!HY37),AND(HV37=HV38,HY38&gt;0,明細書!HZ37&gt;明細書!HY38),AND(明細書!HY37&gt;明細書!HZ37)),1,""))</f>
        <v/>
      </c>
      <c r="IW37" s="9" t="str">
        <f>IF(IM37="","",IF(OR(明細書!IA37&lt;明細書!HY37,明細書!HZ37&lt;明細書!IB37,明細書!IA37&gt;明細書!IB37),1,""))</f>
        <v/>
      </c>
      <c r="IX37" s="9" t="str">
        <f>IF(AND(明細書!HY37&lt;=TIME(17,40,0),明細書!HZ37&gt;=TIME(18,20,0)),1,IF(AND(明細書!HY37&lt;=TIME(21,40,0),明細書!HZ37&gt;=TIME(22,20,0)),1,IF(AND(明細書!HY37&lt;=TIME(5,40,0),明細書!HZ37&gt;=TIME(6,20,0)),1,IF(AND(明細書!HY37&lt;=TIME(7,40,0),明細書!HZ37&gt;=TIME(8,20,0)),1,""))))</f>
        <v/>
      </c>
      <c r="JF37" s="15" t="str">
        <f t="shared" si="66"/>
        <v/>
      </c>
      <c r="JH37" s="16"/>
      <c r="JI37" s="7" t="str">
        <f t="shared" si="21"/>
        <v/>
      </c>
      <c r="JJ37" s="3">
        <f t="shared" si="22"/>
        <v>45382</v>
      </c>
      <c r="JK37" s="4"/>
      <c r="JL37" s="5" t="s">
        <v>22</v>
      </c>
      <c r="JM37" s="4"/>
      <c r="JN37" s="5" t="s">
        <v>23</v>
      </c>
      <c r="JO37" s="4"/>
      <c r="JP37" s="5" t="s">
        <v>22</v>
      </c>
      <c r="JQ37" s="4"/>
      <c r="JR37" s="5" t="s">
        <v>23</v>
      </c>
      <c r="JS37" s="4"/>
      <c r="JT37" s="6" t="s">
        <v>22</v>
      </c>
      <c r="JU37" s="4"/>
      <c r="JV37" s="6" t="s">
        <v>23</v>
      </c>
      <c r="JW37" s="4"/>
      <c r="JX37" s="6" t="s">
        <v>22</v>
      </c>
      <c r="JY37" s="4"/>
      <c r="JZ37" s="6" t="s">
        <v>23</v>
      </c>
      <c r="KA37" s="70"/>
      <c r="KB37" s="17"/>
      <c r="KC37" s="18"/>
      <c r="KD37" s="82"/>
      <c r="KF37" s="9" t="str">
        <f t="shared" si="23"/>
        <v/>
      </c>
      <c r="KG37" s="9" t="str">
        <f t="shared" si="87"/>
        <v/>
      </c>
      <c r="KH37" s="9" t="str">
        <f>IF(JQ37="","",IF(OR(AND(JH37=JH38,JK38&gt;0,明細書!JK38&lt;明細書!JK37),AND(JH37=JH38,JK38&gt;0,明細書!JL37&gt;明細書!JK38),AND(明細書!JK37&gt;明細書!JL37)),1,""))</f>
        <v/>
      </c>
      <c r="KI37" s="9" t="str">
        <f>IF(JY37="","",IF(OR(明細書!JM37&lt;明細書!JK37,明細書!JL37&lt;明細書!JN37,明細書!JM37&gt;明細書!JN37),1,""))</f>
        <v/>
      </c>
      <c r="KJ37" s="9" t="str">
        <f>IF(AND(明細書!JK37&lt;=TIME(17,40,0),明細書!JL37&gt;=TIME(18,20,0)),1,IF(AND(明細書!JK37&lt;=TIME(21,40,0),明細書!JL37&gt;=TIME(22,20,0)),1,IF(AND(明細書!JK37&lt;=TIME(5,40,0),明細書!JL37&gt;=TIME(6,20,0)),1,IF(AND(明細書!JK37&lt;=TIME(7,40,0),明細書!JL37&gt;=TIME(8,20,0)),1,""))))</f>
        <v/>
      </c>
      <c r="KR37" s="15" t="str">
        <f t="shared" si="67"/>
        <v/>
      </c>
      <c r="KT37" s="16"/>
      <c r="KU37" s="7" t="str">
        <f t="shared" si="24"/>
        <v/>
      </c>
      <c r="KV37" s="3">
        <f t="shared" si="25"/>
        <v>45382</v>
      </c>
      <c r="KW37" s="4"/>
      <c r="KX37" s="5" t="s">
        <v>22</v>
      </c>
      <c r="KY37" s="4"/>
      <c r="KZ37" s="5" t="s">
        <v>23</v>
      </c>
      <c r="LA37" s="4"/>
      <c r="LB37" s="5" t="s">
        <v>22</v>
      </c>
      <c r="LC37" s="4"/>
      <c r="LD37" s="5" t="s">
        <v>23</v>
      </c>
      <c r="LE37" s="4"/>
      <c r="LF37" s="6" t="s">
        <v>22</v>
      </c>
      <c r="LG37" s="4"/>
      <c r="LH37" s="6" t="s">
        <v>23</v>
      </c>
      <c r="LI37" s="4"/>
      <c r="LJ37" s="6" t="s">
        <v>22</v>
      </c>
      <c r="LK37" s="4"/>
      <c r="LL37" s="6" t="s">
        <v>23</v>
      </c>
      <c r="LM37" s="70"/>
      <c r="LN37" s="17"/>
      <c r="LO37" s="18"/>
      <c r="LP37" s="82"/>
      <c r="LR37" s="9" t="str">
        <f t="shared" si="26"/>
        <v/>
      </c>
      <c r="LS37" s="9" t="str">
        <f t="shared" si="88"/>
        <v/>
      </c>
      <c r="LT37" s="9" t="str">
        <f>IF(LC37="","",IF(OR(AND(KT37=KT38,KW38&gt;0,明細書!KW38&lt;明細書!KW37),AND(KT37=KT38,KW38&gt;0,明細書!KX37&gt;明細書!KW38),AND(明細書!KW37&gt;明細書!KX37)),1,""))</f>
        <v/>
      </c>
      <c r="LU37" s="9" t="str">
        <f>IF(LK37="","",IF(OR(明細書!KY37&lt;明細書!KW37,明細書!KX37&lt;明細書!KZ37,明細書!KY37&gt;明細書!KZ37),1,""))</f>
        <v/>
      </c>
      <c r="LV37" s="9" t="str">
        <f>IF(AND(明細書!KW37&lt;=TIME(17,40,0),明細書!KX37&gt;=TIME(18,20,0)),1,IF(AND(明細書!KW37&lt;=TIME(21,40,0),明細書!KX37&gt;=TIME(22,20,0)),1,IF(AND(明細書!KW37&lt;=TIME(5,40,0),明細書!KX37&gt;=TIME(6,20,0)),1,IF(AND(明細書!KW37&lt;=TIME(7,40,0),明細書!KX37&gt;=TIME(8,20,0)),1,""))))</f>
        <v/>
      </c>
      <c r="MD37" s="15" t="str">
        <f t="shared" si="68"/>
        <v/>
      </c>
      <c r="MF37" s="16"/>
      <c r="MG37" s="7" t="str">
        <f t="shared" si="27"/>
        <v/>
      </c>
      <c r="MH37" s="3">
        <f t="shared" si="28"/>
        <v>45382</v>
      </c>
      <c r="MI37" s="4"/>
      <c r="MJ37" s="5" t="s">
        <v>22</v>
      </c>
      <c r="MK37" s="4"/>
      <c r="ML37" s="5" t="s">
        <v>23</v>
      </c>
      <c r="MM37" s="4"/>
      <c r="MN37" s="5" t="s">
        <v>22</v>
      </c>
      <c r="MO37" s="4"/>
      <c r="MP37" s="5" t="s">
        <v>23</v>
      </c>
      <c r="MQ37" s="4"/>
      <c r="MR37" s="6" t="s">
        <v>22</v>
      </c>
      <c r="MS37" s="4"/>
      <c r="MT37" s="6" t="s">
        <v>23</v>
      </c>
      <c r="MU37" s="4"/>
      <c r="MV37" s="6" t="s">
        <v>22</v>
      </c>
      <c r="MW37" s="4"/>
      <c r="MX37" s="6" t="s">
        <v>23</v>
      </c>
      <c r="MY37" s="70"/>
      <c r="MZ37" s="17"/>
      <c r="NA37" s="18"/>
      <c r="NB37" s="82"/>
      <c r="ND37" s="9" t="str">
        <f t="shared" si="29"/>
        <v/>
      </c>
      <c r="NE37" s="9" t="str">
        <f t="shared" si="89"/>
        <v/>
      </c>
      <c r="NF37" s="9" t="str">
        <f>IF(MO37="","",IF(OR(AND(MF37=MF38,MI38&gt;0,明細書!MI38&lt;明細書!MI37),AND(MF37=MF38,MI38&gt;0,明細書!MJ37&gt;明細書!MI38),AND(明細書!MI37&gt;明細書!MJ37)),1,""))</f>
        <v/>
      </c>
      <c r="NG37" s="9" t="str">
        <f>IF(MW37="","",IF(OR(明細書!MK37&lt;明細書!MI37,明細書!MJ37&lt;明細書!ML37,明細書!MK37&gt;明細書!ML37),1,""))</f>
        <v/>
      </c>
      <c r="NH37" s="9" t="str">
        <f>IF(AND(明細書!MI37&lt;=TIME(17,40,0),明細書!MJ37&gt;=TIME(18,20,0)),1,IF(AND(明細書!MI37&lt;=TIME(21,40,0),明細書!MJ37&gt;=TIME(22,20,0)),1,IF(AND(明細書!MI37&lt;=TIME(5,40,0),明細書!MJ37&gt;=TIME(6,20,0)),1,IF(AND(明細書!MI37&lt;=TIME(7,40,0),明細書!MJ37&gt;=TIME(8,20,0)),1,""))))</f>
        <v/>
      </c>
      <c r="NP37" s="15" t="str">
        <f t="shared" si="69"/>
        <v/>
      </c>
      <c r="NR37" s="16"/>
      <c r="NS37" s="7" t="str">
        <f t="shared" si="30"/>
        <v/>
      </c>
      <c r="NT37" s="3">
        <f t="shared" si="31"/>
        <v>45382</v>
      </c>
      <c r="NU37" s="4"/>
      <c r="NV37" s="5" t="s">
        <v>22</v>
      </c>
      <c r="NW37" s="4"/>
      <c r="NX37" s="5" t="s">
        <v>23</v>
      </c>
      <c r="NY37" s="4"/>
      <c r="NZ37" s="5" t="s">
        <v>22</v>
      </c>
      <c r="OA37" s="4"/>
      <c r="OB37" s="5" t="s">
        <v>23</v>
      </c>
      <c r="OC37" s="4"/>
      <c r="OD37" s="6" t="s">
        <v>22</v>
      </c>
      <c r="OE37" s="4"/>
      <c r="OF37" s="6" t="s">
        <v>23</v>
      </c>
      <c r="OG37" s="4"/>
      <c r="OH37" s="6" t="s">
        <v>22</v>
      </c>
      <c r="OI37" s="4"/>
      <c r="OJ37" s="6" t="s">
        <v>23</v>
      </c>
      <c r="OK37" s="70"/>
      <c r="OL37" s="17"/>
      <c r="OM37" s="18"/>
      <c r="ON37" s="82"/>
      <c r="OP37" s="9" t="str">
        <f t="shared" si="32"/>
        <v/>
      </c>
      <c r="OQ37" s="9" t="str">
        <f t="shared" si="90"/>
        <v/>
      </c>
      <c r="OR37" s="9" t="str">
        <f>IF(OA37="","",IF(OR(AND(NR37=NR38,NU38&gt;0,明細書!NU38&lt;明細書!NU37),AND(NR37=NR38,NU38&gt;0,明細書!NV37&gt;明細書!NU38),AND(明細書!NU37&gt;明細書!NV37)),1,""))</f>
        <v/>
      </c>
      <c r="OS37" s="9" t="str">
        <f>IF(OI37="","",IF(OR(明細書!NW37&lt;明細書!NU37,明細書!NV37&lt;明細書!NX37,明細書!NW37&gt;明細書!NX37),1,""))</f>
        <v/>
      </c>
      <c r="OT37" s="9" t="str">
        <f>IF(AND(明細書!NU37&lt;=TIME(17,40,0),明細書!NV37&gt;=TIME(18,20,0)),1,IF(AND(明細書!NU37&lt;=TIME(21,40,0),明細書!NV37&gt;=TIME(22,20,0)),1,IF(AND(明細書!NU37&lt;=TIME(5,40,0),明細書!NV37&gt;=TIME(6,20,0)),1,IF(AND(明細書!NU37&lt;=TIME(7,40,0),明細書!NV37&gt;=TIME(8,20,0)),1,""))))</f>
        <v/>
      </c>
      <c r="PB37" s="15" t="str">
        <f t="shared" si="70"/>
        <v/>
      </c>
      <c r="PD37" s="16"/>
      <c r="PE37" s="7" t="str">
        <f t="shared" si="33"/>
        <v/>
      </c>
      <c r="PF37" s="3">
        <f t="shared" si="34"/>
        <v>45382</v>
      </c>
      <c r="PG37" s="4"/>
      <c r="PH37" s="5" t="s">
        <v>22</v>
      </c>
      <c r="PI37" s="4"/>
      <c r="PJ37" s="5" t="s">
        <v>23</v>
      </c>
      <c r="PK37" s="4"/>
      <c r="PL37" s="5" t="s">
        <v>22</v>
      </c>
      <c r="PM37" s="4"/>
      <c r="PN37" s="5" t="s">
        <v>23</v>
      </c>
      <c r="PO37" s="4"/>
      <c r="PP37" s="6" t="s">
        <v>22</v>
      </c>
      <c r="PQ37" s="4"/>
      <c r="PR37" s="6" t="s">
        <v>23</v>
      </c>
      <c r="PS37" s="4"/>
      <c r="PT37" s="6" t="s">
        <v>22</v>
      </c>
      <c r="PU37" s="4"/>
      <c r="PV37" s="6" t="s">
        <v>23</v>
      </c>
      <c r="PW37" s="70"/>
      <c r="PX37" s="17"/>
      <c r="PY37" s="18"/>
      <c r="PZ37" s="82"/>
      <c r="QB37" s="9" t="str">
        <f t="shared" si="35"/>
        <v/>
      </c>
      <c r="QC37" s="9" t="str">
        <f t="shared" si="91"/>
        <v/>
      </c>
      <c r="QD37" s="9" t="str">
        <f>IF(PM37="","",IF(OR(AND(PD37=PD38,PG38&gt;0,明細書!PG38&lt;明細書!PG37),AND(PD37=PD38,PG38&gt;0,明細書!PH37&gt;明細書!PG38),AND(明細書!PG37&gt;明細書!PH37)),1,""))</f>
        <v/>
      </c>
      <c r="QE37" s="9" t="str">
        <f>IF(PU37="","",IF(OR(明細書!PI37&lt;明細書!PG37,明細書!PH37&lt;明細書!PJ37,明細書!PI37&gt;明細書!PJ37),1,""))</f>
        <v/>
      </c>
      <c r="QF37" s="9" t="str">
        <f>IF(AND(明細書!PG37&lt;=TIME(17,40,0),明細書!PH37&gt;=TIME(18,20,0)),1,IF(AND(明細書!PG37&lt;=TIME(21,40,0),明細書!PH37&gt;=TIME(22,20,0)),1,IF(AND(明細書!PG37&lt;=TIME(5,40,0),明細書!PH37&gt;=TIME(6,20,0)),1,IF(AND(明細書!PG37&lt;=TIME(7,40,0),明細書!PH37&gt;=TIME(8,20,0)),1,""))))</f>
        <v/>
      </c>
      <c r="QN37" s="15" t="str">
        <f t="shared" si="71"/>
        <v/>
      </c>
      <c r="QP37" s="16"/>
      <c r="QQ37" s="7" t="str">
        <f t="shared" si="36"/>
        <v/>
      </c>
      <c r="QR37" s="3">
        <f t="shared" si="37"/>
        <v>45382</v>
      </c>
      <c r="QS37" s="4"/>
      <c r="QT37" s="5" t="s">
        <v>22</v>
      </c>
      <c r="QU37" s="4"/>
      <c r="QV37" s="5" t="s">
        <v>23</v>
      </c>
      <c r="QW37" s="4"/>
      <c r="QX37" s="5" t="s">
        <v>22</v>
      </c>
      <c r="QY37" s="4"/>
      <c r="QZ37" s="5" t="s">
        <v>23</v>
      </c>
      <c r="RA37" s="4"/>
      <c r="RB37" s="6" t="s">
        <v>22</v>
      </c>
      <c r="RC37" s="4"/>
      <c r="RD37" s="6" t="s">
        <v>23</v>
      </c>
      <c r="RE37" s="4"/>
      <c r="RF37" s="6" t="s">
        <v>22</v>
      </c>
      <c r="RG37" s="4"/>
      <c r="RH37" s="6" t="s">
        <v>23</v>
      </c>
      <c r="RI37" s="70"/>
      <c r="RJ37" s="17"/>
      <c r="RK37" s="18"/>
      <c r="RL37" s="82"/>
      <c r="RN37" s="9" t="str">
        <f t="shared" si="38"/>
        <v/>
      </c>
      <c r="RO37" s="9" t="str">
        <f t="shared" si="92"/>
        <v/>
      </c>
      <c r="RP37" s="9" t="str">
        <f>IF(QY37="","",IF(OR(AND(QP37=QP38,QS38&gt;0,明細書!QS38&lt;明細書!QS37),AND(QP37=QP38,QS38&gt;0,明細書!QT37&gt;明細書!QS38),AND(明細書!QS37&gt;明細書!QT37)),1,""))</f>
        <v/>
      </c>
      <c r="RQ37" s="9" t="str">
        <f>IF(RG37="","",IF(OR(明細書!QU37&lt;明細書!QS37,明細書!QT37&lt;明細書!QV37,明細書!QU37&gt;明細書!QV37),1,""))</f>
        <v/>
      </c>
      <c r="RR37" s="9" t="str">
        <f>IF(AND(明細書!QS37&lt;=TIME(17,40,0),明細書!QT37&gt;=TIME(18,20,0)),1,IF(AND(明細書!QS37&lt;=TIME(21,40,0),明細書!QT37&gt;=TIME(22,20,0)),1,IF(AND(明細書!QS37&lt;=TIME(5,40,0),明細書!QT37&gt;=TIME(6,20,0)),1,IF(AND(明細書!QS37&lt;=TIME(7,40,0),明細書!QT37&gt;=TIME(8,20,0)),1,""))))</f>
        <v/>
      </c>
      <c r="RZ37" s="15" t="str">
        <f t="shared" si="72"/>
        <v/>
      </c>
      <c r="SB37" s="16"/>
      <c r="SC37" s="7" t="str">
        <f t="shared" si="39"/>
        <v/>
      </c>
      <c r="SD37" s="3">
        <f t="shared" si="40"/>
        <v>45382</v>
      </c>
      <c r="SE37" s="4"/>
      <c r="SF37" s="5" t="s">
        <v>22</v>
      </c>
      <c r="SG37" s="4"/>
      <c r="SH37" s="5" t="s">
        <v>23</v>
      </c>
      <c r="SI37" s="4"/>
      <c r="SJ37" s="5" t="s">
        <v>22</v>
      </c>
      <c r="SK37" s="4"/>
      <c r="SL37" s="5" t="s">
        <v>23</v>
      </c>
      <c r="SM37" s="4"/>
      <c r="SN37" s="6" t="s">
        <v>22</v>
      </c>
      <c r="SO37" s="4"/>
      <c r="SP37" s="6" t="s">
        <v>23</v>
      </c>
      <c r="SQ37" s="4"/>
      <c r="SR37" s="6" t="s">
        <v>22</v>
      </c>
      <c r="SS37" s="4"/>
      <c r="ST37" s="6" t="s">
        <v>23</v>
      </c>
      <c r="SU37" s="70"/>
      <c r="SV37" s="17"/>
      <c r="SW37" s="18"/>
      <c r="SX37" s="82"/>
      <c r="SZ37" s="9" t="str">
        <f t="shared" si="41"/>
        <v/>
      </c>
      <c r="TA37" s="9" t="str">
        <f t="shared" si="93"/>
        <v/>
      </c>
      <c r="TB37" s="9" t="str">
        <f>IF(SK37="","",IF(OR(AND(SB37=SB38,SE38&gt;0,明細書!SE38&lt;明細書!SE37),AND(SB37=SB38,SE38&gt;0,明細書!SF37&gt;明細書!SE38),AND(明細書!SE37&gt;明細書!SF37)),1,""))</f>
        <v/>
      </c>
      <c r="TC37" s="9" t="str">
        <f>IF(SS37="","",IF(OR(明細書!SG37&lt;明細書!SE37,明細書!SF37&lt;明細書!SH37,明細書!SG37&gt;明細書!SH37),1,""))</f>
        <v/>
      </c>
      <c r="TD37" s="9" t="str">
        <f>IF(AND(明細書!SE37&lt;=TIME(17,40,0),明細書!SF37&gt;=TIME(18,20,0)),1,IF(AND(明細書!SE37&lt;=TIME(21,40,0),明細書!SF37&gt;=TIME(22,20,0)),1,IF(AND(明細書!SE37&lt;=TIME(5,40,0),明細書!SF37&gt;=TIME(6,20,0)),1,IF(AND(明細書!SE37&lt;=TIME(7,40,0),明細書!SF37&gt;=TIME(8,20,0)),1,""))))</f>
        <v/>
      </c>
      <c r="TL37" s="15" t="str">
        <f t="shared" si="73"/>
        <v/>
      </c>
      <c r="TN37" s="16"/>
      <c r="TO37" s="7" t="str">
        <f t="shared" si="42"/>
        <v/>
      </c>
      <c r="TP37" s="3">
        <f t="shared" si="43"/>
        <v>45382</v>
      </c>
      <c r="TQ37" s="4"/>
      <c r="TR37" s="5" t="s">
        <v>22</v>
      </c>
      <c r="TS37" s="4"/>
      <c r="TT37" s="5" t="s">
        <v>23</v>
      </c>
      <c r="TU37" s="4"/>
      <c r="TV37" s="5" t="s">
        <v>22</v>
      </c>
      <c r="TW37" s="4"/>
      <c r="TX37" s="5" t="s">
        <v>23</v>
      </c>
      <c r="TY37" s="4"/>
      <c r="TZ37" s="6" t="s">
        <v>22</v>
      </c>
      <c r="UA37" s="4"/>
      <c r="UB37" s="6" t="s">
        <v>23</v>
      </c>
      <c r="UC37" s="4"/>
      <c r="UD37" s="6" t="s">
        <v>22</v>
      </c>
      <c r="UE37" s="4"/>
      <c r="UF37" s="6" t="s">
        <v>23</v>
      </c>
      <c r="UG37" s="70"/>
      <c r="UH37" s="17"/>
      <c r="UI37" s="18"/>
      <c r="UJ37" s="82"/>
      <c r="UL37" s="9" t="str">
        <f t="shared" si="44"/>
        <v/>
      </c>
      <c r="UM37" s="9" t="str">
        <f t="shared" si="94"/>
        <v/>
      </c>
      <c r="UN37" s="9" t="str">
        <f>IF(TW37="","",IF(OR(AND(TN37=TN38,TQ38&gt;0,明細書!TQ38&lt;明細書!TQ37),AND(TN37=TN38,TQ38&gt;0,明細書!TR37&gt;明細書!TQ38),AND(明細書!TQ37&gt;明細書!TR37)),1,""))</f>
        <v/>
      </c>
      <c r="UO37" s="9" t="str">
        <f>IF(UE37="","",IF(OR(明細書!TS37&lt;明細書!TQ37,明細書!TR37&lt;明細書!TT37,明細書!TS37&gt;明細書!TT37),1,""))</f>
        <v/>
      </c>
      <c r="UP37" s="9" t="str">
        <f>IF(AND(明細書!TQ37&lt;=TIME(17,40,0),明細書!TR37&gt;=TIME(18,20,0)),1,IF(AND(明細書!TQ37&lt;=TIME(21,40,0),明細書!TR37&gt;=TIME(22,20,0)),1,IF(AND(明細書!TQ37&lt;=TIME(5,40,0),明細書!TR37&gt;=TIME(6,20,0)),1,IF(AND(明細書!TQ37&lt;=TIME(7,40,0),明細書!TR37&gt;=TIME(8,20,0)),1,""))))</f>
        <v/>
      </c>
      <c r="UX37" s="15" t="str">
        <f t="shared" si="74"/>
        <v/>
      </c>
      <c r="UZ37" s="16"/>
      <c r="VA37" s="7" t="str">
        <f t="shared" si="45"/>
        <v/>
      </c>
      <c r="VB37" s="3">
        <f t="shared" si="46"/>
        <v>45382</v>
      </c>
      <c r="VC37" s="4"/>
      <c r="VD37" s="5" t="s">
        <v>22</v>
      </c>
      <c r="VE37" s="4"/>
      <c r="VF37" s="5" t="s">
        <v>23</v>
      </c>
      <c r="VG37" s="4"/>
      <c r="VH37" s="5" t="s">
        <v>22</v>
      </c>
      <c r="VI37" s="4"/>
      <c r="VJ37" s="5" t="s">
        <v>23</v>
      </c>
      <c r="VK37" s="4"/>
      <c r="VL37" s="6" t="s">
        <v>22</v>
      </c>
      <c r="VM37" s="4"/>
      <c r="VN37" s="6" t="s">
        <v>23</v>
      </c>
      <c r="VO37" s="4"/>
      <c r="VP37" s="6" t="s">
        <v>22</v>
      </c>
      <c r="VQ37" s="4"/>
      <c r="VR37" s="6" t="s">
        <v>23</v>
      </c>
      <c r="VS37" s="70"/>
      <c r="VT37" s="17"/>
      <c r="VU37" s="18"/>
      <c r="VV37" s="82"/>
      <c r="VX37" s="9" t="str">
        <f t="shared" si="47"/>
        <v/>
      </c>
      <c r="VY37" s="9" t="str">
        <f t="shared" si="95"/>
        <v/>
      </c>
      <c r="VZ37" s="9" t="str">
        <f>IF(VI37="","",IF(OR(AND(UZ37=UZ38,VC38&gt;0,明細書!VC38&lt;明細書!VC37),AND(UZ37=UZ38,VC38&gt;0,明細書!VD37&gt;明細書!VC38),AND(明細書!VC37&gt;明細書!VD37)),1,""))</f>
        <v/>
      </c>
      <c r="WA37" s="9" t="str">
        <f>IF(VQ37="","",IF(OR(明細書!VE37&lt;明細書!VC37,明細書!VD37&lt;明細書!VF37,明細書!VE37&gt;明細書!VF37),1,""))</f>
        <v/>
      </c>
      <c r="WB37" s="9" t="str">
        <f>IF(AND(明細書!VC37&lt;=TIME(17,40,0),明細書!VD37&gt;=TIME(18,20,0)),1,IF(AND(明細書!VC37&lt;=TIME(21,40,0),明細書!VD37&gt;=TIME(22,20,0)),1,IF(AND(明細書!VC37&lt;=TIME(5,40,0),明細書!VD37&gt;=TIME(6,20,0)),1,IF(AND(明細書!VC37&lt;=TIME(7,40,0),明細書!VD37&gt;=TIME(8,20,0)),1,""))))</f>
        <v/>
      </c>
      <c r="WJ37" s="15" t="str">
        <f t="shared" si="75"/>
        <v/>
      </c>
      <c r="WL37" s="16"/>
      <c r="WM37" s="7" t="str">
        <f t="shared" si="48"/>
        <v/>
      </c>
      <c r="WN37" s="3">
        <f t="shared" si="49"/>
        <v>45382</v>
      </c>
      <c r="WO37" s="4"/>
      <c r="WP37" s="5" t="s">
        <v>22</v>
      </c>
      <c r="WQ37" s="4"/>
      <c r="WR37" s="5" t="s">
        <v>23</v>
      </c>
      <c r="WS37" s="4"/>
      <c r="WT37" s="5" t="s">
        <v>22</v>
      </c>
      <c r="WU37" s="4"/>
      <c r="WV37" s="5" t="s">
        <v>23</v>
      </c>
      <c r="WW37" s="4"/>
      <c r="WX37" s="6" t="s">
        <v>22</v>
      </c>
      <c r="WY37" s="4"/>
      <c r="WZ37" s="6" t="s">
        <v>23</v>
      </c>
      <c r="XA37" s="4"/>
      <c r="XB37" s="6" t="s">
        <v>22</v>
      </c>
      <c r="XC37" s="4"/>
      <c r="XD37" s="6" t="s">
        <v>23</v>
      </c>
      <c r="XE37" s="70"/>
      <c r="XF37" s="17"/>
      <c r="XG37" s="18"/>
      <c r="XH37" s="82"/>
      <c r="XJ37" s="9" t="str">
        <f t="shared" si="50"/>
        <v/>
      </c>
      <c r="XK37" s="9" t="str">
        <f t="shared" si="96"/>
        <v/>
      </c>
      <c r="XL37" s="9" t="str">
        <f>IF(WU37="","",IF(OR(AND(WL37=WL38,WO38&gt;0,明細書!WO38&lt;明細書!WO37),AND(WL37=WL38,WO38&gt;0,明細書!WP37&gt;明細書!WO38),AND(明細書!WO37&gt;明細書!WP37)),1,""))</f>
        <v/>
      </c>
      <c r="XM37" s="9" t="str">
        <f>IF(XC37="","",IF(OR(明細書!WQ37&lt;明細書!WO37,明細書!WP37&lt;明細書!WR37,明細書!WQ37&gt;明細書!WR37),1,""))</f>
        <v/>
      </c>
      <c r="XN37" s="9" t="str">
        <f>IF(AND(明細書!WO37&lt;=TIME(17,40,0),明細書!WP37&gt;=TIME(18,20,0)),1,IF(AND(明細書!WO37&lt;=TIME(21,40,0),明細書!WP37&gt;=TIME(22,20,0)),1,IF(AND(明細書!WO37&lt;=TIME(5,40,0),明細書!WP37&gt;=TIME(6,20,0)),1,IF(AND(明細書!WO37&lt;=TIME(7,40,0),明細書!WP37&gt;=TIME(8,20,0)),1,""))))</f>
        <v/>
      </c>
      <c r="XV37" s="15" t="str">
        <f t="shared" si="76"/>
        <v/>
      </c>
      <c r="XX37" s="16"/>
      <c r="XY37" s="7" t="str">
        <f t="shared" si="51"/>
        <v/>
      </c>
      <c r="XZ37" s="3">
        <f t="shared" si="52"/>
        <v>45382</v>
      </c>
      <c r="YA37" s="4"/>
      <c r="YB37" s="5" t="s">
        <v>22</v>
      </c>
      <c r="YC37" s="4"/>
      <c r="YD37" s="5" t="s">
        <v>23</v>
      </c>
      <c r="YE37" s="4"/>
      <c r="YF37" s="5" t="s">
        <v>22</v>
      </c>
      <c r="YG37" s="4"/>
      <c r="YH37" s="5" t="s">
        <v>23</v>
      </c>
      <c r="YI37" s="4"/>
      <c r="YJ37" s="6" t="s">
        <v>22</v>
      </c>
      <c r="YK37" s="4"/>
      <c r="YL37" s="6" t="s">
        <v>23</v>
      </c>
      <c r="YM37" s="4"/>
      <c r="YN37" s="6" t="s">
        <v>22</v>
      </c>
      <c r="YO37" s="4"/>
      <c r="YP37" s="6" t="s">
        <v>23</v>
      </c>
      <c r="YQ37" s="70"/>
      <c r="YR37" s="17"/>
      <c r="YS37" s="18"/>
      <c r="YT37" s="82"/>
      <c r="YV37" s="9" t="str">
        <f t="shared" si="53"/>
        <v/>
      </c>
      <c r="YW37" s="9" t="str">
        <f t="shared" si="97"/>
        <v/>
      </c>
      <c r="YX37" s="9" t="str">
        <f>IF(YG37="","",IF(OR(AND(XX37=XX38,YA38&gt;0,明細書!YA38&lt;明細書!YA37),AND(XX37=XX38,YA38&gt;0,明細書!YB37&gt;明細書!YA38),AND(明細書!YA37&gt;明細書!YB37)),1,""))</f>
        <v/>
      </c>
      <c r="YY37" s="9" t="str">
        <f>IF(YO37="","",IF(OR(明細書!YC37&lt;明細書!YA37,明細書!YB37&lt;明細書!YD37,明細書!YC37&gt;明細書!YD37),1,""))</f>
        <v/>
      </c>
      <c r="YZ37" s="9" t="str">
        <f>IF(AND(明細書!YA37&lt;=TIME(17,40,0),明細書!YB37&gt;=TIME(18,20,0)),1,IF(AND(明細書!YA37&lt;=TIME(21,40,0),明細書!YB37&gt;=TIME(22,20,0)),1,IF(AND(明細書!YA37&lt;=TIME(5,40,0),明細書!YB37&gt;=TIME(6,20,0)),1,IF(AND(明細書!YA37&lt;=TIME(7,40,0),明細書!YB37&gt;=TIME(8,20,0)),1,""))))</f>
        <v/>
      </c>
      <c r="ZH37" s="15" t="str">
        <f t="shared" si="77"/>
        <v/>
      </c>
      <c r="ZJ37" s="16"/>
      <c r="ZK37" s="7" t="str">
        <f t="shared" si="54"/>
        <v/>
      </c>
      <c r="ZL37" s="3">
        <f t="shared" si="55"/>
        <v>45382</v>
      </c>
      <c r="ZM37" s="4"/>
      <c r="ZN37" s="5" t="s">
        <v>22</v>
      </c>
      <c r="ZO37" s="4"/>
      <c r="ZP37" s="5" t="s">
        <v>23</v>
      </c>
      <c r="ZQ37" s="4"/>
      <c r="ZR37" s="5" t="s">
        <v>22</v>
      </c>
      <c r="ZS37" s="4"/>
      <c r="ZT37" s="5" t="s">
        <v>23</v>
      </c>
      <c r="ZU37" s="4"/>
      <c r="ZV37" s="6" t="s">
        <v>22</v>
      </c>
      <c r="ZW37" s="4"/>
      <c r="ZX37" s="6" t="s">
        <v>23</v>
      </c>
      <c r="ZY37" s="4"/>
      <c r="ZZ37" s="6" t="s">
        <v>22</v>
      </c>
      <c r="AAA37" s="4"/>
      <c r="AAB37" s="6" t="s">
        <v>23</v>
      </c>
      <c r="AAC37" s="70"/>
      <c r="AAD37" s="17"/>
      <c r="AAE37" s="18"/>
      <c r="AAF37" s="82"/>
      <c r="AAH37" s="9" t="str">
        <f t="shared" si="56"/>
        <v/>
      </c>
      <c r="AAI37" s="9" t="str">
        <f t="shared" si="98"/>
        <v/>
      </c>
      <c r="AAJ37" s="9" t="str">
        <f>IF(ZS37="","",IF(OR(AND(ZJ37=ZJ38,ZM38&gt;0,明細書!ZM38&lt;明細書!ZM37),AND(ZJ37=ZJ38,ZM38&gt;0,明細書!ZN37&gt;明細書!ZM38),AND(明細書!ZM37&gt;明細書!ZN37)),1,""))</f>
        <v/>
      </c>
      <c r="AAK37" s="9" t="str">
        <f>IF(AAA37="","",IF(OR(明細書!ZO37&lt;明細書!ZM37,明細書!ZN37&lt;明細書!ZP37,明細書!ZO37&gt;明細書!ZP37),1,""))</f>
        <v/>
      </c>
      <c r="AAL37" s="9" t="str">
        <f>IF(AND(明細書!ZM37&lt;=TIME(17,40,0),明細書!ZN37&gt;=TIME(18,20,0)),1,IF(AND(明細書!ZM37&lt;=TIME(21,40,0),明細書!ZN37&gt;=TIME(22,20,0)),1,IF(AND(明細書!ZM37&lt;=TIME(5,40,0),明細書!ZN37&gt;=TIME(6,20,0)),1,IF(AND(明細書!ZM37&lt;=TIME(7,40,0),明細書!ZN37&gt;=TIME(8,20,0)),1,""))))</f>
        <v/>
      </c>
      <c r="AAT37" s="15" t="str">
        <f t="shared" si="78"/>
        <v/>
      </c>
      <c r="AAV37" s="16"/>
      <c r="AAW37" s="7" t="str">
        <f t="shared" si="57"/>
        <v/>
      </c>
      <c r="AAX37" s="3">
        <f t="shared" si="58"/>
        <v>45382</v>
      </c>
      <c r="AAY37" s="4"/>
      <c r="AAZ37" s="5" t="s">
        <v>22</v>
      </c>
      <c r="ABA37" s="4"/>
      <c r="ABB37" s="5" t="s">
        <v>23</v>
      </c>
      <c r="ABC37" s="4"/>
      <c r="ABD37" s="5" t="s">
        <v>22</v>
      </c>
      <c r="ABE37" s="4"/>
      <c r="ABF37" s="5" t="s">
        <v>23</v>
      </c>
      <c r="ABG37" s="4"/>
      <c r="ABH37" s="6" t="s">
        <v>22</v>
      </c>
      <c r="ABI37" s="4"/>
      <c r="ABJ37" s="6" t="s">
        <v>23</v>
      </c>
      <c r="ABK37" s="4"/>
      <c r="ABL37" s="6" t="s">
        <v>22</v>
      </c>
      <c r="ABM37" s="4"/>
      <c r="ABN37" s="6" t="s">
        <v>23</v>
      </c>
      <c r="ABO37" s="70"/>
      <c r="ABP37" s="17"/>
      <c r="ABQ37" s="18"/>
      <c r="ABR37" s="82"/>
      <c r="ABT37" s="9" t="str">
        <f t="shared" si="59"/>
        <v/>
      </c>
      <c r="ABU37" s="9" t="str">
        <f t="shared" si="99"/>
        <v/>
      </c>
      <c r="ABV37" s="9" t="str">
        <f>IF(ABE37="","",IF(OR(AND(AAV37=AAV38,AAY38&gt;0,明細書!AAY38&lt;明細書!AAY37),AND(AAV37=AAV38,AAY38&gt;0,明細書!AAZ37&gt;明細書!AAY38),AND(明細書!AAY37&gt;明細書!AAZ37)),1,""))</f>
        <v/>
      </c>
      <c r="ABW37" s="9" t="str">
        <f>IF(ABM37="","",IF(OR(明細書!ABA37&lt;明細書!AAY37,明細書!AAZ37&lt;明細書!ABB37,明細書!ABA37&gt;明細書!ABB37),1,""))</f>
        <v/>
      </c>
      <c r="ABX37" s="9" t="str">
        <f>IF(AND(明細書!AAY37&lt;=TIME(17,40,0),明細書!AAZ37&gt;=TIME(18,20,0)),1,IF(AND(明細書!AAY37&lt;=TIME(21,40,0),明細書!AAZ37&gt;=TIME(22,20,0)),1,IF(AND(明細書!AAY37&lt;=TIME(5,40,0),明細書!AAZ37&gt;=TIME(6,20,0)),1,IF(AND(明細書!AAY37&lt;=TIME(7,40,0),明細書!AAZ37&gt;=TIME(8,20,0)),1,""))))</f>
        <v/>
      </c>
      <c r="ACF37" s="15" t="str">
        <f t="shared" si="79"/>
        <v/>
      </c>
    </row>
    <row r="38" spans="2:760" ht="18.75" customHeight="1" x14ac:dyDescent="0.2">
      <c r="B38" s="16"/>
      <c r="C38" s="7" t="str">
        <f t="shared" si="100"/>
        <v/>
      </c>
      <c r="D38" s="3">
        <f t="shared" si="101"/>
        <v>45382</v>
      </c>
      <c r="E38" s="4"/>
      <c r="F38" s="5" t="s">
        <v>22</v>
      </c>
      <c r="G38" s="4"/>
      <c r="H38" s="5" t="s">
        <v>23</v>
      </c>
      <c r="I38" s="4"/>
      <c r="J38" s="5" t="s">
        <v>22</v>
      </c>
      <c r="K38" s="4"/>
      <c r="L38" s="5" t="s">
        <v>23</v>
      </c>
      <c r="M38" s="4"/>
      <c r="N38" s="6" t="s">
        <v>22</v>
      </c>
      <c r="O38" s="4"/>
      <c r="P38" s="6" t="s">
        <v>23</v>
      </c>
      <c r="Q38" s="4"/>
      <c r="R38" s="6" t="s">
        <v>22</v>
      </c>
      <c r="S38" s="4"/>
      <c r="T38" s="6" t="s">
        <v>23</v>
      </c>
      <c r="U38" s="70"/>
      <c r="V38" s="17"/>
      <c r="W38" s="18"/>
      <c r="X38" s="82"/>
      <c r="Z38" s="9" t="str">
        <f t="shared" si="2"/>
        <v/>
      </c>
      <c r="AA38" s="9" t="str">
        <f t="shared" si="80"/>
        <v/>
      </c>
      <c r="AB38" s="9" t="str">
        <f>IF(K38="","",IF(OR(AND(B38=B39,E39&gt;0,明細書!E39&lt;明細書!E38),AND(B38=B39,E39&gt;0,明細書!F38&gt;明細書!E39),AND(明細書!E38&gt;明細書!F38)),1,""))</f>
        <v/>
      </c>
      <c r="AC38" s="9" t="str">
        <f>IF(S38="","",IF(OR(明細書!G38&lt;明細書!E38,明細書!F38&lt;明細書!H38,明細書!G38&gt;明細書!H38),1,""))</f>
        <v/>
      </c>
      <c r="AD38" s="9" t="str">
        <f>IF(AND(明細書!E38&lt;=TIME(17,40,0),明細書!F38&gt;=TIME(18,20,0)),1,IF(AND(明細書!E38&lt;=TIME(21,40,0),明細書!F38&gt;=TIME(22,20,0)),1,IF(AND(明細書!E38&lt;=TIME(5,40,0),明細書!F38&gt;=TIME(6,20,0)),1,IF(AND(明細書!E38&lt;=TIME(7,40,0),明細書!F38&gt;=TIME(8,20,0)),1,""))))</f>
        <v/>
      </c>
      <c r="AL38" s="15" t="str">
        <f t="shared" si="60"/>
        <v/>
      </c>
      <c r="AN38" s="16"/>
      <c r="AO38" s="7" t="str">
        <f t="shared" si="3"/>
        <v/>
      </c>
      <c r="AP38" s="3">
        <f t="shared" si="4"/>
        <v>45382</v>
      </c>
      <c r="AQ38" s="4"/>
      <c r="AR38" s="5" t="s">
        <v>22</v>
      </c>
      <c r="AS38" s="4"/>
      <c r="AT38" s="5" t="s">
        <v>23</v>
      </c>
      <c r="AU38" s="4"/>
      <c r="AV38" s="5" t="s">
        <v>22</v>
      </c>
      <c r="AW38" s="4"/>
      <c r="AX38" s="5" t="s">
        <v>23</v>
      </c>
      <c r="AY38" s="4"/>
      <c r="AZ38" s="6" t="s">
        <v>22</v>
      </c>
      <c r="BA38" s="4"/>
      <c r="BB38" s="6" t="s">
        <v>23</v>
      </c>
      <c r="BC38" s="4"/>
      <c r="BD38" s="6" t="s">
        <v>22</v>
      </c>
      <c r="BE38" s="4"/>
      <c r="BF38" s="6" t="s">
        <v>23</v>
      </c>
      <c r="BG38" s="70"/>
      <c r="BH38" s="17"/>
      <c r="BI38" s="18"/>
      <c r="BJ38" s="82"/>
      <c r="BL38" s="9" t="str">
        <f t="shared" si="5"/>
        <v/>
      </c>
      <c r="BM38" s="9" t="str">
        <f t="shared" si="81"/>
        <v/>
      </c>
      <c r="BN38" s="9" t="str">
        <f>IF(AW38="","",IF(OR(AND(AN38=AN39,AQ39&gt;0,明細書!AQ39&lt;明細書!AQ38),AND(AN38=AN39,AQ39&gt;0,明細書!AR38&gt;明細書!AQ39),AND(明細書!AQ38&gt;明細書!AR38)),1,""))</f>
        <v/>
      </c>
      <c r="BO38" s="9" t="str">
        <f>IF(BE38="","",IF(OR(明細書!AS38&lt;明細書!AQ38,明細書!AR38&lt;明細書!AT38,明細書!AS38&gt;明細書!AT38),1,""))</f>
        <v/>
      </c>
      <c r="BP38" s="9" t="str">
        <f>IF(AND(明細書!AQ38&lt;=TIME(17,40,0),明細書!AR38&gt;=TIME(18,20,0)),1,IF(AND(明細書!AQ38&lt;=TIME(21,40,0),明細書!AR38&gt;=TIME(22,20,0)),1,IF(AND(明細書!AQ38&lt;=TIME(5,40,0),明細書!AR38&gt;=TIME(6,20,0)),1,IF(AND(明細書!AQ38&lt;=TIME(7,40,0),明細書!AR38&gt;=TIME(8,20,0)),1,""))))</f>
        <v/>
      </c>
      <c r="BX38" s="15" t="str">
        <f t="shared" si="61"/>
        <v/>
      </c>
      <c r="BZ38" s="16"/>
      <c r="CA38" s="7" t="str">
        <f t="shared" si="6"/>
        <v/>
      </c>
      <c r="CB38" s="3">
        <f t="shared" si="7"/>
        <v>45382</v>
      </c>
      <c r="CC38" s="4"/>
      <c r="CD38" s="5" t="s">
        <v>22</v>
      </c>
      <c r="CE38" s="4"/>
      <c r="CF38" s="5" t="s">
        <v>23</v>
      </c>
      <c r="CG38" s="4"/>
      <c r="CH38" s="5" t="s">
        <v>22</v>
      </c>
      <c r="CI38" s="4"/>
      <c r="CJ38" s="5" t="s">
        <v>23</v>
      </c>
      <c r="CK38" s="4"/>
      <c r="CL38" s="6" t="s">
        <v>22</v>
      </c>
      <c r="CM38" s="4"/>
      <c r="CN38" s="6" t="s">
        <v>23</v>
      </c>
      <c r="CO38" s="4"/>
      <c r="CP38" s="6" t="s">
        <v>22</v>
      </c>
      <c r="CQ38" s="4"/>
      <c r="CR38" s="6" t="s">
        <v>23</v>
      </c>
      <c r="CS38" s="70"/>
      <c r="CT38" s="17"/>
      <c r="CU38" s="18"/>
      <c r="CV38" s="82"/>
      <c r="CX38" s="9" t="str">
        <f t="shared" si="8"/>
        <v/>
      </c>
      <c r="CY38" s="9" t="str">
        <f t="shared" si="82"/>
        <v/>
      </c>
      <c r="CZ38" s="9" t="str">
        <f>IF(CI38="","",IF(OR(AND(BZ38=BZ39,CC39&gt;0,明細書!CC39&lt;明細書!CC38),AND(BZ38=BZ39,CC39&gt;0,明細書!CD38&gt;明細書!CC39),AND(明細書!CC38&gt;明細書!CD38)),1,""))</f>
        <v/>
      </c>
      <c r="DA38" s="9" t="str">
        <f>IF(CQ38="","",IF(OR(明細書!CE38&lt;明細書!CC38,明細書!CD38&lt;明細書!CF38,明細書!CE38&gt;明細書!CF38),1,""))</f>
        <v/>
      </c>
      <c r="DB38" s="9" t="str">
        <f>IF(AND(明細書!CC38&lt;=TIME(17,40,0),明細書!CD38&gt;=TIME(18,20,0)),1,IF(AND(明細書!CC38&lt;=TIME(21,40,0),明細書!CD38&gt;=TIME(22,20,0)),1,IF(AND(明細書!CC38&lt;=TIME(5,40,0),明細書!CD38&gt;=TIME(6,20,0)),1,IF(AND(明細書!CC38&lt;=TIME(7,40,0),明細書!CD38&gt;=TIME(8,20,0)),1,""))))</f>
        <v/>
      </c>
      <c r="DJ38" s="15" t="str">
        <f t="shared" si="62"/>
        <v/>
      </c>
      <c r="DL38" s="16"/>
      <c r="DM38" s="7" t="str">
        <f t="shared" si="9"/>
        <v/>
      </c>
      <c r="DN38" s="3">
        <f t="shared" si="10"/>
        <v>45382</v>
      </c>
      <c r="DO38" s="4"/>
      <c r="DP38" s="5" t="s">
        <v>22</v>
      </c>
      <c r="DQ38" s="4"/>
      <c r="DR38" s="5" t="s">
        <v>23</v>
      </c>
      <c r="DS38" s="4"/>
      <c r="DT38" s="5" t="s">
        <v>22</v>
      </c>
      <c r="DU38" s="4"/>
      <c r="DV38" s="5" t="s">
        <v>23</v>
      </c>
      <c r="DW38" s="4"/>
      <c r="DX38" s="6" t="s">
        <v>22</v>
      </c>
      <c r="DY38" s="4"/>
      <c r="DZ38" s="6" t="s">
        <v>23</v>
      </c>
      <c r="EA38" s="4"/>
      <c r="EB38" s="6" t="s">
        <v>22</v>
      </c>
      <c r="EC38" s="4"/>
      <c r="ED38" s="6" t="s">
        <v>23</v>
      </c>
      <c r="EE38" s="70"/>
      <c r="EF38" s="17"/>
      <c r="EG38" s="18"/>
      <c r="EH38" s="82"/>
      <c r="EJ38" s="9" t="str">
        <f t="shared" si="11"/>
        <v/>
      </c>
      <c r="EK38" s="9" t="str">
        <f t="shared" si="83"/>
        <v/>
      </c>
      <c r="EL38" s="9" t="str">
        <f>IF(DU38="","",IF(OR(AND(DL38=DL39,DO39&gt;0,明細書!DO39&lt;明細書!DO38),AND(DL38=DL39,DO39&gt;0,明細書!DP38&gt;明細書!DO39),AND(明細書!DO38&gt;明細書!DP38)),1,""))</f>
        <v/>
      </c>
      <c r="EM38" s="9" t="str">
        <f>IF(EC38="","",IF(OR(明細書!DQ38&lt;明細書!DO38,明細書!DP38&lt;明細書!DR38,明細書!DQ38&gt;明細書!DR38),1,""))</f>
        <v/>
      </c>
      <c r="EN38" s="9" t="str">
        <f>IF(AND(明細書!DO38&lt;=TIME(17,40,0),明細書!DP38&gt;=TIME(18,20,0)),1,IF(AND(明細書!DO38&lt;=TIME(21,40,0),明細書!DP38&gt;=TIME(22,20,0)),1,IF(AND(明細書!DO38&lt;=TIME(5,40,0),明細書!DP38&gt;=TIME(6,20,0)),1,IF(AND(明細書!DO38&lt;=TIME(7,40,0),明細書!DP38&gt;=TIME(8,20,0)),1,""))))</f>
        <v/>
      </c>
      <c r="EV38" s="15" t="str">
        <f t="shared" si="63"/>
        <v/>
      </c>
      <c r="EX38" s="16"/>
      <c r="EY38" s="7" t="str">
        <f t="shared" si="12"/>
        <v/>
      </c>
      <c r="EZ38" s="3">
        <f t="shared" si="13"/>
        <v>45382</v>
      </c>
      <c r="FA38" s="4"/>
      <c r="FB38" s="5" t="s">
        <v>22</v>
      </c>
      <c r="FC38" s="4"/>
      <c r="FD38" s="5" t="s">
        <v>23</v>
      </c>
      <c r="FE38" s="4"/>
      <c r="FF38" s="5" t="s">
        <v>22</v>
      </c>
      <c r="FG38" s="4"/>
      <c r="FH38" s="5" t="s">
        <v>23</v>
      </c>
      <c r="FI38" s="4"/>
      <c r="FJ38" s="6" t="s">
        <v>22</v>
      </c>
      <c r="FK38" s="4"/>
      <c r="FL38" s="6" t="s">
        <v>23</v>
      </c>
      <c r="FM38" s="4"/>
      <c r="FN38" s="6" t="s">
        <v>22</v>
      </c>
      <c r="FO38" s="4"/>
      <c r="FP38" s="6" t="s">
        <v>23</v>
      </c>
      <c r="FQ38" s="70"/>
      <c r="FR38" s="17"/>
      <c r="FS38" s="18"/>
      <c r="FT38" s="82"/>
      <c r="FV38" s="9" t="str">
        <f t="shared" si="14"/>
        <v/>
      </c>
      <c r="FW38" s="9" t="str">
        <f t="shared" si="84"/>
        <v/>
      </c>
      <c r="FX38" s="9" t="str">
        <f>IF(FG38="","",IF(OR(AND(EX38=EX39,FA39&gt;0,明細書!FA39&lt;明細書!FA38),AND(EX38=EX39,FA39&gt;0,明細書!FB38&gt;明細書!FA39),AND(明細書!FA38&gt;明細書!FB38)),1,""))</f>
        <v/>
      </c>
      <c r="FY38" s="9" t="str">
        <f>IF(FO38="","",IF(OR(明細書!FC38&lt;明細書!FA38,明細書!FB38&lt;明細書!FD38,明細書!FC38&gt;明細書!FD38),1,""))</f>
        <v/>
      </c>
      <c r="FZ38" s="9" t="str">
        <f>IF(AND(明細書!FA38&lt;=TIME(17,40,0),明細書!FB38&gt;=TIME(18,20,0)),1,IF(AND(明細書!FA38&lt;=TIME(21,40,0),明細書!FB38&gt;=TIME(22,20,0)),1,IF(AND(明細書!FA38&lt;=TIME(5,40,0),明細書!FB38&gt;=TIME(6,20,0)),1,IF(AND(明細書!FA38&lt;=TIME(7,40,0),明細書!FB38&gt;=TIME(8,20,0)),1,""))))</f>
        <v/>
      </c>
      <c r="GH38" s="15" t="str">
        <f t="shared" si="64"/>
        <v/>
      </c>
      <c r="GJ38" s="16"/>
      <c r="GK38" s="7" t="str">
        <f t="shared" si="15"/>
        <v/>
      </c>
      <c r="GL38" s="3">
        <f t="shared" si="16"/>
        <v>45382</v>
      </c>
      <c r="GM38" s="4"/>
      <c r="GN38" s="5" t="s">
        <v>22</v>
      </c>
      <c r="GO38" s="4"/>
      <c r="GP38" s="5" t="s">
        <v>23</v>
      </c>
      <c r="GQ38" s="4"/>
      <c r="GR38" s="5" t="s">
        <v>22</v>
      </c>
      <c r="GS38" s="4"/>
      <c r="GT38" s="5" t="s">
        <v>23</v>
      </c>
      <c r="GU38" s="4"/>
      <c r="GV38" s="6" t="s">
        <v>22</v>
      </c>
      <c r="GW38" s="4"/>
      <c r="GX38" s="6" t="s">
        <v>23</v>
      </c>
      <c r="GY38" s="4"/>
      <c r="GZ38" s="6" t="s">
        <v>22</v>
      </c>
      <c r="HA38" s="4"/>
      <c r="HB38" s="6" t="s">
        <v>23</v>
      </c>
      <c r="HC38" s="70"/>
      <c r="HD38" s="17"/>
      <c r="HE38" s="18"/>
      <c r="HF38" s="82"/>
      <c r="HH38" s="9" t="str">
        <f t="shared" si="17"/>
        <v/>
      </c>
      <c r="HI38" s="9" t="str">
        <f t="shared" si="85"/>
        <v/>
      </c>
      <c r="HJ38" s="9" t="str">
        <f>IF(GS38="","",IF(OR(AND(GJ38=GJ39,GM39&gt;0,明細書!GM39&lt;明細書!GM38),AND(GJ38=GJ39,GM39&gt;0,明細書!GN38&gt;明細書!GM39),AND(明細書!GM38&gt;明細書!GN38)),1,""))</f>
        <v/>
      </c>
      <c r="HK38" s="9" t="str">
        <f>IF(HA38="","",IF(OR(明細書!GO38&lt;明細書!GM38,明細書!GN38&lt;明細書!GP38,明細書!GO38&gt;明細書!GP38),1,""))</f>
        <v/>
      </c>
      <c r="HL38" s="9" t="str">
        <f>IF(AND(明細書!GM38&lt;=TIME(17,40,0),明細書!GN38&gt;=TIME(18,20,0)),1,IF(AND(明細書!GM38&lt;=TIME(21,40,0),明細書!GN38&gt;=TIME(22,20,0)),1,IF(AND(明細書!GM38&lt;=TIME(5,40,0),明細書!GN38&gt;=TIME(6,20,0)),1,IF(AND(明細書!GM38&lt;=TIME(7,40,0),明細書!GN38&gt;=TIME(8,20,0)),1,""))))</f>
        <v/>
      </c>
      <c r="HT38" s="15" t="str">
        <f t="shared" si="65"/>
        <v/>
      </c>
      <c r="HV38" s="16"/>
      <c r="HW38" s="7" t="str">
        <f t="shared" si="18"/>
        <v/>
      </c>
      <c r="HX38" s="3">
        <f t="shared" si="19"/>
        <v>45382</v>
      </c>
      <c r="HY38" s="4"/>
      <c r="HZ38" s="5" t="s">
        <v>22</v>
      </c>
      <c r="IA38" s="4"/>
      <c r="IB38" s="5" t="s">
        <v>23</v>
      </c>
      <c r="IC38" s="4"/>
      <c r="ID38" s="5" t="s">
        <v>22</v>
      </c>
      <c r="IE38" s="4"/>
      <c r="IF38" s="5" t="s">
        <v>23</v>
      </c>
      <c r="IG38" s="4"/>
      <c r="IH38" s="6" t="s">
        <v>22</v>
      </c>
      <c r="II38" s="4"/>
      <c r="IJ38" s="6" t="s">
        <v>23</v>
      </c>
      <c r="IK38" s="4"/>
      <c r="IL38" s="6" t="s">
        <v>22</v>
      </c>
      <c r="IM38" s="4"/>
      <c r="IN38" s="6" t="s">
        <v>23</v>
      </c>
      <c r="IO38" s="70"/>
      <c r="IP38" s="17"/>
      <c r="IQ38" s="18"/>
      <c r="IR38" s="82"/>
      <c r="IT38" s="9" t="str">
        <f t="shared" si="20"/>
        <v/>
      </c>
      <c r="IU38" s="9" t="str">
        <f t="shared" si="86"/>
        <v/>
      </c>
      <c r="IV38" s="9" t="str">
        <f>IF(IE38="","",IF(OR(AND(HV38=HV39,HY39&gt;0,明細書!HY39&lt;明細書!HY38),AND(HV38=HV39,HY39&gt;0,明細書!HZ38&gt;明細書!HY39),AND(明細書!HY38&gt;明細書!HZ38)),1,""))</f>
        <v/>
      </c>
      <c r="IW38" s="9" t="str">
        <f>IF(IM38="","",IF(OR(明細書!IA38&lt;明細書!HY38,明細書!HZ38&lt;明細書!IB38,明細書!IA38&gt;明細書!IB38),1,""))</f>
        <v/>
      </c>
      <c r="IX38" s="9" t="str">
        <f>IF(AND(明細書!HY38&lt;=TIME(17,40,0),明細書!HZ38&gt;=TIME(18,20,0)),1,IF(AND(明細書!HY38&lt;=TIME(21,40,0),明細書!HZ38&gt;=TIME(22,20,0)),1,IF(AND(明細書!HY38&lt;=TIME(5,40,0),明細書!HZ38&gt;=TIME(6,20,0)),1,IF(AND(明細書!HY38&lt;=TIME(7,40,0),明細書!HZ38&gt;=TIME(8,20,0)),1,""))))</f>
        <v/>
      </c>
      <c r="JF38" s="15" t="str">
        <f t="shared" si="66"/>
        <v/>
      </c>
      <c r="JH38" s="16"/>
      <c r="JI38" s="7" t="str">
        <f t="shared" si="21"/>
        <v/>
      </c>
      <c r="JJ38" s="3">
        <f t="shared" si="22"/>
        <v>45382</v>
      </c>
      <c r="JK38" s="4"/>
      <c r="JL38" s="5" t="s">
        <v>22</v>
      </c>
      <c r="JM38" s="4"/>
      <c r="JN38" s="5" t="s">
        <v>23</v>
      </c>
      <c r="JO38" s="4"/>
      <c r="JP38" s="5" t="s">
        <v>22</v>
      </c>
      <c r="JQ38" s="4"/>
      <c r="JR38" s="5" t="s">
        <v>23</v>
      </c>
      <c r="JS38" s="4"/>
      <c r="JT38" s="6" t="s">
        <v>22</v>
      </c>
      <c r="JU38" s="4"/>
      <c r="JV38" s="6" t="s">
        <v>23</v>
      </c>
      <c r="JW38" s="4"/>
      <c r="JX38" s="6" t="s">
        <v>22</v>
      </c>
      <c r="JY38" s="4"/>
      <c r="JZ38" s="6" t="s">
        <v>23</v>
      </c>
      <c r="KA38" s="70"/>
      <c r="KB38" s="17"/>
      <c r="KC38" s="18"/>
      <c r="KD38" s="82"/>
      <c r="KF38" s="9" t="str">
        <f t="shared" si="23"/>
        <v/>
      </c>
      <c r="KG38" s="9" t="str">
        <f t="shared" si="87"/>
        <v/>
      </c>
      <c r="KH38" s="9" t="str">
        <f>IF(JQ38="","",IF(OR(AND(JH38=JH39,JK39&gt;0,明細書!JK39&lt;明細書!JK38),AND(JH38=JH39,JK39&gt;0,明細書!JL38&gt;明細書!JK39),AND(明細書!JK38&gt;明細書!JL38)),1,""))</f>
        <v/>
      </c>
      <c r="KI38" s="9" t="str">
        <f>IF(JY38="","",IF(OR(明細書!JM38&lt;明細書!JK38,明細書!JL38&lt;明細書!JN38,明細書!JM38&gt;明細書!JN38),1,""))</f>
        <v/>
      </c>
      <c r="KJ38" s="9" t="str">
        <f>IF(AND(明細書!JK38&lt;=TIME(17,40,0),明細書!JL38&gt;=TIME(18,20,0)),1,IF(AND(明細書!JK38&lt;=TIME(21,40,0),明細書!JL38&gt;=TIME(22,20,0)),1,IF(AND(明細書!JK38&lt;=TIME(5,40,0),明細書!JL38&gt;=TIME(6,20,0)),1,IF(AND(明細書!JK38&lt;=TIME(7,40,0),明細書!JL38&gt;=TIME(8,20,0)),1,""))))</f>
        <v/>
      </c>
      <c r="KR38" s="15" t="str">
        <f t="shared" si="67"/>
        <v/>
      </c>
      <c r="KT38" s="16"/>
      <c r="KU38" s="7" t="str">
        <f t="shared" si="24"/>
        <v/>
      </c>
      <c r="KV38" s="3">
        <f t="shared" si="25"/>
        <v>45382</v>
      </c>
      <c r="KW38" s="4"/>
      <c r="KX38" s="5" t="s">
        <v>22</v>
      </c>
      <c r="KY38" s="4"/>
      <c r="KZ38" s="5" t="s">
        <v>23</v>
      </c>
      <c r="LA38" s="4"/>
      <c r="LB38" s="5" t="s">
        <v>22</v>
      </c>
      <c r="LC38" s="4"/>
      <c r="LD38" s="5" t="s">
        <v>23</v>
      </c>
      <c r="LE38" s="4"/>
      <c r="LF38" s="6" t="s">
        <v>22</v>
      </c>
      <c r="LG38" s="4"/>
      <c r="LH38" s="6" t="s">
        <v>23</v>
      </c>
      <c r="LI38" s="4"/>
      <c r="LJ38" s="6" t="s">
        <v>22</v>
      </c>
      <c r="LK38" s="4"/>
      <c r="LL38" s="6" t="s">
        <v>23</v>
      </c>
      <c r="LM38" s="70"/>
      <c r="LN38" s="17"/>
      <c r="LO38" s="18"/>
      <c r="LP38" s="82"/>
      <c r="LR38" s="9" t="str">
        <f t="shared" si="26"/>
        <v/>
      </c>
      <c r="LS38" s="9" t="str">
        <f t="shared" si="88"/>
        <v/>
      </c>
      <c r="LT38" s="9" t="str">
        <f>IF(LC38="","",IF(OR(AND(KT38=KT39,KW39&gt;0,明細書!KW39&lt;明細書!KW38),AND(KT38=KT39,KW39&gt;0,明細書!KX38&gt;明細書!KW39),AND(明細書!KW38&gt;明細書!KX38)),1,""))</f>
        <v/>
      </c>
      <c r="LU38" s="9" t="str">
        <f>IF(LK38="","",IF(OR(明細書!KY38&lt;明細書!KW38,明細書!KX38&lt;明細書!KZ38,明細書!KY38&gt;明細書!KZ38),1,""))</f>
        <v/>
      </c>
      <c r="LV38" s="9" t="str">
        <f>IF(AND(明細書!KW38&lt;=TIME(17,40,0),明細書!KX38&gt;=TIME(18,20,0)),1,IF(AND(明細書!KW38&lt;=TIME(21,40,0),明細書!KX38&gt;=TIME(22,20,0)),1,IF(AND(明細書!KW38&lt;=TIME(5,40,0),明細書!KX38&gt;=TIME(6,20,0)),1,IF(AND(明細書!KW38&lt;=TIME(7,40,0),明細書!KX38&gt;=TIME(8,20,0)),1,""))))</f>
        <v/>
      </c>
      <c r="MD38" s="15" t="str">
        <f t="shared" si="68"/>
        <v/>
      </c>
      <c r="MF38" s="16"/>
      <c r="MG38" s="7" t="str">
        <f t="shared" si="27"/>
        <v/>
      </c>
      <c r="MH38" s="3">
        <f t="shared" si="28"/>
        <v>45382</v>
      </c>
      <c r="MI38" s="4"/>
      <c r="MJ38" s="5" t="s">
        <v>22</v>
      </c>
      <c r="MK38" s="4"/>
      <c r="ML38" s="5" t="s">
        <v>23</v>
      </c>
      <c r="MM38" s="4"/>
      <c r="MN38" s="5" t="s">
        <v>22</v>
      </c>
      <c r="MO38" s="4"/>
      <c r="MP38" s="5" t="s">
        <v>23</v>
      </c>
      <c r="MQ38" s="4"/>
      <c r="MR38" s="6" t="s">
        <v>22</v>
      </c>
      <c r="MS38" s="4"/>
      <c r="MT38" s="6" t="s">
        <v>23</v>
      </c>
      <c r="MU38" s="4"/>
      <c r="MV38" s="6" t="s">
        <v>22</v>
      </c>
      <c r="MW38" s="4"/>
      <c r="MX38" s="6" t="s">
        <v>23</v>
      </c>
      <c r="MY38" s="70"/>
      <c r="MZ38" s="17"/>
      <c r="NA38" s="18"/>
      <c r="NB38" s="82"/>
      <c r="ND38" s="9" t="str">
        <f t="shared" si="29"/>
        <v/>
      </c>
      <c r="NE38" s="9" t="str">
        <f t="shared" si="89"/>
        <v/>
      </c>
      <c r="NF38" s="9" t="str">
        <f>IF(MO38="","",IF(OR(AND(MF38=MF39,MI39&gt;0,明細書!MI39&lt;明細書!MI38),AND(MF38=MF39,MI39&gt;0,明細書!MJ38&gt;明細書!MI39),AND(明細書!MI38&gt;明細書!MJ38)),1,""))</f>
        <v/>
      </c>
      <c r="NG38" s="9" t="str">
        <f>IF(MW38="","",IF(OR(明細書!MK38&lt;明細書!MI38,明細書!MJ38&lt;明細書!ML38,明細書!MK38&gt;明細書!ML38),1,""))</f>
        <v/>
      </c>
      <c r="NH38" s="9" t="str">
        <f>IF(AND(明細書!MI38&lt;=TIME(17,40,0),明細書!MJ38&gt;=TIME(18,20,0)),1,IF(AND(明細書!MI38&lt;=TIME(21,40,0),明細書!MJ38&gt;=TIME(22,20,0)),1,IF(AND(明細書!MI38&lt;=TIME(5,40,0),明細書!MJ38&gt;=TIME(6,20,0)),1,IF(AND(明細書!MI38&lt;=TIME(7,40,0),明細書!MJ38&gt;=TIME(8,20,0)),1,""))))</f>
        <v/>
      </c>
      <c r="NP38" s="15" t="str">
        <f t="shared" si="69"/>
        <v/>
      </c>
      <c r="NR38" s="16"/>
      <c r="NS38" s="7" t="str">
        <f t="shared" si="30"/>
        <v/>
      </c>
      <c r="NT38" s="3">
        <f t="shared" si="31"/>
        <v>45382</v>
      </c>
      <c r="NU38" s="4"/>
      <c r="NV38" s="5" t="s">
        <v>22</v>
      </c>
      <c r="NW38" s="4"/>
      <c r="NX38" s="5" t="s">
        <v>23</v>
      </c>
      <c r="NY38" s="4"/>
      <c r="NZ38" s="5" t="s">
        <v>22</v>
      </c>
      <c r="OA38" s="4"/>
      <c r="OB38" s="5" t="s">
        <v>23</v>
      </c>
      <c r="OC38" s="4"/>
      <c r="OD38" s="6" t="s">
        <v>22</v>
      </c>
      <c r="OE38" s="4"/>
      <c r="OF38" s="6" t="s">
        <v>23</v>
      </c>
      <c r="OG38" s="4"/>
      <c r="OH38" s="6" t="s">
        <v>22</v>
      </c>
      <c r="OI38" s="4"/>
      <c r="OJ38" s="6" t="s">
        <v>23</v>
      </c>
      <c r="OK38" s="70"/>
      <c r="OL38" s="17"/>
      <c r="OM38" s="18"/>
      <c r="ON38" s="82"/>
      <c r="OP38" s="9" t="str">
        <f t="shared" si="32"/>
        <v/>
      </c>
      <c r="OQ38" s="9" t="str">
        <f t="shared" si="90"/>
        <v/>
      </c>
      <c r="OR38" s="9" t="str">
        <f>IF(OA38="","",IF(OR(AND(NR38=NR39,NU39&gt;0,明細書!NU39&lt;明細書!NU38),AND(NR38=NR39,NU39&gt;0,明細書!NV38&gt;明細書!NU39),AND(明細書!NU38&gt;明細書!NV38)),1,""))</f>
        <v/>
      </c>
      <c r="OS38" s="9" t="str">
        <f>IF(OI38="","",IF(OR(明細書!NW38&lt;明細書!NU38,明細書!NV38&lt;明細書!NX38,明細書!NW38&gt;明細書!NX38),1,""))</f>
        <v/>
      </c>
      <c r="OT38" s="9" t="str">
        <f>IF(AND(明細書!NU38&lt;=TIME(17,40,0),明細書!NV38&gt;=TIME(18,20,0)),1,IF(AND(明細書!NU38&lt;=TIME(21,40,0),明細書!NV38&gt;=TIME(22,20,0)),1,IF(AND(明細書!NU38&lt;=TIME(5,40,0),明細書!NV38&gt;=TIME(6,20,0)),1,IF(AND(明細書!NU38&lt;=TIME(7,40,0),明細書!NV38&gt;=TIME(8,20,0)),1,""))))</f>
        <v/>
      </c>
      <c r="PB38" s="15" t="str">
        <f t="shared" si="70"/>
        <v/>
      </c>
      <c r="PD38" s="16"/>
      <c r="PE38" s="7" t="str">
        <f t="shared" si="33"/>
        <v/>
      </c>
      <c r="PF38" s="3">
        <f t="shared" si="34"/>
        <v>45382</v>
      </c>
      <c r="PG38" s="4"/>
      <c r="PH38" s="5" t="s">
        <v>22</v>
      </c>
      <c r="PI38" s="4"/>
      <c r="PJ38" s="5" t="s">
        <v>23</v>
      </c>
      <c r="PK38" s="4"/>
      <c r="PL38" s="5" t="s">
        <v>22</v>
      </c>
      <c r="PM38" s="4"/>
      <c r="PN38" s="5" t="s">
        <v>23</v>
      </c>
      <c r="PO38" s="4"/>
      <c r="PP38" s="6" t="s">
        <v>22</v>
      </c>
      <c r="PQ38" s="4"/>
      <c r="PR38" s="6" t="s">
        <v>23</v>
      </c>
      <c r="PS38" s="4"/>
      <c r="PT38" s="6" t="s">
        <v>22</v>
      </c>
      <c r="PU38" s="4"/>
      <c r="PV38" s="6" t="s">
        <v>23</v>
      </c>
      <c r="PW38" s="70"/>
      <c r="PX38" s="17"/>
      <c r="PY38" s="18"/>
      <c r="PZ38" s="82"/>
      <c r="QB38" s="9" t="str">
        <f t="shared" si="35"/>
        <v/>
      </c>
      <c r="QC38" s="9" t="str">
        <f t="shared" si="91"/>
        <v/>
      </c>
      <c r="QD38" s="9" t="str">
        <f>IF(PM38="","",IF(OR(AND(PD38=PD39,PG39&gt;0,明細書!PG39&lt;明細書!PG38),AND(PD38=PD39,PG39&gt;0,明細書!PH38&gt;明細書!PG39),AND(明細書!PG38&gt;明細書!PH38)),1,""))</f>
        <v/>
      </c>
      <c r="QE38" s="9" t="str">
        <f>IF(PU38="","",IF(OR(明細書!PI38&lt;明細書!PG38,明細書!PH38&lt;明細書!PJ38,明細書!PI38&gt;明細書!PJ38),1,""))</f>
        <v/>
      </c>
      <c r="QF38" s="9" t="str">
        <f>IF(AND(明細書!PG38&lt;=TIME(17,40,0),明細書!PH38&gt;=TIME(18,20,0)),1,IF(AND(明細書!PG38&lt;=TIME(21,40,0),明細書!PH38&gt;=TIME(22,20,0)),1,IF(AND(明細書!PG38&lt;=TIME(5,40,0),明細書!PH38&gt;=TIME(6,20,0)),1,IF(AND(明細書!PG38&lt;=TIME(7,40,0),明細書!PH38&gt;=TIME(8,20,0)),1,""))))</f>
        <v/>
      </c>
      <c r="QN38" s="15" t="str">
        <f t="shared" si="71"/>
        <v/>
      </c>
      <c r="QP38" s="16"/>
      <c r="QQ38" s="7" t="str">
        <f t="shared" si="36"/>
        <v/>
      </c>
      <c r="QR38" s="3">
        <f t="shared" si="37"/>
        <v>45382</v>
      </c>
      <c r="QS38" s="4"/>
      <c r="QT38" s="5" t="s">
        <v>22</v>
      </c>
      <c r="QU38" s="4"/>
      <c r="QV38" s="5" t="s">
        <v>23</v>
      </c>
      <c r="QW38" s="4"/>
      <c r="QX38" s="5" t="s">
        <v>22</v>
      </c>
      <c r="QY38" s="4"/>
      <c r="QZ38" s="5" t="s">
        <v>23</v>
      </c>
      <c r="RA38" s="4"/>
      <c r="RB38" s="6" t="s">
        <v>22</v>
      </c>
      <c r="RC38" s="4"/>
      <c r="RD38" s="6" t="s">
        <v>23</v>
      </c>
      <c r="RE38" s="4"/>
      <c r="RF38" s="6" t="s">
        <v>22</v>
      </c>
      <c r="RG38" s="4"/>
      <c r="RH38" s="6" t="s">
        <v>23</v>
      </c>
      <c r="RI38" s="70"/>
      <c r="RJ38" s="17"/>
      <c r="RK38" s="18"/>
      <c r="RL38" s="82"/>
      <c r="RN38" s="9" t="str">
        <f t="shared" si="38"/>
        <v/>
      </c>
      <c r="RO38" s="9" t="str">
        <f t="shared" si="92"/>
        <v/>
      </c>
      <c r="RP38" s="9" t="str">
        <f>IF(QY38="","",IF(OR(AND(QP38=QP39,QS39&gt;0,明細書!QS39&lt;明細書!QS38),AND(QP38=QP39,QS39&gt;0,明細書!QT38&gt;明細書!QS39),AND(明細書!QS38&gt;明細書!QT38)),1,""))</f>
        <v/>
      </c>
      <c r="RQ38" s="9" t="str">
        <f>IF(RG38="","",IF(OR(明細書!QU38&lt;明細書!QS38,明細書!QT38&lt;明細書!QV38,明細書!QU38&gt;明細書!QV38),1,""))</f>
        <v/>
      </c>
      <c r="RR38" s="9" t="str">
        <f>IF(AND(明細書!QS38&lt;=TIME(17,40,0),明細書!QT38&gt;=TIME(18,20,0)),1,IF(AND(明細書!QS38&lt;=TIME(21,40,0),明細書!QT38&gt;=TIME(22,20,0)),1,IF(AND(明細書!QS38&lt;=TIME(5,40,0),明細書!QT38&gt;=TIME(6,20,0)),1,IF(AND(明細書!QS38&lt;=TIME(7,40,0),明細書!QT38&gt;=TIME(8,20,0)),1,""))))</f>
        <v/>
      </c>
      <c r="RZ38" s="15" t="str">
        <f t="shared" si="72"/>
        <v/>
      </c>
      <c r="SB38" s="16"/>
      <c r="SC38" s="7" t="str">
        <f t="shared" si="39"/>
        <v/>
      </c>
      <c r="SD38" s="3">
        <f t="shared" si="40"/>
        <v>45382</v>
      </c>
      <c r="SE38" s="4"/>
      <c r="SF38" s="5" t="s">
        <v>22</v>
      </c>
      <c r="SG38" s="4"/>
      <c r="SH38" s="5" t="s">
        <v>23</v>
      </c>
      <c r="SI38" s="4"/>
      <c r="SJ38" s="5" t="s">
        <v>22</v>
      </c>
      <c r="SK38" s="4"/>
      <c r="SL38" s="5" t="s">
        <v>23</v>
      </c>
      <c r="SM38" s="4"/>
      <c r="SN38" s="6" t="s">
        <v>22</v>
      </c>
      <c r="SO38" s="4"/>
      <c r="SP38" s="6" t="s">
        <v>23</v>
      </c>
      <c r="SQ38" s="4"/>
      <c r="SR38" s="6" t="s">
        <v>22</v>
      </c>
      <c r="SS38" s="4"/>
      <c r="ST38" s="6" t="s">
        <v>23</v>
      </c>
      <c r="SU38" s="70"/>
      <c r="SV38" s="17"/>
      <c r="SW38" s="18"/>
      <c r="SX38" s="82"/>
      <c r="SZ38" s="9" t="str">
        <f t="shared" si="41"/>
        <v/>
      </c>
      <c r="TA38" s="9" t="str">
        <f t="shared" si="93"/>
        <v/>
      </c>
      <c r="TB38" s="9" t="str">
        <f>IF(SK38="","",IF(OR(AND(SB38=SB39,SE39&gt;0,明細書!SE39&lt;明細書!SE38),AND(SB38=SB39,SE39&gt;0,明細書!SF38&gt;明細書!SE39),AND(明細書!SE38&gt;明細書!SF38)),1,""))</f>
        <v/>
      </c>
      <c r="TC38" s="9" t="str">
        <f>IF(SS38="","",IF(OR(明細書!SG38&lt;明細書!SE38,明細書!SF38&lt;明細書!SH38,明細書!SG38&gt;明細書!SH38),1,""))</f>
        <v/>
      </c>
      <c r="TD38" s="9" t="str">
        <f>IF(AND(明細書!SE38&lt;=TIME(17,40,0),明細書!SF38&gt;=TIME(18,20,0)),1,IF(AND(明細書!SE38&lt;=TIME(21,40,0),明細書!SF38&gt;=TIME(22,20,0)),1,IF(AND(明細書!SE38&lt;=TIME(5,40,0),明細書!SF38&gt;=TIME(6,20,0)),1,IF(AND(明細書!SE38&lt;=TIME(7,40,0),明細書!SF38&gt;=TIME(8,20,0)),1,""))))</f>
        <v/>
      </c>
      <c r="TL38" s="15" t="str">
        <f t="shared" si="73"/>
        <v/>
      </c>
      <c r="TN38" s="16"/>
      <c r="TO38" s="7" t="str">
        <f t="shared" si="42"/>
        <v/>
      </c>
      <c r="TP38" s="3">
        <f t="shared" si="43"/>
        <v>45382</v>
      </c>
      <c r="TQ38" s="4"/>
      <c r="TR38" s="5" t="s">
        <v>22</v>
      </c>
      <c r="TS38" s="4"/>
      <c r="TT38" s="5" t="s">
        <v>23</v>
      </c>
      <c r="TU38" s="4"/>
      <c r="TV38" s="5" t="s">
        <v>22</v>
      </c>
      <c r="TW38" s="4"/>
      <c r="TX38" s="5" t="s">
        <v>23</v>
      </c>
      <c r="TY38" s="4"/>
      <c r="TZ38" s="6" t="s">
        <v>22</v>
      </c>
      <c r="UA38" s="4"/>
      <c r="UB38" s="6" t="s">
        <v>23</v>
      </c>
      <c r="UC38" s="4"/>
      <c r="UD38" s="6" t="s">
        <v>22</v>
      </c>
      <c r="UE38" s="4"/>
      <c r="UF38" s="6" t="s">
        <v>23</v>
      </c>
      <c r="UG38" s="70"/>
      <c r="UH38" s="17"/>
      <c r="UI38" s="18"/>
      <c r="UJ38" s="82"/>
      <c r="UL38" s="9" t="str">
        <f t="shared" si="44"/>
        <v/>
      </c>
      <c r="UM38" s="9" t="str">
        <f t="shared" si="94"/>
        <v/>
      </c>
      <c r="UN38" s="9" t="str">
        <f>IF(TW38="","",IF(OR(AND(TN38=TN39,TQ39&gt;0,明細書!TQ39&lt;明細書!TQ38),AND(TN38=TN39,TQ39&gt;0,明細書!TR38&gt;明細書!TQ39),AND(明細書!TQ38&gt;明細書!TR38)),1,""))</f>
        <v/>
      </c>
      <c r="UO38" s="9" t="str">
        <f>IF(UE38="","",IF(OR(明細書!TS38&lt;明細書!TQ38,明細書!TR38&lt;明細書!TT38,明細書!TS38&gt;明細書!TT38),1,""))</f>
        <v/>
      </c>
      <c r="UP38" s="9" t="str">
        <f>IF(AND(明細書!TQ38&lt;=TIME(17,40,0),明細書!TR38&gt;=TIME(18,20,0)),1,IF(AND(明細書!TQ38&lt;=TIME(21,40,0),明細書!TR38&gt;=TIME(22,20,0)),1,IF(AND(明細書!TQ38&lt;=TIME(5,40,0),明細書!TR38&gt;=TIME(6,20,0)),1,IF(AND(明細書!TQ38&lt;=TIME(7,40,0),明細書!TR38&gt;=TIME(8,20,0)),1,""))))</f>
        <v/>
      </c>
      <c r="UX38" s="15" t="str">
        <f t="shared" si="74"/>
        <v/>
      </c>
      <c r="UZ38" s="16"/>
      <c r="VA38" s="7" t="str">
        <f t="shared" si="45"/>
        <v/>
      </c>
      <c r="VB38" s="3">
        <f t="shared" si="46"/>
        <v>45382</v>
      </c>
      <c r="VC38" s="4"/>
      <c r="VD38" s="5" t="s">
        <v>22</v>
      </c>
      <c r="VE38" s="4"/>
      <c r="VF38" s="5" t="s">
        <v>23</v>
      </c>
      <c r="VG38" s="4"/>
      <c r="VH38" s="5" t="s">
        <v>22</v>
      </c>
      <c r="VI38" s="4"/>
      <c r="VJ38" s="5" t="s">
        <v>23</v>
      </c>
      <c r="VK38" s="4"/>
      <c r="VL38" s="6" t="s">
        <v>22</v>
      </c>
      <c r="VM38" s="4"/>
      <c r="VN38" s="6" t="s">
        <v>23</v>
      </c>
      <c r="VO38" s="4"/>
      <c r="VP38" s="6" t="s">
        <v>22</v>
      </c>
      <c r="VQ38" s="4"/>
      <c r="VR38" s="6" t="s">
        <v>23</v>
      </c>
      <c r="VS38" s="70"/>
      <c r="VT38" s="17"/>
      <c r="VU38" s="18"/>
      <c r="VV38" s="82"/>
      <c r="VX38" s="9" t="str">
        <f t="shared" si="47"/>
        <v/>
      </c>
      <c r="VY38" s="9" t="str">
        <f t="shared" si="95"/>
        <v/>
      </c>
      <c r="VZ38" s="9" t="str">
        <f>IF(VI38="","",IF(OR(AND(UZ38=UZ39,VC39&gt;0,明細書!VC39&lt;明細書!VC38),AND(UZ38=UZ39,VC39&gt;0,明細書!VD38&gt;明細書!VC39),AND(明細書!VC38&gt;明細書!VD38)),1,""))</f>
        <v/>
      </c>
      <c r="WA38" s="9" t="str">
        <f>IF(VQ38="","",IF(OR(明細書!VE38&lt;明細書!VC38,明細書!VD38&lt;明細書!VF38,明細書!VE38&gt;明細書!VF38),1,""))</f>
        <v/>
      </c>
      <c r="WB38" s="9" t="str">
        <f>IF(AND(明細書!VC38&lt;=TIME(17,40,0),明細書!VD38&gt;=TIME(18,20,0)),1,IF(AND(明細書!VC38&lt;=TIME(21,40,0),明細書!VD38&gt;=TIME(22,20,0)),1,IF(AND(明細書!VC38&lt;=TIME(5,40,0),明細書!VD38&gt;=TIME(6,20,0)),1,IF(AND(明細書!VC38&lt;=TIME(7,40,0),明細書!VD38&gt;=TIME(8,20,0)),1,""))))</f>
        <v/>
      </c>
      <c r="WJ38" s="15" t="str">
        <f t="shared" si="75"/>
        <v/>
      </c>
      <c r="WL38" s="16"/>
      <c r="WM38" s="7" t="str">
        <f t="shared" si="48"/>
        <v/>
      </c>
      <c r="WN38" s="3">
        <f t="shared" si="49"/>
        <v>45382</v>
      </c>
      <c r="WO38" s="4"/>
      <c r="WP38" s="5" t="s">
        <v>22</v>
      </c>
      <c r="WQ38" s="4"/>
      <c r="WR38" s="5" t="s">
        <v>23</v>
      </c>
      <c r="WS38" s="4"/>
      <c r="WT38" s="5" t="s">
        <v>22</v>
      </c>
      <c r="WU38" s="4"/>
      <c r="WV38" s="5" t="s">
        <v>23</v>
      </c>
      <c r="WW38" s="4"/>
      <c r="WX38" s="6" t="s">
        <v>22</v>
      </c>
      <c r="WY38" s="4"/>
      <c r="WZ38" s="6" t="s">
        <v>23</v>
      </c>
      <c r="XA38" s="4"/>
      <c r="XB38" s="6" t="s">
        <v>22</v>
      </c>
      <c r="XC38" s="4"/>
      <c r="XD38" s="6" t="s">
        <v>23</v>
      </c>
      <c r="XE38" s="70"/>
      <c r="XF38" s="17"/>
      <c r="XG38" s="18"/>
      <c r="XH38" s="82"/>
      <c r="XJ38" s="9" t="str">
        <f t="shared" si="50"/>
        <v/>
      </c>
      <c r="XK38" s="9" t="str">
        <f t="shared" si="96"/>
        <v/>
      </c>
      <c r="XL38" s="9" t="str">
        <f>IF(WU38="","",IF(OR(AND(WL38=WL39,WO39&gt;0,明細書!WO39&lt;明細書!WO38),AND(WL38=WL39,WO39&gt;0,明細書!WP38&gt;明細書!WO39),AND(明細書!WO38&gt;明細書!WP38)),1,""))</f>
        <v/>
      </c>
      <c r="XM38" s="9" t="str">
        <f>IF(XC38="","",IF(OR(明細書!WQ38&lt;明細書!WO38,明細書!WP38&lt;明細書!WR38,明細書!WQ38&gt;明細書!WR38),1,""))</f>
        <v/>
      </c>
      <c r="XN38" s="9" t="str">
        <f>IF(AND(明細書!WO38&lt;=TIME(17,40,0),明細書!WP38&gt;=TIME(18,20,0)),1,IF(AND(明細書!WO38&lt;=TIME(21,40,0),明細書!WP38&gt;=TIME(22,20,0)),1,IF(AND(明細書!WO38&lt;=TIME(5,40,0),明細書!WP38&gt;=TIME(6,20,0)),1,IF(AND(明細書!WO38&lt;=TIME(7,40,0),明細書!WP38&gt;=TIME(8,20,0)),1,""))))</f>
        <v/>
      </c>
      <c r="XV38" s="15" t="str">
        <f t="shared" si="76"/>
        <v/>
      </c>
      <c r="XX38" s="16"/>
      <c r="XY38" s="7" t="str">
        <f t="shared" si="51"/>
        <v/>
      </c>
      <c r="XZ38" s="3">
        <f t="shared" si="52"/>
        <v>45382</v>
      </c>
      <c r="YA38" s="4"/>
      <c r="YB38" s="5" t="s">
        <v>22</v>
      </c>
      <c r="YC38" s="4"/>
      <c r="YD38" s="5" t="s">
        <v>23</v>
      </c>
      <c r="YE38" s="4"/>
      <c r="YF38" s="5" t="s">
        <v>22</v>
      </c>
      <c r="YG38" s="4"/>
      <c r="YH38" s="5" t="s">
        <v>23</v>
      </c>
      <c r="YI38" s="4"/>
      <c r="YJ38" s="6" t="s">
        <v>22</v>
      </c>
      <c r="YK38" s="4"/>
      <c r="YL38" s="6" t="s">
        <v>23</v>
      </c>
      <c r="YM38" s="4"/>
      <c r="YN38" s="6" t="s">
        <v>22</v>
      </c>
      <c r="YO38" s="4"/>
      <c r="YP38" s="6" t="s">
        <v>23</v>
      </c>
      <c r="YQ38" s="70"/>
      <c r="YR38" s="17"/>
      <c r="YS38" s="18"/>
      <c r="YT38" s="82"/>
      <c r="YV38" s="9" t="str">
        <f t="shared" si="53"/>
        <v/>
      </c>
      <c r="YW38" s="9" t="str">
        <f t="shared" si="97"/>
        <v/>
      </c>
      <c r="YX38" s="9" t="str">
        <f>IF(YG38="","",IF(OR(AND(XX38=XX39,YA39&gt;0,明細書!YA39&lt;明細書!YA38),AND(XX38=XX39,YA39&gt;0,明細書!YB38&gt;明細書!YA39),AND(明細書!YA38&gt;明細書!YB38)),1,""))</f>
        <v/>
      </c>
      <c r="YY38" s="9" t="str">
        <f>IF(YO38="","",IF(OR(明細書!YC38&lt;明細書!YA38,明細書!YB38&lt;明細書!YD38,明細書!YC38&gt;明細書!YD38),1,""))</f>
        <v/>
      </c>
      <c r="YZ38" s="9" t="str">
        <f>IF(AND(明細書!YA38&lt;=TIME(17,40,0),明細書!YB38&gt;=TIME(18,20,0)),1,IF(AND(明細書!YA38&lt;=TIME(21,40,0),明細書!YB38&gt;=TIME(22,20,0)),1,IF(AND(明細書!YA38&lt;=TIME(5,40,0),明細書!YB38&gt;=TIME(6,20,0)),1,IF(AND(明細書!YA38&lt;=TIME(7,40,0),明細書!YB38&gt;=TIME(8,20,0)),1,""))))</f>
        <v/>
      </c>
      <c r="ZH38" s="15" t="str">
        <f t="shared" si="77"/>
        <v/>
      </c>
      <c r="ZJ38" s="16"/>
      <c r="ZK38" s="7" t="str">
        <f t="shared" si="54"/>
        <v/>
      </c>
      <c r="ZL38" s="3">
        <f t="shared" si="55"/>
        <v>45382</v>
      </c>
      <c r="ZM38" s="4"/>
      <c r="ZN38" s="5" t="s">
        <v>22</v>
      </c>
      <c r="ZO38" s="4"/>
      <c r="ZP38" s="5" t="s">
        <v>23</v>
      </c>
      <c r="ZQ38" s="4"/>
      <c r="ZR38" s="5" t="s">
        <v>22</v>
      </c>
      <c r="ZS38" s="4"/>
      <c r="ZT38" s="5" t="s">
        <v>23</v>
      </c>
      <c r="ZU38" s="4"/>
      <c r="ZV38" s="6" t="s">
        <v>22</v>
      </c>
      <c r="ZW38" s="4"/>
      <c r="ZX38" s="6" t="s">
        <v>23</v>
      </c>
      <c r="ZY38" s="4"/>
      <c r="ZZ38" s="6" t="s">
        <v>22</v>
      </c>
      <c r="AAA38" s="4"/>
      <c r="AAB38" s="6" t="s">
        <v>23</v>
      </c>
      <c r="AAC38" s="70"/>
      <c r="AAD38" s="17"/>
      <c r="AAE38" s="18"/>
      <c r="AAF38" s="82"/>
      <c r="AAH38" s="9" t="str">
        <f t="shared" si="56"/>
        <v/>
      </c>
      <c r="AAI38" s="9" t="str">
        <f t="shared" si="98"/>
        <v/>
      </c>
      <c r="AAJ38" s="9" t="str">
        <f>IF(ZS38="","",IF(OR(AND(ZJ38=ZJ39,ZM39&gt;0,明細書!ZM39&lt;明細書!ZM38),AND(ZJ38=ZJ39,ZM39&gt;0,明細書!ZN38&gt;明細書!ZM39),AND(明細書!ZM38&gt;明細書!ZN38)),1,""))</f>
        <v/>
      </c>
      <c r="AAK38" s="9" t="str">
        <f>IF(AAA38="","",IF(OR(明細書!ZO38&lt;明細書!ZM38,明細書!ZN38&lt;明細書!ZP38,明細書!ZO38&gt;明細書!ZP38),1,""))</f>
        <v/>
      </c>
      <c r="AAL38" s="9" t="str">
        <f>IF(AND(明細書!ZM38&lt;=TIME(17,40,0),明細書!ZN38&gt;=TIME(18,20,0)),1,IF(AND(明細書!ZM38&lt;=TIME(21,40,0),明細書!ZN38&gt;=TIME(22,20,0)),1,IF(AND(明細書!ZM38&lt;=TIME(5,40,0),明細書!ZN38&gt;=TIME(6,20,0)),1,IF(AND(明細書!ZM38&lt;=TIME(7,40,0),明細書!ZN38&gt;=TIME(8,20,0)),1,""))))</f>
        <v/>
      </c>
      <c r="AAT38" s="15" t="str">
        <f t="shared" si="78"/>
        <v/>
      </c>
      <c r="AAV38" s="16"/>
      <c r="AAW38" s="7" t="str">
        <f t="shared" si="57"/>
        <v/>
      </c>
      <c r="AAX38" s="3">
        <f t="shared" si="58"/>
        <v>45382</v>
      </c>
      <c r="AAY38" s="4"/>
      <c r="AAZ38" s="5" t="s">
        <v>22</v>
      </c>
      <c r="ABA38" s="4"/>
      <c r="ABB38" s="5" t="s">
        <v>23</v>
      </c>
      <c r="ABC38" s="4"/>
      <c r="ABD38" s="5" t="s">
        <v>22</v>
      </c>
      <c r="ABE38" s="4"/>
      <c r="ABF38" s="5" t="s">
        <v>23</v>
      </c>
      <c r="ABG38" s="4"/>
      <c r="ABH38" s="6" t="s">
        <v>22</v>
      </c>
      <c r="ABI38" s="4"/>
      <c r="ABJ38" s="6" t="s">
        <v>23</v>
      </c>
      <c r="ABK38" s="4"/>
      <c r="ABL38" s="6" t="s">
        <v>22</v>
      </c>
      <c r="ABM38" s="4"/>
      <c r="ABN38" s="6" t="s">
        <v>23</v>
      </c>
      <c r="ABO38" s="70"/>
      <c r="ABP38" s="17"/>
      <c r="ABQ38" s="18"/>
      <c r="ABR38" s="82"/>
      <c r="ABT38" s="9" t="str">
        <f t="shared" si="59"/>
        <v/>
      </c>
      <c r="ABU38" s="9" t="str">
        <f t="shared" si="99"/>
        <v/>
      </c>
      <c r="ABV38" s="9" t="str">
        <f>IF(ABE38="","",IF(OR(AND(AAV38=AAV39,AAY39&gt;0,明細書!AAY39&lt;明細書!AAY38),AND(AAV38=AAV39,AAY39&gt;0,明細書!AAZ38&gt;明細書!AAY39),AND(明細書!AAY38&gt;明細書!AAZ38)),1,""))</f>
        <v/>
      </c>
      <c r="ABW38" s="9" t="str">
        <f>IF(ABM38="","",IF(OR(明細書!ABA38&lt;明細書!AAY38,明細書!AAZ38&lt;明細書!ABB38,明細書!ABA38&gt;明細書!ABB38),1,""))</f>
        <v/>
      </c>
      <c r="ABX38" s="9" t="str">
        <f>IF(AND(明細書!AAY38&lt;=TIME(17,40,0),明細書!AAZ38&gt;=TIME(18,20,0)),1,IF(AND(明細書!AAY38&lt;=TIME(21,40,0),明細書!AAZ38&gt;=TIME(22,20,0)),1,IF(AND(明細書!AAY38&lt;=TIME(5,40,0),明細書!AAZ38&gt;=TIME(6,20,0)),1,IF(AND(明細書!AAY38&lt;=TIME(7,40,0),明細書!AAZ38&gt;=TIME(8,20,0)),1,""))))</f>
        <v/>
      </c>
      <c r="ACF38" s="15" t="str">
        <f t="shared" si="79"/>
        <v/>
      </c>
    </row>
    <row r="39" spans="2:760" ht="18.75" customHeight="1" x14ac:dyDescent="0.2">
      <c r="B39" s="16"/>
      <c r="C39" s="7" t="str">
        <f t="shared" si="100"/>
        <v/>
      </c>
      <c r="D39" s="3">
        <f t="shared" si="101"/>
        <v>45382</v>
      </c>
      <c r="E39" s="4"/>
      <c r="F39" s="5" t="s">
        <v>22</v>
      </c>
      <c r="G39" s="4"/>
      <c r="H39" s="5" t="s">
        <v>23</v>
      </c>
      <c r="I39" s="4"/>
      <c r="J39" s="5" t="s">
        <v>22</v>
      </c>
      <c r="K39" s="4"/>
      <c r="L39" s="5" t="s">
        <v>23</v>
      </c>
      <c r="M39" s="4"/>
      <c r="N39" s="6" t="s">
        <v>22</v>
      </c>
      <c r="O39" s="4"/>
      <c r="P39" s="6" t="s">
        <v>23</v>
      </c>
      <c r="Q39" s="4"/>
      <c r="R39" s="6" t="s">
        <v>22</v>
      </c>
      <c r="S39" s="4"/>
      <c r="T39" s="6" t="s">
        <v>23</v>
      </c>
      <c r="U39" s="70"/>
      <c r="V39" s="17"/>
      <c r="W39" s="18"/>
      <c r="X39" s="82"/>
      <c r="Z39" s="9" t="str">
        <f t="shared" si="2"/>
        <v/>
      </c>
      <c r="AA39" s="9" t="str">
        <f t="shared" si="80"/>
        <v/>
      </c>
      <c r="AB39" s="9" t="str">
        <f>IF(K39="","",IF(OR(AND(B39=B40,E40&gt;0,明細書!E40&lt;明細書!E39),AND(B39=B40,E40&gt;0,明細書!F39&gt;明細書!E40),AND(明細書!E39&gt;明細書!F39)),1,""))</f>
        <v/>
      </c>
      <c r="AC39" s="9" t="str">
        <f>IF(S39="","",IF(OR(明細書!G39&lt;明細書!E39,明細書!F39&lt;明細書!H39,明細書!G39&gt;明細書!H39),1,""))</f>
        <v/>
      </c>
      <c r="AD39" s="9" t="str">
        <f>IF(AND(明細書!E39&lt;=TIME(17,40,0),明細書!F39&gt;=TIME(18,20,0)),1,IF(AND(明細書!E39&lt;=TIME(21,40,0),明細書!F39&gt;=TIME(22,20,0)),1,IF(AND(明細書!E39&lt;=TIME(5,40,0),明細書!F39&gt;=TIME(6,20,0)),1,IF(AND(明細書!E39&lt;=TIME(7,40,0),明細書!F39&gt;=TIME(8,20,0)),1,""))))</f>
        <v/>
      </c>
      <c r="AL39" s="15" t="str">
        <f t="shared" si="60"/>
        <v/>
      </c>
      <c r="AN39" s="16"/>
      <c r="AO39" s="7" t="str">
        <f t="shared" si="3"/>
        <v/>
      </c>
      <c r="AP39" s="3">
        <f t="shared" si="4"/>
        <v>45382</v>
      </c>
      <c r="AQ39" s="4"/>
      <c r="AR39" s="5" t="s">
        <v>22</v>
      </c>
      <c r="AS39" s="4"/>
      <c r="AT39" s="5" t="s">
        <v>23</v>
      </c>
      <c r="AU39" s="4"/>
      <c r="AV39" s="5" t="s">
        <v>22</v>
      </c>
      <c r="AW39" s="4"/>
      <c r="AX39" s="5" t="s">
        <v>23</v>
      </c>
      <c r="AY39" s="4"/>
      <c r="AZ39" s="6" t="s">
        <v>22</v>
      </c>
      <c r="BA39" s="4"/>
      <c r="BB39" s="6" t="s">
        <v>23</v>
      </c>
      <c r="BC39" s="4"/>
      <c r="BD39" s="6" t="s">
        <v>22</v>
      </c>
      <c r="BE39" s="4"/>
      <c r="BF39" s="6" t="s">
        <v>23</v>
      </c>
      <c r="BG39" s="70"/>
      <c r="BH39" s="17"/>
      <c r="BI39" s="18"/>
      <c r="BJ39" s="82"/>
      <c r="BL39" s="9" t="str">
        <f t="shared" si="5"/>
        <v/>
      </c>
      <c r="BM39" s="9" t="str">
        <f t="shared" si="81"/>
        <v/>
      </c>
      <c r="BN39" s="9" t="str">
        <f>IF(AW39="","",IF(OR(AND(AN39=AN40,AQ40&gt;0,明細書!AQ40&lt;明細書!AQ39),AND(AN39=AN40,AQ40&gt;0,明細書!AR39&gt;明細書!AQ40),AND(明細書!AQ39&gt;明細書!AR39)),1,""))</f>
        <v/>
      </c>
      <c r="BO39" s="9" t="str">
        <f>IF(BE39="","",IF(OR(明細書!AS39&lt;明細書!AQ39,明細書!AR39&lt;明細書!AT39,明細書!AS39&gt;明細書!AT39),1,""))</f>
        <v/>
      </c>
      <c r="BP39" s="9" t="str">
        <f>IF(AND(明細書!AQ39&lt;=TIME(17,40,0),明細書!AR39&gt;=TIME(18,20,0)),1,IF(AND(明細書!AQ39&lt;=TIME(21,40,0),明細書!AR39&gt;=TIME(22,20,0)),1,IF(AND(明細書!AQ39&lt;=TIME(5,40,0),明細書!AR39&gt;=TIME(6,20,0)),1,IF(AND(明細書!AQ39&lt;=TIME(7,40,0),明細書!AR39&gt;=TIME(8,20,0)),1,""))))</f>
        <v/>
      </c>
      <c r="BX39" s="15" t="str">
        <f t="shared" si="61"/>
        <v/>
      </c>
      <c r="BZ39" s="16"/>
      <c r="CA39" s="7" t="str">
        <f t="shared" si="6"/>
        <v/>
      </c>
      <c r="CB39" s="3">
        <f t="shared" si="7"/>
        <v>45382</v>
      </c>
      <c r="CC39" s="4"/>
      <c r="CD39" s="5" t="s">
        <v>22</v>
      </c>
      <c r="CE39" s="4"/>
      <c r="CF39" s="5" t="s">
        <v>23</v>
      </c>
      <c r="CG39" s="4"/>
      <c r="CH39" s="5" t="s">
        <v>22</v>
      </c>
      <c r="CI39" s="4"/>
      <c r="CJ39" s="5" t="s">
        <v>23</v>
      </c>
      <c r="CK39" s="4"/>
      <c r="CL39" s="6" t="s">
        <v>22</v>
      </c>
      <c r="CM39" s="4"/>
      <c r="CN39" s="6" t="s">
        <v>23</v>
      </c>
      <c r="CO39" s="4"/>
      <c r="CP39" s="6" t="s">
        <v>22</v>
      </c>
      <c r="CQ39" s="4"/>
      <c r="CR39" s="6" t="s">
        <v>23</v>
      </c>
      <c r="CS39" s="70"/>
      <c r="CT39" s="17"/>
      <c r="CU39" s="18"/>
      <c r="CV39" s="82"/>
      <c r="CX39" s="9" t="str">
        <f t="shared" si="8"/>
        <v/>
      </c>
      <c r="CY39" s="9" t="str">
        <f t="shared" si="82"/>
        <v/>
      </c>
      <c r="CZ39" s="9" t="str">
        <f>IF(CI39="","",IF(OR(AND(BZ39=BZ40,CC40&gt;0,明細書!CC40&lt;明細書!CC39),AND(BZ39=BZ40,CC40&gt;0,明細書!CD39&gt;明細書!CC40),AND(明細書!CC39&gt;明細書!CD39)),1,""))</f>
        <v/>
      </c>
      <c r="DA39" s="9" t="str">
        <f>IF(CQ39="","",IF(OR(明細書!CE39&lt;明細書!CC39,明細書!CD39&lt;明細書!CF39,明細書!CE39&gt;明細書!CF39),1,""))</f>
        <v/>
      </c>
      <c r="DB39" s="9" t="str">
        <f>IF(AND(明細書!CC39&lt;=TIME(17,40,0),明細書!CD39&gt;=TIME(18,20,0)),1,IF(AND(明細書!CC39&lt;=TIME(21,40,0),明細書!CD39&gt;=TIME(22,20,0)),1,IF(AND(明細書!CC39&lt;=TIME(5,40,0),明細書!CD39&gt;=TIME(6,20,0)),1,IF(AND(明細書!CC39&lt;=TIME(7,40,0),明細書!CD39&gt;=TIME(8,20,0)),1,""))))</f>
        <v/>
      </c>
      <c r="DJ39" s="15" t="str">
        <f t="shared" si="62"/>
        <v/>
      </c>
      <c r="DL39" s="16"/>
      <c r="DM39" s="7" t="str">
        <f t="shared" si="9"/>
        <v/>
      </c>
      <c r="DN39" s="3">
        <f t="shared" si="10"/>
        <v>45382</v>
      </c>
      <c r="DO39" s="4"/>
      <c r="DP39" s="5" t="s">
        <v>22</v>
      </c>
      <c r="DQ39" s="4"/>
      <c r="DR39" s="5" t="s">
        <v>23</v>
      </c>
      <c r="DS39" s="4"/>
      <c r="DT39" s="5" t="s">
        <v>22</v>
      </c>
      <c r="DU39" s="4"/>
      <c r="DV39" s="5" t="s">
        <v>23</v>
      </c>
      <c r="DW39" s="4"/>
      <c r="DX39" s="6" t="s">
        <v>22</v>
      </c>
      <c r="DY39" s="4"/>
      <c r="DZ39" s="6" t="s">
        <v>23</v>
      </c>
      <c r="EA39" s="4"/>
      <c r="EB39" s="6" t="s">
        <v>22</v>
      </c>
      <c r="EC39" s="4"/>
      <c r="ED39" s="6" t="s">
        <v>23</v>
      </c>
      <c r="EE39" s="70"/>
      <c r="EF39" s="17"/>
      <c r="EG39" s="18"/>
      <c r="EH39" s="82"/>
      <c r="EJ39" s="9" t="str">
        <f t="shared" si="11"/>
        <v/>
      </c>
      <c r="EK39" s="9" t="str">
        <f t="shared" si="83"/>
        <v/>
      </c>
      <c r="EL39" s="9" t="str">
        <f>IF(DU39="","",IF(OR(AND(DL39=DL40,DO40&gt;0,明細書!DO40&lt;明細書!DO39),AND(DL39=DL40,DO40&gt;0,明細書!DP39&gt;明細書!DO40),AND(明細書!DO39&gt;明細書!DP39)),1,""))</f>
        <v/>
      </c>
      <c r="EM39" s="9" t="str">
        <f>IF(EC39="","",IF(OR(明細書!DQ39&lt;明細書!DO39,明細書!DP39&lt;明細書!DR39,明細書!DQ39&gt;明細書!DR39),1,""))</f>
        <v/>
      </c>
      <c r="EN39" s="9" t="str">
        <f>IF(AND(明細書!DO39&lt;=TIME(17,40,0),明細書!DP39&gt;=TIME(18,20,0)),1,IF(AND(明細書!DO39&lt;=TIME(21,40,0),明細書!DP39&gt;=TIME(22,20,0)),1,IF(AND(明細書!DO39&lt;=TIME(5,40,0),明細書!DP39&gt;=TIME(6,20,0)),1,IF(AND(明細書!DO39&lt;=TIME(7,40,0),明細書!DP39&gt;=TIME(8,20,0)),1,""))))</f>
        <v/>
      </c>
      <c r="EV39" s="15" t="str">
        <f t="shared" si="63"/>
        <v/>
      </c>
      <c r="EX39" s="16"/>
      <c r="EY39" s="7" t="str">
        <f t="shared" si="12"/>
        <v/>
      </c>
      <c r="EZ39" s="3">
        <f t="shared" si="13"/>
        <v>45382</v>
      </c>
      <c r="FA39" s="4"/>
      <c r="FB39" s="5" t="s">
        <v>22</v>
      </c>
      <c r="FC39" s="4"/>
      <c r="FD39" s="5" t="s">
        <v>23</v>
      </c>
      <c r="FE39" s="4"/>
      <c r="FF39" s="5" t="s">
        <v>22</v>
      </c>
      <c r="FG39" s="4"/>
      <c r="FH39" s="5" t="s">
        <v>23</v>
      </c>
      <c r="FI39" s="4"/>
      <c r="FJ39" s="6" t="s">
        <v>22</v>
      </c>
      <c r="FK39" s="4"/>
      <c r="FL39" s="6" t="s">
        <v>23</v>
      </c>
      <c r="FM39" s="4"/>
      <c r="FN39" s="6" t="s">
        <v>22</v>
      </c>
      <c r="FO39" s="4"/>
      <c r="FP39" s="6" t="s">
        <v>23</v>
      </c>
      <c r="FQ39" s="70"/>
      <c r="FR39" s="17"/>
      <c r="FS39" s="18"/>
      <c r="FT39" s="82"/>
      <c r="FV39" s="9" t="str">
        <f t="shared" si="14"/>
        <v/>
      </c>
      <c r="FW39" s="9" t="str">
        <f t="shared" si="84"/>
        <v/>
      </c>
      <c r="FX39" s="9" t="str">
        <f>IF(FG39="","",IF(OR(AND(EX39=EX40,FA40&gt;0,明細書!FA40&lt;明細書!FA39),AND(EX39=EX40,FA40&gt;0,明細書!FB39&gt;明細書!FA40),AND(明細書!FA39&gt;明細書!FB39)),1,""))</f>
        <v/>
      </c>
      <c r="FY39" s="9" t="str">
        <f>IF(FO39="","",IF(OR(明細書!FC39&lt;明細書!FA39,明細書!FB39&lt;明細書!FD39,明細書!FC39&gt;明細書!FD39),1,""))</f>
        <v/>
      </c>
      <c r="FZ39" s="9" t="str">
        <f>IF(AND(明細書!FA39&lt;=TIME(17,40,0),明細書!FB39&gt;=TIME(18,20,0)),1,IF(AND(明細書!FA39&lt;=TIME(21,40,0),明細書!FB39&gt;=TIME(22,20,0)),1,IF(AND(明細書!FA39&lt;=TIME(5,40,0),明細書!FB39&gt;=TIME(6,20,0)),1,IF(AND(明細書!FA39&lt;=TIME(7,40,0),明細書!FB39&gt;=TIME(8,20,0)),1,""))))</f>
        <v/>
      </c>
      <c r="GH39" s="15" t="str">
        <f t="shared" si="64"/>
        <v/>
      </c>
      <c r="GJ39" s="16"/>
      <c r="GK39" s="7" t="str">
        <f t="shared" si="15"/>
        <v/>
      </c>
      <c r="GL39" s="3">
        <f t="shared" si="16"/>
        <v>45382</v>
      </c>
      <c r="GM39" s="4"/>
      <c r="GN39" s="5" t="s">
        <v>22</v>
      </c>
      <c r="GO39" s="4"/>
      <c r="GP39" s="5" t="s">
        <v>23</v>
      </c>
      <c r="GQ39" s="4"/>
      <c r="GR39" s="5" t="s">
        <v>22</v>
      </c>
      <c r="GS39" s="4"/>
      <c r="GT39" s="5" t="s">
        <v>23</v>
      </c>
      <c r="GU39" s="4"/>
      <c r="GV39" s="6" t="s">
        <v>22</v>
      </c>
      <c r="GW39" s="4"/>
      <c r="GX39" s="6" t="s">
        <v>23</v>
      </c>
      <c r="GY39" s="4"/>
      <c r="GZ39" s="6" t="s">
        <v>22</v>
      </c>
      <c r="HA39" s="4"/>
      <c r="HB39" s="6" t="s">
        <v>23</v>
      </c>
      <c r="HC39" s="70"/>
      <c r="HD39" s="17"/>
      <c r="HE39" s="18"/>
      <c r="HF39" s="82"/>
      <c r="HH39" s="9" t="str">
        <f t="shared" si="17"/>
        <v/>
      </c>
      <c r="HI39" s="9" t="str">
        <f t="shared" si="85"/>
        <v/>
      </c>
      <c r="HJ39" s="9" t="str">
        <f>IF(GS39="","",IF(OR(AND(GJ39=GJ40,GM40&gt;0,明細書!GM40&lt;明細書!GM39),AND(GJ39=GJ40,GM40&gt;0,明細書!GN39&gt;明細書!GM40),AND(明細書!GM39&gt;明細書!GN39)),1,""))</f>
        <v/>
      </c>
      <c r="HK39" s="9" t="str">
        <f>IF(HA39="","",IF(OR(明細書!GO39&lt;明細書!GM39,明細書!GN39&lt;明細書!GP39,明細書!GO39&gt;明細書!GP39),1,""))</f>
        <v/>
      </c>
      <c r="HL39" s="9" t="str">
        <f>IF(AND(明細書!GM39&lt;=TIME(17,40,0),明細書!GN39&gt;=TIME(18,20,0)),1,IF(AND(明細書!GM39&lt;=TIME(21,40,0),明細書!GN39&gt;=TIME(22,20,0)),1,IF(AND(明細書!GM39&lt;=TIME(5,40,0),明細書!GN39&gt;=TIME(6,20,0)),1,IF(AND(明細書!GM39&lt;=TIME(7,40,0),明細書!GN39&gt;=TIME(8,20,0)),1,""))))</f>
        <v/>
      </c>
      <c r="HT39" s="15" t="str">
        <f t="shared" si="65"/>
        <v/>
      </c>
      <c r="HV39" s="16"/>
      <c r="HW39" s="7" t="str">
        <f t="shared" si="18"/>
        <v/>
      </c>
      <c r="HX39" s="3">
        <f t="shared" si="19"/>
        <v>45382</v>
      </c>
      <c r="HY39" s="4"/>
      <c r="HZ39" s="5" t="s">
        <v>22</v>
      </c>
      <c r="IA39" s="4"/>
      <c r="IB39" s="5" t="s">
        <v>23</v>
      </c>
      <c r="IC39" s="4"/>
      <c r="ID39" s="5" t="s">
        <v>22</v>
      </c>
      <c r="IE39" s="4"/>
      <c r="IF39" s="5" t="s">
        <v>23</v>
      </c>
      <c r="IG39" s="4"/>
      <c r="IH39" s="6" t="s">
        <v>22</v>
      </c>
      <c r="II39" s="4"/>
      <c r="IJ39" s="6" t="s">
        <v>23</v>
      </c>
      <c r="IK39" s="4"/>
      <c r="IL39" s="6" t="s">
        <v>22</v>
      </c>
      <c r="IM39" s="4"/>
      <c r="IN39" s="6" t="s">
        <v>23</v>
      </c>
      <c r="IO39" s="70"/>
      <c r="IP39" s="17"/>
      <c r="IQ39" s="18"/>
      <c r="IR39" s="82"/>
      <c r="IT39" s="9" t="str">
        <f t="shared" si="20"/>
        <v/>
      </c>
      <c r="IU39" s="9" t="str">
        <f t="shared" si="86"/>
        <v/>
      </c>
      <c r="IV39" s="9" t="str">
        <f>IF(IE39="","",IF(OR(AND(HV39=HV40,HY40&gt;0,明細書!HY40&lt;明細書!HY39),AND(HV39=HV40,HY40&gt;0,明細書!HZ39&gt;明細書!HY40),AND(明細書!HY39&gt;明細書!HZ39)),1,""))</f>
        <v/>
      </c>
      <c r="IW39" s="9" t="str">
        <f>IF(IM39="","",IF(OR(明細書!IA39&lt;明細書!HY39,明細書!HZ39&lt;明細書!IB39,明細書!IA39&gt;明細書!IB39),1,""))</f>
        <v/>
      </c>
      <c r="IX39" s="9" t="str">
        <f>IF(AND(明細書!HY39&lt;=TIME(17,40,0),明細書!HZ39&gt;=TIME(18,20,0)),1,IF(AND(明細書!HY39&lt;=TIME(21,40,0),明細書!HZ39&gt;=TIME(22,20,0)),1,IF(AND(明細書!HY39&lt;=TIME(5,40,0),明細書!HZ39&gt;=TIME(6,20,0)),1,IF(AND(明細書!HY39&lt;=TIME(7,40,0),明細書!HZ39&gt;=TIME(8,20,0)),1,""))))</f>
        <v/>
      </c>
      <c r="JF39" s="15" t="str">
        <f t="shared" si="66"/>
        <v/>
      </c>
      <c r="JH39" s="16"/>
      <c r="JI39" s="7" t="str">
        <f t="shared" si="21"/>
        <v/>
      </c>
      <c r="JJ39" s="3">
        <f t="shared" si="22"/>
        <v>45382</v>
      </c>
      <c r="JK39" s="4"/>
      <c r="JL39" s="5" t="s">
        <v>22</v>
      </c>
      <c r="JM39" s="4"/>
      <c r="JN39" s="5" t="s">
        <v>23</v>
      </c>
      <c r="JO39" s="4"/>
      <c r="JP39" s="5" t="s">
        <v>22</v>
      </c>
      <c r="JQ39" s="4"/>
      <c r="JR39" s="5" t="s">
        <v>23</v>
      </c>
      <c r="JS39" s="4"/>
      <c r="JT39" s="6" t="s">
        <v>22</v>
      </c>
      <c r="JU39" s="4"/>
      <c r="JV39" s="6" t="s">
        <v>23</v>
      </c>
      <c r="JW39" s="4"/>
      <c r="JX39" s="6" t="s">
        <v>22</v>
      </c>
      <c r="JY39" s="4"/>
      <c r="JZ39" s="6" t="s">
        <v>23</v>
      </c>
      <c r="KA39" s="70"/>
      <c r="KB39" s="17"/>
      <c r="KC39" s="18"/>
      <c r="KD39" s="82"/>
      <c r="KF39" s="9" t="str">
        <f t="shared" si="23"/>
        <v/>
      </c>
      <c r="KG39" s="9" t="str">
        <f t="shared" si="87"/>
        <v/>
      </c>
      <c r="KH39" s="9" t="str">
        <f>IF(JQ39="","",IF(OR(AND(JH39=JH40,JK40&gt;0,明細書!JK40&lt;明細書!JK39),AND(JH39=JH40,JK40&gt;0,明細書!JL39&gt;明細書!JK40),AND(明細書!JK39&gt;明細書!JL39)),1,""))</f>
        <v/>
      </c>
      <c r="KI39" s="9" t="str">
        <f>IF(JY39="","",IF(OR(明細書!JM39&lt;明細書!JK39,明細書!JL39&lt;明細書!JN39,明細書!JM39&gt;明細書!JN39),1,""))</f>
        <v/>
      </c>
      <c r="KJ39" s="9" t="str">
        <f>IF(AND(明細書!JK39&lt;=TIME(17,40,0),明細書!JL39&gt;=TIME(18,20,0)),1,IF(AND(明細書!JK39&lt;=TIME(21,40,0),明細書!JL39&gt;=TIME(22,20,0)),1,IF(AND(明細書!JK39&lt;=TIME(5,40,0),明細書!JL39&gt;=TIME(6,20,0)),1,IF(AND(明細書!JK39&lt;=TIME(7,40,0),明細書!JL39&gt;=TIME(8,20,0)),1,""))))</f>
        <v/>
      </c>
      <c r="KR39" s="15" t="str">
        <f t="shared" si="67"/>
        <v/>
      </c>
      <c r="KT39" s="16"/>
      <c r="KU39" s="7" t="str">
        <f t="shared" si="24"/>
        <v/>
      </c>
      <c r="KV39" s="3">
        <f t="shared" si="25"/>
        <v>45382</v>
      </c>
      <c r="KW39" s="4"/>
      <c r="KX39" s="5" t="s">
        <v>22</v>
      </c>
      <c r="KY39" s="4"/>
      <c r="KZ39" s="5" t="s">
        <v>23</v>
      </c>
      <c r="LA39" s="4"/>
      <c r="LB39" s="5" t="s">
        <v>22</v>
      </c>
      <c r="LC39" s="4"/>
      <c r="LD39" s="5" t="s">
        <v>23</v>
      </c>
      <c r="LE39" s="4"/>
      <c r="LF39" s="6" t="s">
        <v>22</v>
      </c>
      <c r="LG39" s="4"/>
      <c r="LH39" s="6" t="s">
        <v>23</v>
      </c>
      <c r="LI39" s="4"/>
      <c r="LJ39" s="6" t="s">
        <v>22</v>
      </c>
      <c r="LK39" s="4"/>
      <c r="LL39" s="6" t="s">
        <v>23</v>
      </c>
      <c r="LM39" s="70"/>
      <c r="LN39" s="17"/>
      <c r="LO39" s="18"/>
      <c r="LP39" s="82"/>
      <c r="LR39" s="9" t="str">
        <f t="shared" si="26"/>
        <v/>
      </c>
      <c r="LS39" s="9" t="str">
        <f t="shared" si="88"/>
        <v/>
      </c>
      <c r="LT39" s="9" t="str">
        <f>IF(LC39="","",IF(OR(AND(KT39=KT40,KW40&gt;0,明細書!KW40&lt;明細書!KW39),AND(KT39=KT40,KW40&gt;0,明細書!KX39&gt;明細書!KW40),AND(明細書!KW39&gt;明細書!KX39)),1,""))</f>
        <v/>
      </c>
      <c r="LU39" s="9" t="str">
        <f>IF(LK39="","",IF(OR(明細書!KY39&lt;明細書!KW39,明細書!KX39&lt;明細書!KZ39,明細書!KY39&gt;明細書!KZ39),1,""))</f>
        <v/>
      </c>
      <c r="LV39" s="9" t="str">
        <f>IF(AND(明細書!KW39&lt;=TIME(17,40,0),明細書!KX39&gt;=TIME(18,20,0)),1,IF(AND(明細書!KW39&lt;=TIME(21,40,0),明細書!KX39&gt;=TIME(22,20,0)),1,IF(AND(明細書!KW39&lt;=TIME(5,40,0),明細書!KX39&gt;=TIME(6,20,0)),1,IF(AND(明細書!KW39&lt;=TIME(7,40,0),明細書!KX39&gt;=TIME(8,20,0)),1,""))))</f>
        <v/>
      </c>
      <c r="MD39" s="15" t="str">
        <f t="shared" si="68"/>
        <v/>
      </c>
      <c r="MF39" s="16"/>
      <c r="MG39" s="7" t="str">
        <f t="shared" si="27"/>
        <v/>
      </c>
      <c r="MH39" s="3">
        <f t="shared" si="28"/>
        <v>45382</v>
      </c>
      <c r="MI39" s="4"/>
      <c r="MJ39" s="5" t="s">
        <v>22</v>
      </c>
      <c r="MK39" s="4"/>
      <c r="ML39" s="5" t="s">
        <v>23</v>
      </c>
      <c r="MM39" s="4"/>
      <c r="MN39" s="5" t="s">
        <v>22</v>
      </c>
      <c r="MO39" s="4"/>
      <c r="MP39" s="5" t="s">
        <v>23</v>
      </c>
      <c r="MQ39" s="4"/>
      <c r="MR39" s="6" t="s">
        <v>22</v>
      </c>
      <c r="MS39" s="4"/>
      <c r="MT39" s="6" t="s">
        <v>23</v>
      </c>
      <c r="MU39" s="4"/>
      <c r="MV39" s="6" t="s">
        <v>22</v>
      </c>
      <c r="MW39" s="4"/>
      <c r="MX39" s="6" t="s">
        <v>23</v>
      </c>
      <c r="MY39" s="70"/>
      <c r="MZ39" s="17"/>
      <c r="NA39" s="18"/>
      <c r="NB39" s="82"/>
      <c r="ND39" s="9" t="str">
        <f t="shared" si="29"/>
        <v/>
      </c>
      <c r="NE39" s="9" t="str">
        <f t="shared" si="89"/>
        <v/>
      </c>
      <c r="NF39" s="9" t="str">
        <f>IF(MO39="","",IF(OR(AND(MF39=MF40,MI40&gt;0,明細書!MI40&lt;明細書!MI39),AND(MF39=MF40,MI40&gt;0,明細書!MJ39&gt;明細書!MI40),AND(明細書!MI39&gt;明細書!MJ39)),1,""))</f>
        <v/>
      </c>
      <c r="NG39" s="9" t="str">
        <f>IF(MW39="","",IF(OR(明細書!MK39&lt;明細書!MI39,明細書!MJ39&lt;明細書!ML39,明細書!MK39&gt;明細書!ML39),1,""))</f>
        <v/>
      </c>
      <c r="NH39" s="9" t="str">
        <f>IF(AND(明細書!MI39&lt;=TIME(17,40,0),明細書!MJ39&gt;=TIME(18,20,0)),1,IF(AND(明細書!MI39&lt;=TIME(21,40,0),明細書!MJ39&gt;=TIME(22,20,0)),1,IF(AND(明細書!MI39&lt;=TIME(5,40,0),明細書!MJ39&gt;=TIME(6,20,0)),1,IF(AND(明細書!MI39&lt;=TIME(7,40,0),明細書!MJ39&gt;=TIME(8,20,0)),1,""))))</f>
        <v/>
      </c>
      <c r="NP39" s="15" t="str">
        <f t="shared" si="69"/>
        <v/>
      </c>
      <c r="NR39" s="16"/>
      <c r="NS39" s="7" t="str">
        <f t="shared" si="30"/>
        <v/>
      </c>
      <c r="NT39" s="3">
        <f t="shared" si="31"/>
        <v>45382</v>
      </c>
      <c r="NU39" s="4"/>
      <c r="NV39" s="5" t="s">
        <v>22</v>
      </c>
      <c r="NW39" s="4"/>
      <c r="NX39" s="5" t="s">
        <v>23</v>
      </c>
      <c r="NY39" s="4"/>
      <c r="NZ39" s="5" t="s">
        <v>22</v>
      </c>
      <c r="OA39" s="4"/>
      <c r="OB39" s="5" t="s">
        <v>23</v>
      </c>
      <c r="OC39" s="4"/>
      <c r="OD39" s="6" t="s">
        <v>22</v>
      </c>
      <c r="OE39" s="4"/>
      <c r="OF39" s="6" t="s">
        <v>23</v>
      </c>
      <c r="OG39" s="4"/>
      <c r="OH39" s="6" t="s">
        <v>22</v>
      </c>
      <c r="OI39" s="4"/>
      <c r="OJ39" s="6" t="s">
        <v>23</v>
      </c>
      <c r="OK39" s="70"/>
      <c r="OL39" s="17"/>
      <c r="OM39" s="18"/>
      <c r="ON39" s="82"/>
      <c r="OP39" s="9" t="str">
        <f t="shared" si="32"/>
        <v/>
      </c>
      <c r="OQ39" s="9" t="str">
        <f t="shared" si="90"/>
        <v/>
      </c>
      <c r="OR39" s="9" t="str">
        <f>IF(OA39="","",IF(OR(AND(NR39=NR40,NU40&gt;0,明細書!NU40&lt;明細書!NU39),AND(NR39=NR40,NU40&gt;0,明細書!NV39&gt;明細書!NU40),AND(明細書!NU39&gt;明細書!NV39)),1,""))</f>
        <v/>
      </c>
      <c r="OS39" s="9" t="str">
        <f>IF(OI39="","",IF(OR(明細書!NW39&lt;明細書!NU39,明細書!NV39&lt;明細書!NX39,明細書!NW39&gt;明細書!NX39),1,""))</f>
        <v/>
      </c>
      <c r="OT39" s="9" t="str">
        <f>IF(AND(明細書!NU39&lt;=TIME(17,40,0),明細書!NV39&gt;=TIME(18,20,0)),1,IF(AND(明細書!NU39&lt;=TIME(21,40,0),明細書!NV39&gt;=TIME(22,20,0)),1,IF(AND(明細書!NU39&lt;=TIME(5,40,0),明細書!NV39&gt;=TIME(6,20,0)),1,IF(AND(明細書!NU39&lt;=TIME(7,40,0),明細書!NV39&gt;=TIME(8,20,0)),1,""))))</f>
        <v/>
      </c>
      <c r="PB39" s="15" t="str">
        <f t="shared" si="70"/>
        <v/>
      </c>
      <c r="PD39" s="16"/>
      <c r="PE39" s="7" t="str">
        <f t="shared" si="33"/>
        <v/>
      </c>
      <c r="PF39" s="3">
        <f t="shared" si="34"/>
        <v>45382</v>
      </c>
      <c r="PG39" s="4"/>
      <c r="PH39" s="5" t="s">
        <v>22</v>
      </c>
      <c r="PI39" s="4"/>
      <c r="PJ39" s="5" t="s">
        <v>23</v>
      </c>
      <c r="PK39" s="4"/>
      <c r="PL39" s="5" t="s">
        <v>22</v>
      </c>
      <c r="PM39" s="4"/>
      <c r="PN39" s="5" t="s">
        <v>23</v>
      </c>
      <c r="PO39" s="4"/>
      <c r="PP39" s="6" t="s">
        <v>22</v>
      </c>
      <c r="PQ39" s="4"/>
      <c r="PR39" s="6" t="s">
        <v>23</v>
      </c>
      <c r="PS39" s="4"/>
      <c r="PT39" s="6" t="s">
        <v>22</v>
      </c>
      <c r="PU39" s="4"/>
      <c r="PV39" s="6" t="s">
        <v>23</v>
      </c>
      <c r="PW39" s="70"/>
      <c r="PX39" s="17"/>
      <c r="PY39" s="18"/>
      <c r="PZ39" s="82"/>
      <c r="QB39" s="9" t="str">
        <f t="shared" si="35"/>
        <v/>
      </c>
      <c r="QC39" s="9" t="str">
        <f t="shared" si="91"/>
        <v/>
      </c>
      <c r="QD39" s="9" t="str">
        <f>IF(PM39="","",IF(OR(AND(PD39=PD40,PG40&gt;0,明細書!PG40&lt;明細書!PG39),AND(PD39=PD40,PG40&gt;0,明細書!PH39&gt;明細書!PG40),AND(明細書!PG39&gt;明細書!PH39)),1,""))</f>
        <v/>
      </c>
      <c r="QE39" s="9" t="str">
        <f>IF(PU39="","",IF(OR(明細書!PI39&lt;明細書!PG39,明細書!PH39&lt;明細書!PJ39,明細書!PI39&gt;明細書!PJ39),1,""))</f>
        <v/>
      </c>
      <c r="QF39" s="9" t="str">
        <f>IF(AND(明細書!PG39&lt;=TIME(17,40,0),明細書!PH39&gt;=TIME(18,20,0)),1,IF(AND(明細書!PG39&lt;=TIME(21,40,0),明細書!PH39&gt;=TIME(22,20,0)),1,IF(AND(明細書!PG39&lt;=TIME(5,40,0),明細書!PH39&gt;=TIME(6,20,0)),1,IF(AND(明細書!PG39&lt;=TIME(7,40,0),明細書!PH39&gt;=TIME(8,20,0)),1,""))))</f>
        <v/>
      </c>
      <c r="QN39" s="15" t="str">
        <f t="shared" si="71"/>
        <v/>
      </c>
      <c r="QP39" s="16"/>
      <c r="QQ39" s="7" t="str">
        <f t="shared" si="36"/>
        <v/>
      </c>
      <c r="QR39" s="3">
        <f t="shared" si="37"/>
        <v>45382</v>
      </c>
      <c r="QS39" s="4"/>
      <c r="QT39" s="5" t="s">
        <v>22</v>
      </c>
      <c r="QU39" s="4"/>
      <c r="QV39" s="5" t="s">
        <v>23</v>
      </c>
      <c r="QW39" s="4"/>
      <c r="QX39" s="5" t="s">
        <v>22</v>
      </c>
      <c r="QY39" s="4"/>
      <c r="QZ39" s="5" t="s">
        <v>23</v>
      </c>
      <c r="RA39" s="4"/>
      <c r="RB39" s="6" t="s">
        <v>22</v>
      </c>
      <c r="RC39" s="4"/>
      <c r="RD39" s="6" t="s">
        <v>23</v>
      </c>
      <c r="RE39" s="4"/>
      <c r="RF39" s="6" t="s">
        <v>22</v>
      </c>
      <c r="RG39" s="4"/>
      <c r="RH39" s="6" t="s">
        <v>23</v>
      </c>
      <c r="RI39" s="70"/>
      <c r="RJ39" s="17"/>
      <c r="RK39" s="18"/>
      <c r="RL39" s="82"/>
      <c r="RN39" s="9" t="str">
        <f t="shared" si="38"/>
        <v/>
      </c>
      <c r="RO39" s="9" t="str">
        <f t="shared" si="92"/>
        <v/>
      </c>
      <c r="RP39" s="9" t="str">
        <f>IF(QY39="","",IF(OR(AND(QP39=QP40,QS40&gt;0,明細書!QS40&lt;明細書!QS39),AND(QP39=QP40,QS40&gt;0,明細書!QT39&gt;明細書!QS40),AND(明細書!QS39&gt;明細書!QT39)),1,""))</f>
        <v/>
      </c>
      <c r="RQ39" s="9" t="str">
        <f>IF(RG39="","",IF(OR(明細書!QU39&lt;明細書!QS39,明細書!QT39&lt;明細書!QV39,明細書!QU39&gt;明細書!QV39),1,""))</f>
        <v/>
      </c>
      <c r="RR39" s="9" t="str">
        <f>IF(AND(明細書!QS39&lt;=TIME(17,40,0),明細書!QT39&gt;=TIME(18,20,0)),1,IF(AND(明細書!QS39&lt;=TIME(21,40,0),明細書!QT39&gt;=TIME(22,20,0)),1,IF(AND(明細書!QS39&lt;=TIME(5,40,0),明細書!QT39&gt;=TIME(6,20,0)),1,IF(AND(明細書!QS39&lt;=TIME(7,40,0),明細書!QT39&gt;=TIME(8,20,0)),1,""))))</f>
        <v/>
      </c>
      <c r="RZ39" s="15" t="str">
        <f t="shared" si="72"/>
        <v/>
      </c>
      <c r="SB39" s="16"/>
      <c r="SC39" s="7" t="str">
        <f t="shared" si="39"/>
        <v/>
      </c>
      <c r="SD39" s="3">
        <f t="shared" si="40"/>
        <v>45382</v>
      </c>
      <c r="SE39" s="4"/>
      <c r="SF39" s="5" t="s">
        <v>22</v>
      </c>
      <c r="SG39" s="4"/>
      <c r="SH39" s="5" t="s">
        <v>23</v>
      </c>
      <c r="SI39" s="4"/>
      <c r="SJ39" s="5" t="s">
        <v>22</v>
      </c>
      <c r="SK39" s="4"/>
      <c r="SL39" s="5" t="s">
        <v>23</v>
      </c>
      <c r="SM39" s="4"/>
      <c r="SN39" s="6" t="s">
        <v>22</v>
      </c>
      <c r="SO39" s="4"/>
      <c r="SP39" s="6" t="s">
        <v>23</v>
      </c>
      <c r="SQ39" s="4"/>
      <c r="SR39" s="6" t="s">
        <v>22</v>
      </c>
      <c r="SS39" s="4"/>
      <c r="ST39" s="6" t="s">
        <v>23</v>
      </c>
      <c r="SU39" s="70"/>
      <c r="SV39" s="17"/>
      <c r="SW39" s="18"/>
      <c r="SX39" s="82"/>
      <c r="SZ39" s="9" t="str">
        <f t="shared" si="41"/>
        <v/>
      </c>
      <c r="TA39" s="9" t="str">
        <f t="shared" si="93"/>
        <v/>
      </c>
      <c r="TB39" s="9" t="str">
        <f>IF(SK39="","",IF(OR(AND(SB39=SB40,SE40&gt;0,明細書!SE40&lt;明細書!SE39),AND(SB39=SB40,SE40&gt;0,明細書!SF39&gt;明細書!SE40),AND(明細書!SE39&gt;明細書!SF39)),1,""))</f>
        <v/>
      </c>
      <c r="TC39" s="9" t="str">
        <f>IF(SS39="","",IF(OR(明細書!SG39&lt;明細書!SE39,明細書!SF39&lt;明細書!SH39,明細書!SG39&gt;明細書!SH39),1,""))</f>
        <v/>
      </c>
      <c r="TD39" s="9" t="str">
        <f>IF(AND(明細書!SE39&lt;=TIME(17,40,0),明細書!SF39&gt;=TIME(18,20,0)),1,IF(AND(明細書!SE39&lt;=TIME(21,40,0),明細書!SF39&gt;=TIME(22,20,0)),1,IF(AND(明細書!SE39&lt;=TIME(5,40,0),明細書!SF39&gt;=TIME(6,20,0)),1,IF(AND(明細書!SE39&lt;=TIME(7,40,0),明細書!SF39&gt;=TIME(8,20,0)),1,""))))</f>
        <v/>
      </c>
      <c r="TL39" s="15" t="str">
        <f t="shared" si="73"/>
        <v/>
      </c>
      <c r="TN39" s="16"/>
      <c r="TO39" s="7" t="str">
        <f t="shared" si="42"/>
        <v/>
      </c>
      <c r="TP39" s="3">
        <f t="shared" si="43"/>
        <v>45382</v>
      </c>
      <c r="TQ39" s="4"/>
      <c r="TR39" s="5" t="s">
        <v>22</v>
      </c>
      <c r="TS39" s="4"/>
      <c r="TT39" s="5" t="s">
        <v>23</v>
      </c>
      <c r="TU39" s="4"/>
      <c r="TV39" s="5" t="s">
        <v>22</v>
      </c>
      <c r="TW39" s="4"/>
      <c r="TX39" s="5" t="s">
        <v>23</v>
      </c>
      <c r="TY39" s="4"/>
      <c r="TZ39" s="6" t="s">
        <v>22</v>
      </c>
      <c r="UA39" s="4"/>
      <c r="UB39" s="6" t="s">
        <v>23</v>
      </c>
      <c r="UC39" s="4"/>
      <c r="UD39" s="6" t="s">
        <v>22</v>
      </c>
      <c r="UE39" s="4"/>
      <c r="UF39" s="6" t="s">
        <v>23</v>
      </c>
      <c r="UG39" s="70"/>
      <c r="UH39" s="17"/>
      <c r="UI39" s="18"/>
      <c r="UJ39" s="82"/>
      <c r="UL39" s="9" t="str">
        <f t="shared" si="44"/>
        <v/>
      </c>
      <c r="UM39" s="9" t="str">
        <f t="shared" si="94"/>
        <v/>
      </c>
      <c r="UN39" s="9" t="str">
        <f>IF(TW39="","",IF(OR(AND(TN39=TN40,TQ40&gt;0,明細書!TQ40&lt;明細書!TQ39),AND(TN39=TN40,TQ40&gt;0,明細書!TR39&gt;明細書!TQ40),AND(明細書!TQ39&gt;明細書!TR39)),1,""))</f>
        <v/>
      </c>
      <c r="UO39" s="9" t="str">
        <f>IF(UE39="","",IF(OR(明細書!TS39&lt;明細書!TQ39,明細書!TR39&lt;明細書!TT39,明細書!TS39&gt;明細書!TT39),1,""))</f>
        <v/>
      </c>
      <c r="UP39" s="9" t="str">
        <f>IF(AND(明細書!TQ39&lt;=TIME(17,40,0),明細書!TR39&gt;=TIME(18,20,0)),1,IF(AND(明細書!TQ39&lt;=TIME(21,40,0),明細書!TR39&gt;=TIME(22,20,0)),1,IF(AND(明細書!TQ39&lt;=TIME(5,40,0),明細書!TR39&gt;=TIME(6,20,0)),1,IF(AND(明細書!TQ39&lt;=TIME(7,40,0),明細書!TR39&gt;=TIME(8,20,0)),1,""))))</f>
        <v/>
      </c>
      <c r="UX39" s="15" t="str">
        <f t="shared" si="74"/>
        <v/>
      </c>
      <c r="UZ39" s="16"/>
      <c r="VA39" s="7" t="str">
        <f t="shared" si="45"/>
        <v/>
      </c>
      <c r="VB39" s="3">
        <f t="shared" si="46"/>
        <v>45382</v>
      </c>
      <c r="VC39" s="4"/>
      <c r="VD39" s="5" t="s">
        <v>22</v>
      </c>
      <c r="VE39" s="4"/>
      <c r="VF39" s="5" t="s">
        <v>23</v>
      </c>
      <c r="VG39" s="4"/>
      <c r="VH39" s="5" t="s">
        <v>22</v>
      </c>
      <c r="VI39" s="4"/>
      <c r="VJ39" s="5" t="s">
        <v>23</v>
      </c>
      <c r="VK39" s="4"/>
      <c r="VL39" s="6" t="s">
        <v>22</v>
      </c>
      <c r="VM39" s="4"/>
      <c r="VN39" s="6" t="s">
        <v>23</v>
      </c>
      <c r="VO39" s="4"/>
      <c r="VP39" s="6" t="s">
        <v>22</v>
      </c>
      <c r="VQ39" s="4"/>
      <c r="VR39" s="6" t="s">
        <v>23</v>
      </c>
      <c r="VS39" s="70"/>
      <c r="VT39" s="17"/>
      <c r="VU39" s="18"/>
      <c r="VV39" s="82"/>
      <c r="VX39" s="9" t="str">
        <f t="shared" si="47"/>
        <v/>
      </c>
      <c r="VY39" s="9" t="str">
        <f t="shared" si="95"/>
        <v/>
      </c>
      <c r="VZ39" s="9" t="str">
        <f>IF(VI39="","",IF(OR(AND(UZ39=UZ40,VC40&gt;0,明細書!VC40&lt;明細書!VC39),AND(UZ39=UZ40,VC40&gt;0,明細書!VD39&gt;明細書!VC40),AND(明細書!VC39&gt;明細書!VD39)),1,""))</f>
        <v/>
      </c>
      <c r="WA39" s="9" t="str">
        <f>IF(VQ39="","",IF(OR(明細書!VE39&lt;明細書!VC39,明細書!VD39&lt;明細書!VF39,明細書!VE39&gt;明細書!VF39),1,""))</f>
        <v/>
      </c>
      <c r="WB39" s="9" t="str">
        <f>IF(AND(明細書!VC39&lt;=TIME(17,40,0),明細書!VD39&gt;=TIME(18,20,0)),1,IF(AND(明細書!VC39&lt;=TIME(21,40,0),明細書!VD39&gt;=TIME(22,20,0)),1,IF(AND(明細書!VC39&lt;=TIME(5,40,0),明細書!VD39&gt;=TIME(6,20,0)),1,IF(AND(明細書!VC39&lt;=TIME(7,40,0),明細書!VD39&gt;=TIME(8,20,0)),1,""))))</f>
        <v/>
      </c>
      <c r="WJ39" s="15" t="str">
        <f t="shared" si="75"/>
        <v/>
      </c>
      <c r="WL39" s="16"/>
      <c r="WM39" s="7" t="str">
        <f t="shared" si="48"/>
        <v/>
      </c>
      <c r="WN39" s="3">
        <f t="shared" si="49"/>
        <v>45382</v>
      </c>
      <c r="WO39" s="4"/>
      <c r="WP39" s="5" t="s">
        <v>22</v>
      </c>
      <c r="WQ39" s="4"/>
      <c r="WR39" s="5" t="s">
        <v>23</v>
      </c>
      <c r="WS39" s="4"/>
      <c r="WT39" s="5" t="s">
        <v>22</v>
      </c>
      <c r="WU39" s="4"/>
      <c r="WV39" s="5" t="s">
        <v>23</v>
      </c>
      <c r="WW39" s="4"/>
      <c r="WX39" s="6" t="s">
        <v>22</v>
      </c>
      <c r="WY39" s="4"/>
      <c r="WZ39" s="6" t="s">
        <v>23</v>
      </c>
      <c r="XA39" s="4"/>
      <c r="XB39" s="6" t="s">
        <v>22</v>
      </c>
      <c r="XC39" s="4"/>
      <c r="XD39" s="6" t="s">
        <v>23</v>
      </c>
      <c r="XE39" s="70"/>
      <c r="XF39" s="17"/>
      <c r="XG39" s="18"/>
      <c r="XH39" s="82"/>
      <c r="XJ39" s="9" t="str">
        <f t="shared" si="50"/>
        <v/>
      </c>
      <c r="XK39" s="9" t="str">
        <f t="shared" si="96"/>
        <v/>
      </c>
      <c r="XL39" s="9" t="str">
        <f>IF(WU39="","",IF(OR(AND(WL39=WL40,WO40&gt;0,明細書!WO40&lt;明細書!WO39),AND(WL39=WL40,WO40&gt;0,明細書!WP39&gt;明細書!WO40),AND(明細書!WO39&gt;明細書!WP39)),1,""))</f>
        <v/>
      </c>
      <c r="XM39" s="9" t="str">
        <f>IF(XC39="","",IF(OR(明細書!WQ39&lt;明細書!WO39,明細書!WP39&lt;明細書!WR39,明細書!WQ39&gt;明細書!WR39),1,""))</f>
        <v/>
      </c>
      <c r="XN39" s="9" t="str">
        <f>IF(AND(明細書!WO39&lt;=TIME(17,40,0),明細書!WP39&gt;=TIME(18,20,0)),1,IF(AND(明細書!WO39&lt;=TIME(21,40,0),明細書!WP39&gt;=TIME(22,20,0)),1,IF(AND(明細書!WO39&lt;=TIME(5,40,0),明細書!WP39&gt;=TIME(6,20,0)),1,IF(AND(明細書!WO39&lt;=TIME(7,40,0),明細書!WP39&gt;=TIME(8,20,0)),1,""))))</f>
        <v/>
      </c>
      <c r="XV39" s="15" t="str">
        <f t="shared" si="76"/>
        <v/>
      </c>
      <c r="XX39" s="16"/>
      <c r="XY39" s="7" t="str">
        <f t="shared" si="51"/>
        <v/>
      </c>
      <c r="XZ39" s="3">
        <f t="shared" si="52"/>
        <v>45382</v>
      </c>
      <c r="YA39" s="4"/>
      <c r="YB39" s="5" t="s">
        <v>22</v>
      </c>
      <c r="YC39" s="4"/>
      <c r="YD39" s="5" t="s">
        <v>23</v>
      </c>
      <c r="YE39" s="4"/>
      <c r="YF39" s="5" t="s">
        <v>22</v>
      </c>
      <c r="YG39" s="4"/>
      <c r="YH39" s="5" t="s">
        <v>23</v>
      </c>
      <c r="YI39" s="4"/>
      <c r="YJ39" s="6" t="s">
        <v>22</v>
      </c>
      <c r="YK39" s="4"/>
      <c r="YL39" s="6" t="s">
        <v>23</v>
      </c>
      <c r="YM39" s="4"/>
      <c r="YN39" s="6" t="s">
        <v>22</v>
      </c>
      <c r="YO39" s="4"/>
      <c r="YP39" s="6" t="s">
        <v>23</v>
      </c>
      <c r="YQ39" s="70"/>
      <c r="YR39" s="17"/>
      <c r="YS39" s="18"/>
      <c r="YT39" s="82"/>
      <c r="YV39" s="9" t="str">
        <f t="shared" si="53"/>
        <v/>
      </c>
      <c r="YW39" s="9" t="str">
        <f t="shared" si="97"/>
        <v/>
      </c>
      <c r="YX39" s="9" t="str">
        <f>IF(YG39="","",IF(OR(AND(XX39=XX40,YA40&gt;0,明細書!YA40&lt;明細書!YA39),AND(XX39=XX40,YA40&gt;0,明細書!YB39&gt;明細書!YA40),AND(明細書!YA39&gt;明細書!YB39)),1,""))</f>
        <v/>
      </c>
      <c r="YY39" s="9" t="str">
        <f>IF(YO39="","",IF(OR(明細書!YC39&lt;明細書!YA39,明細書!YB39&lt;明細書!YD39,明細書!YC39&gt;明細書!YD39),1,""))</f>
        <v/>
      </c>
      <c r="YZ39" s="9" t="str">
        <f>IF(AND(明細書!YA39&lt;=TIME(17,40,0),明細書!YB39&gt;=TIME(18,20,0)),1,IF(AND(明細書!YA39&lt;=TIME(21,40,0),明細書!YB39&gt;=TIME(22,20,0)),1,IF(AND(明細書!YA39&lt;=TIME(5,40,0),明細書!YB39&gt;=TIME(6,20,0)),1,IF(AND(明細書!YA39&lt;=TIME(7,40,0),明細書!YB39&gt;=TIME(8,20,0)),1,""))))</f>
        <v/>
      </c>
      <c r="ZH39" s="15" t="str">
        <f t="shared" si="77"/>
        <v/>
      </c>
      <c r="ZJ39" s="16"/>
      <c r="ZK39" s="7" t="str">
        <f t="shared" si="54"/>
        <v/>
      </c>
      <c r="ZL39" s="3">
        <f t="shared" si="55"/>
        <v>45382</v>
      </c>
      <c r="ZM39" s="4"/>
      <c r="ZN39" s="5" t="s">
        <v>22</v>
      </c>
      <c r="ZO39" s="4"/>
      <c r="ZP39" s="5" t="s">
        <v>23</v>
      </c>
      <c r="ZQ39" s="4"/>
      <c r="ZR39" s="5" t="s">
        <v>22</v>
      </c>
      <c r="ZS39" s="4"/>
      <c r="ZT39" s="5" t="s">
        <v>23</v>
      </c>
      <c r="ZU39" s="4"/>
      <c r="ZV39" s="6" t="s">
        <v>22</v>
      </c>
      <c r="ZW39" s="4"/>
      <c r="ZX39" s="6" t="s">
        <v>23</v>
      </c>
      <c r="ZY39" s="4"/>
      <c r="ZZ39" s="6" t="s">
        <v>22</v>
      </c>
      <c r="AAA39" s="4"/>
      <c r="AAB39" s="6" t="s">
        <v>23</v>
      </c>
      <c r="AAC39" s="70"/>
      <c r="AAD39" s="17"/>
      <c r="AAE39" s="18"/>
      <c r="AAF39" s="82"/>
      <c r="AAH39" s="9" t="str">
        <f t="shared" si="56"/>
        <v/>
      </c>
      <c r="AAI39" s="9" t="str">
        <f t="shared" si="98"/>
        <v/>
      </c>
      <c r="AAJ39" s="9" t="str">
        <f>IF(ZS39="","",IF(OR(AND(ZJ39=ZJ40,ZM40&gt;0,明細書!ZM40&lt;明細書!ZM39),AND(ZJ39=ZJ40,ZM40&gt;0,明細書!ZN39&gt;明細書!ZM40),AND(明細書!ZM39&gt;明細書!ZN39)),1,""))</f>
        <v/>
      </c>
      <c r="AAK39" s="9" t="str">
        <f>IF(AAA39="","",IF(OR(明細書!ZO39&lt;明細書!ZM39,明細書!ZN39&lt;明細書!ZP39,明細書!ZO39&gt;明細書!ZP39),1,""))</f>
        <v/>
      </c>
      <c r="AAL39" s="9" t="str">
        <f>IF(AND(明細書!ZM39&lt;=TIME(17,40,0),明細書!ZN39&gt;=TIME(18,20,0)),1,IF(AND(明細書!ZM39&lt;=TIME(21,40,0),明細書!ZN39&gt;=TIME(22,20,0)),1,IF(AND(明細書!ZM39&lt;=TIME(5,40,0),明細書!ZN39&gt;=TIME(6,20,0)),1,IF(AND(明細書!ZM39&lt;=TIME(7,40,0),明細書!ZN39&gt;=TIME(8,20,0)),1,""))))</f>
        <v/>
      </c>
      <c r="AAT39" s="15" t="str">
        <f t="shared" si="78"/>
        <v/>
      </c>
      <c r="AAV39" s="16"/>
      <c r="AAW39" s="7" t="str">
        <f t="shared" si="57"/>
        <v/>
      </c>
      <c r="AAX39" s="3">
        <f t="shared" si="58"/>
        <v>45382</v>
      </c>
      <c r="AAY39" s="4"/>
      <c r="AAZ39" s="5" t="s">
        <v>22</v>
      </c>
      <c r="ABA39" s="4"/>
      <c r="ABB39" s="5" t="s">
        <v>23</v>
      </c>
      <c r="ABC39" s="4"/>
      <c r="ABD39" s="5" t="s">
        <v>22</v>
      </c>
      <c r="ABE39" s="4"/>
      <c r="ABF39" s="5" t="s">
        <v>23</v>
      </c>
      <c r="ABG39" s="4"/>
      <c r="ABH39" s="6" t="s">
        <v>22</v>
      </c>
      <c r="ABI39" s="4"/>
      <c r="ABJ39" s="6" t="s">
        <v>23</v>
      </c>
      <c r="ABK39" s="4"/>
      <c r="ABL39" s="6" t="s">
        <v>22</v>
      </c>
      <c r="ABM39" s="4"/>
      <c r="ABN39" s="6" t="s">
        <v>23</v>
      </c>
      <c r="ABO39" s="70"/>
      <c r="ABP39" s="17"/>
      <c r="ABQ39" s="18"/>
      <c r="ABR39" s="82"/>
      <c r="ABT39" s="9" t="str">
        <f t="shared" si="59"/>
        <v/>
      </c>
      <c r="ABU39" s="9" t="str">
        <f t="shared" si="99"/>
        <v/>
      </c>
      <c r="ABV39" s="9" t="str">
        <f>IF(ABE39="","",IF(OR(AND(AAV39=AAV40,AAY40&gt;0,明細書!AAY40&lt;明細書!AAY39),AND(AAV39=AAV40,AAY40&gt;0,明細書!AAZ39&gt;明細書!AAY40),AND(明細書!AAY39&gt;明細書!AAZ39)),1,""))</f>
        <v/>
      </c>
      <c r="ABW39" s="9" t="str">
        <f>IF(ABM39="","",IF(OR(明細書!ABA39&lt;明細書!AAY39,明細書!AAZ39&lt;明細書!ABB39,明細書!ABA39&gt;明細書!ABB39),1,""))</f>
        <v/>
      </c>
      <c r="ABX39" s="9" t="str">
        <f>IF(AND(明細書!AAY39&lt;=TIME(17,40,0),明細書!AAZ39&gt;=TIME(18,20,0)),1,IF(AND(明細書!AAY39&lt;=TIME(21,40,0),明細書!AAZ39&gt;=TIME(22,20,0)),1,IF(AND(明細書!AAY39&lt;=TIME(5,40,0),明細書!AAZ39&gt;=TIME(6,20,0)),1,IF(AND(明細書!AAY39&lt;=TIME(7,40,0),明細書!AAZ39&gt;=TIME(8,20,0)),1,""))))</f>
        <v/>
      </c>
      <c r="ACF39" s="15" t="str">
        <f t="shared" si="79"/>
        <v/>
      </c>
    </row>
    <row r="40" spans="2:760" ht="18.75" customHeight="1" x14ac:dyDescent="0.2">
      <c r="B40" s="16"/>
      <c r="C40" s="7" t="str">
        <f t="shared" si="100"/>
        <v/>
      </c>
      <c r="D40" s="3">
        <f t="shared" si="101"/>
        <v>45382</v>
      </c>
      <c r="E40" s="4"/>
      <c r="F40" s="5" t="s">
        <v>22</v>
      </c>
      <c r="G40" s="4"/>
      <c r="H40" s="5" t="s">
        <v>23</v>
      </c>
      <c r="I40" s="4"/>
      <c r="J40" s="5" t="s">
        <v>22</v>
      </c>
      <c r="K40" s="4"/>
      <c r="L40" s="5" t="s">
        <v>23</v>
      </c>
      <c r="M40" s="4"/>
      <c r="N40" s="6" t="s">
        <v>22</v>
      </c>
      <c r="O40" s="4"/>
      <c r="P40" s="6" t="s">
        <v>23</v>
      </c>
      <c r="Q40" s="4"/>
      <c r="R40" s="6" t="s">
        <v>22</v>
      </c>
      <c r="S40" s="4"/>
      <c r="T40" s="6" t="s">
        <v>23</v>
      </c>
      <c r="U40" s="70"/>
      <c r="V40" s="17"/>
      <c r="W40" s="18"/>
      <c r="X40" s="82"/>
      <c r="Z40" s="9" t="str">
        <f t="shared" si="2"/>
        <v/>
      </c>
      <c r="AA40" s="9" t="str">
        <f t="shared" si="80"/>
        <v/>
      </c>
      <c r="AB40" s="9" t="str">
        <f>IF(K40="","",IF(OR(AND(B40=B41,E41&gt;0,明細書!E41&lt;明細書!E40),AND(B40=B41,E41&gt;0,明細書!F40&gt;明細書!E41),AND(明細書!E40&gt;明細書!F40)),1,""))</f>
        <v/>
      </c>
      <c r="AC40" s="9" t="str">
        <f>IF(S40="","",IF(OR(明細書!G40&lt;明細書!E40,明細書!F40&lt;明細書!H40,明細書!G40&gt;明細書!H40),1,""))</f>
        <v/>
      </c>
      <c r="AD40" s="9" t="str">
        <f>IF(AND(明細書!E40&lt;=TIME(17,40,0),明細書!F40&gt;=TIME(18,20,0)),1,IF(AND(明細書!E40&lt;=TIME(21,40,0),明細書!F40&gt;=TIME(22,20,0)),1,IF(AND(明細書!E40&lt;=TIME(5,40,0),明細書!F40&gt;=TIME(6,20,0)),1,IF(AND(明細書!E40&lt;=TIME(7,40,0),明細書!F40&gt;=TIME(8,20,0)),1,""))))</f>
        <v/>
      </c>
      <c r="AL40" s="15" t="str">
        <f t="shared" si="60"/>
        <v/>
      </c>
      <c r="AN40" s="16"/>
      <c r="AO40" s="7" t="str">
        <f t="shared" si="3"/>
        <v/>
      </c>
      <c r="AP40" s="3">
        <f t="shared" si="4"/>
        <v>45382</v>
      </c>
      <c r="AQ40" s="4"/>
      <c r="AR40" s="5" t="s">
        <v>22</v>
      </c>
      <c r="AS40" s="4"/>
      <c r="AT40" s="5" t="s">
        <v>23</v>
      </c>
      <c r="AU40" s="4"/>
      <c r="AV40" s="5" t="s">
        <v>22</v>
      </c>
      <c r="AW40" s="4"/>
      <c r="AX40" s="5" t="s">
        <v>23</v>
      </c>
      <c r="AY40" s="4"/>
      <c r="AZ40" s="6" t="s">
        <v>22</v>
      </c>
      <c r="BA40" s="4"/>
      <c r="BB40" s="6" t="s">
        <v>23</v>
      </c>
      <c r="BC40" s="4"/>
      <c r="BD40" s="6" t="s">
        <v>22</v>
      </c>
      <c r="BE40" s="4"/>
      <c r="BF40" s="6" t="s">
        <v>23</v>
      </c>
      <c r="BG40" s="70"/>
      <c r="BH40" s="17"/>
      <c r="BI40" s="18"/>
      <c r="BJ40" s="82"/>
      <c r="BL40" s="9" t="str">
        <f t="shared" si="5"/>
        <v/>
      </c>
      <c r="BM40" s="9" t="str">
        <f t="shared" si="81"/>
        <v/>
      </c>
      <c r="BN40" s="9" t="str">
        <f>IF(AW40="","",IF(OR(AND(AN40=AN41,AQ41&gt;0,明細書!AQ41&lt;明細書!AQ40),AND(AN40=AN41,AQ41&gt;0,明細書!AR40&gt;明細書!AQ41),AND(明細書!AQ40&gt;明細書!AR40)),1,""))</f>
        <v/>
      </c>
      <c r="BO40" s="9" t="str">
        <f>IF(BE40="","",IF(OR(明細書!AS40&lt;明細書!AQ40,明細書!AR40&lt;明細書!AT40,明細書!AS40&gt;明細書!AT40),1,""))</f>
        <v/>
      </c>
      <c r="BP40" s="9" t="str">
        <f>IF(AND(明細書!AQ40&lt;=TIME(17,40,0),明細書!AR40&gt;=TIME(18,20,0)),1,IF(AND(明細書!AQ40&lt;=TIME(21,40,0),明細書!AR40&gt;=TIME(22,20,0)),1,IF(AND(明細書!AQ40&lt;=TIME(5,40,0),明細書!AR40&gt;=TIME(6,20,0)),1,IF(AND(明細書!AQ40&lt;=TIME(7,40,0),明細書!AR40&gt;=TIME(8,20,0)),1,""))))</f>
        <v/>
      </c>
      <c r="BX40" s="15" t="str">
        <f t="shared" si="61"/>
        <v/>
      </c>
      <c r="BZ40" s="16"/>
      <c r="CA40" s="7" t="str">
        <f t="shared" si="6"/>
        <v/>
      </c>
      <c r="CB40" s="3">
        <f t="shared" si="7"/>
        <v>45382</v>
      </c>
      <c r="CC40" s="4"/>
      <c r="CD40" s="5" t="s">
        <v>22</v>
      </c>
      <c r="CE40" s="4"/>
      <c r="CF40" s="5" t="s">
        <v>23</v>
      </c>
      <c r="CG40" s="4"/>
      <c r="CH40" s="5" t="s">
        <v>22</v>
      </c>
      <c r="CI40" s="4"/>
      <c r="CJ40" s="5" t="s">
        <v>23</v>
      </c>
      <c r="CK40" s="4"/>
      <c r="CL40" s="6" t="s">
        <v>22</v>
      </c>
      <c r="CM40" s="4"/>
      <c r="CN40" s="6" t="s">
        <v>23</v>
      </c>
      <c r="CO40" s="4"/>
      <c r="CP40" s="6" t="s">
        <v>22</v>
      </c>
      <c r="CQ40" s="4"/>
      <c r="CR40" s="6" t="s">
        <v>23</v>
      </c>
      <c r="CS40" s="70"/>
      <c r="CT40" s="17"/>
      <c r="CU40" s="18"/>
      <c r="CV40" s="82"/>
      <c r="CX40" s="9" t="str">
        <f t="shared" si="8"/>
        <v/>
      </c>
      <c r="CY40" s="9" t="str">
        <f t="shared" si="82"/>
        <v/>
      </c>
      <c r="CZ40" s="9" t="str">
        <f>IF(CI40="","",IF(OR(AND(BZ40=BZ41,CC41&gt;0,明細書!CC41&lt;明細書!CC40),AND(BZ40=BZ41,CC41&gt;0,明細書!CD40&gt;明細書!CC41),AND(明細書!CC40&gt;明細書!CD40)),1,""))</f>
        <v/>
      </c>
      <c r="DA40" s="9" t="str">
        <f>IF(CQ40="","",IF(OR(明細書!CE40&lt;明細書!CC40,明細書!CD40&lt;明細書!CF40,明細書!CE40&gt;明細書!CF40),1,""))</f>
        <v/>
      </c>
      <c r="DB40" s="9" t="str">
        <f>IF(AND(明細書!CC40&lt;=TIME(17,40,0),明細書!CD40&gt;=TIME(18,20,0)),1,IF(AND(明細書!CC40&lt;=TIME(21,40,0),明細書!CD40&gt;=TIME(22,20,0)),1,IF(AND(明細書!CC40&lt;=TIME(5,40,0),明細書!CD40&gt;=TIME(6,20,0)),1,IF(AND(明細書!CC40&lt;=TIME(7,40,0),明細書!CD40&gt;=TIME(8,20,0)),1,""))))</f>
        <v/>
      </c>
      <c r="DJ40" s="15" t="str">
        <f t="shared" si="62"/>
        <v/>
      </c>
      <c r="DL40" s="16"/>
      <c r="DM40" s="7" t="str">
        <f t="shared" si="9"/>
        <v/>
      </c>
      <c r="DN40" s="3">
        <f t="shared" si="10"/>
        <v>45382</v>
      </c>
      <c r="DO40" s="4"/>
      <c r="DP40" s="5" t="s">
        <v>22</v>
      </c>
      <c r="DQ40" s="4"/>
      <c r="DR40" s="5" t="s">
        <v>23</v>
      </c>
      <c r="DS40" s="4"/>
      <c r="DT40" s="5" t="s">
        <v>22</v>
      </c>
      <c r="DU40" s="4"/>
      <c r="DV40" s="5" t="s">
        <v>23</v>
      </c>
      <c r="DW40" s="4"/>
      <c r="DX40" s="6" t="s">
        <v>22</v>
      </c>
      <c r="DY40" s="4"/>
      <c r="DZ40" s="6" t="s">
        <v>23</v>
      </c>
      <c r="EA40" s="4"/>
      <c r="EB40" s="6" t="s">
        <v>22</v>
      </c>
      <c r="EC40" s="4"/>
      <c r="ED40" s="6" t="s">
        <v>23</v>
      </c>
      <c r="EE40" s="70"/>
      <c r="EF40" s="17"/>
      <c r="EG40" s="18"/>
      <c r="EH40" s="82"/>
      <c r="EJ40" s="9" t="str">
        <f t="shared" si="11"/>
        <v/>
      </c>
      <c r="EK40" s="9" t="str">
        <f t="shared" si="83"/>
        <v/>
      </c>
      <c r="EL40" s="9" t="str">
        <f>IF(DU40="","",IF(OR(AND(DL40=DL41,DO41&gt;0,明細書!DO41&lt;明細書!DO40),AND(DL40=DL41,DO41&gt;0,明細書!DP40&gt;明細書!DO41),AND(明細書!DO40&gt;明細書!DP40)),1,""))</f>
        <v/>
      </c>
      <c r="EM40" s="9" t="str">
        <f>IF(EC40="","",IF(OR(明細書!DQ40&lt;明細書!DO40,明細書!DP40&lt;明細書!DR40,明細書!DQ40&gt;明細書!DR40),1,""))</f>
        <v/>
      </c>
      <c r="EN40" s="9" t="str">
        <f>IF(AND(明細書!DO40&lt;=TIME(17,40,0),明細書!DP40&gt;=TIME(18,20,0)),1,IF(AND(明細書!DO40&lt;=TIME(21,40,0),明細書!DP40&gt;=TIME(22,20,0)),1,IF(AND(明細書!DO40&lt;=TIME(5,40,0),明細書!DP40&gt;=TIME(6,20,0)),1,IF(AND(明細書!DO40&lt;=TIME(7,40,0),明細書!DP40&gt;=TIME(8,20,0)),1,""))))</f>
        <v/>
      </c>
      <c r="EV40" s="15" t="str">
        <f t="shared" si="63"/>
        <v/>
      </c>
      <c r="EX40" s="16"/>
      <c r="EY40" s="7" t="str">
        <f t="shared" si="12"/>
        <v/>
      </c>
      <c r="EZ40" s="3">
        <f t="shared" si="13"/>
        <v>45382</v>
      </c>
      <c r="FA40" s="4"/>
      <c r="FB40" s="5" t="s">
        <v>22</v>
      </c>
      <c r="FC40" s="4"/>
      <c r="FD40" s="5" t="s">
        <v>23</v>
      </c>
      <c r="FE40" s="4"/>
      <c r="FF40" s="5" t="s">
        <v>22</v>
      </c>
      <c r="FG40" s="4"/>
      <c r="FH40" s="5" t="s">
        <v>23</v>
      </c>
      <c r="FI40" s="4"/>
      <c r="FJ40" s="6" t="s">
        <v>22</v>
      </c>
      <c r="FK40" s="4"/>
      <c r="FL40" s="6" t="s">
        <v>23</v>
      </c>
      <c r="FM40" s="4"/>
      <c r="FN40" s="6" t="s">
        <v>22</v>
      </c>
      <c r="FO40" s="4"/>
      <c r="FP40" s="6" t="s">
        <v>23</v>
      </c>
      <c r="FQ40" s="70"/>
      <c r="FR40" s="17"/>
      <c r="FS40" s="18"/>
      <c r="FT40" s="82"/>
      <c r="FV40" s="9" t="str">
        <f t="shared" si="14"/>
        <v/>
      </c>
      <c r="FW40" s="9" t="str">
        <f t="shared" si="84"/>
        <v/>
      </c>
      <c r="FX40" s="9" t="str">
        <f>IF(FG40="","",IF(OR(AND(EX40=EX41,FA41&gt;0,明細書!FA41&lt;明細書!FA40),AND(EX40=EX41,FA41&gt;0,明細書!FB40&gt;明細書!FA41),AND(明細書!FA40&gt;明細書!FB40)),1,""))</f>
        <v/>
      </c>
      <c r="FY40" s="9" t="str">
        <f>IF(FO40="","",IF(OR(明細書!FC40&lt;明細書!FA40,明細書!FB40&lt;明細書!FD40,明細書!FC40&gt;明細書!FD40),1,""))</f>
        <v/>
      </c>
      <c r="FZ40" s="9" t="str">
        <f>IF(AND(明細書!FA40&lt;=TIME(17,40,0),明細書!FB40&gt;=TIME(18,20,0)),1,IF(AND(明細書!FA40&lt;=TIME(21,40,0),明細書!FB40&gt;=TIME(22,20,0)),1,IF(AND(明細書!FA40&lt;=TIME(5,40,0),明細書!FB40&gt;=TIME(6,20,0)),1,IF(AND(明細書!FA40&lt;=TIME(7,40,0),明細書!FB40&gt;=TIME(8,20,0)),1,""))))</f>
        <v/>
      </c>
      <c r="GH40" s="15" t="str">
        <f t="shared" si="64"/>
        <v/>
      </c>
      <c r="GJ40" s="16"/>
      <c r="GK40" s="7" t="str">
        <f t="shared" si="15"/>
        <v/>
      </c>
      <c r="GL40" s="3">
        <f t="shared" si="16"/>
        <v>45382</v>
      </c>
      <c r="GM40" s="4"/>
      <c r="GN40" s="5" t="s">
        <v>22</v>
      </c>
      <c r="GO40" s="4"/>
      <c r="GP40" s="5" t="s">
        <v>23</v>
      </c>
      <c r="GQ40" s="4"/>
      <c r="GR40" s="5" t="s">
        <v>22</v>
      </c>
      <c r="GS40" s="4"/>
      <c r="GT40" s="5" t="s">
        <v>23</v>
      </c>
      <c r="GU40" s="4"/>
      <c r="GV40" s="6" t="s">
        <v>22</v>
      </c>
      <c r="GW40" s="4"/>
      <c r="GX40" s="6" t="s">
        <v>23</v>
      </c>
      <c r="GY40" s="4"/>
      <c r="GZ40" s="6" t="s">
        <v>22</v>
      </c>
      <c r="HA40" s="4"/>
      <c r="HB40" s="6" t="s">
        <v>23</v>
      </c>
      <c r="HC40" s="70"/>
      <c r="HD40" s="17"/>
      <c r="HE40" s="18"/>
      <c r="HF40" s="82"/>
      <c r="HH40" s="9" t="str">
        <f t="shared" si="17"/>
        <v/>
      </c>
      <c r="HI40" s="9" t="str">
        <f t="shared" si="85"/>
        <v/>
      </c>
      <c r="HJ40" s="9" t="str">
        <f>IF(GS40="","",IF(OR(AND(GJ40=GJ41,GM41&gt;0,明細書!GM41&lt;明細書!GM40),AND(GJ40=GJ41,GM41&gt;0,明細書!GN40&gt;明細書!GM41),AND(明細書!GM40&gt;明細書!GN40)),1,""))</f>
        <v/>
      </c>
      <c r="HK40" s="9" t="str">
        <f>IF(HA40="","",IF(OR(明細書!GO40&lt;明細書!GM40,明細書!GN40&lt;明細書!GP40,明細書!GO40&gt;明細書!GP40),1,""))</f>
        <v/>
      </c>
      <c r="HL40" s="9" t="str">
        <f>IF(AND(明細書!GM40&lt;=TIME(17,40,0),明細書!GN40&gt;=TIME(18,20,0)),1,IF(AND(明細書!GM40&lt;=TIME(21,40,0),明細書!GN40&gt;=TIME(22,20,0)),1,IF(AND(明細書!GM40&lt;=TIME(5,40,0),明細書!GN40&gt;=TIME(6,20,0)),1,IF(AND(明細書!GM40&lt;=TIME(7,40,0),明細書!GN40&gt;=TIME(8,20,0)),1,""))))</f>
        <v/>
      </c>
      <c r="HT40" s="15" t="str">
        <f t="shared" si="65"/>
        <v/>
      </c>
      <c r="HV40" s="16"/>
      <c r="HW40" s="7" t="str">
        <f t="shared" si="18"/>
        <v/>
      </c>
      <c r="HX40" s="3">
        <f t="shared" si="19"/>
        <v>45382</v>
      </c>
      <c r="HY40" s="4"/>
      <c r="HZ40" s="5" t="s">
        <v>22</v>
      </c>
      <c r="IA40" s="4"/>
      <c r="IB40" s="5" t="s">
        <v>23</v>
      </c>
      <c r="IC40" s="4"/>
      <c r="ID40" s="5" t="s">
        <v>22</v>
      </c>
      <c r="IE40" s="4"/>
      <c r="IF40" s="5" t="s">
        <v>23</v>
      </c>
      <c r="IG40" s="4"/>
      <c r="IH40" s="6" t="s">
        <v>22</v>
      </c>
      <c r="II40" s="4"/>
      <c r="IJ40" s="6" t="s">
        <v>23</v>
      </c>
      <c r="IK40" s="4"/>
      <c r="IL40" s="6" t="s">
        <v>22</v>
      </c>
      <c r="IM40" s="4"/>
      <c r="IN40" s="6" t="s">
        <v>23</v>
      </c>
      <c r="IO40" s="70"/>
      <c r="IP40" s="17"/>
      <c r="IQ40" s="18"/>
      <c r="IR40" s="82"/>
      <c r="IT40" s="9" t="str">
        <f t="shared" si="20"/>
        <v/>
      </c>
      <c r="IU40" s="9" t="str">
        <f t="shared" si="86"/>
        <v/>
      </c>
      <c r="IV40" s="9" t="str">
        <f>IF(IE40="","",IF(OR(AND(HV40=HV41,HY41&gt;0,明細書!HY41&lt;明細書!HY40),AND(HV40=HV41,HY41&gt;0,明細書!HZ40&gt;明細書!HY41),AND(明細書!HY40&gt;明細書!HZ40)),1,""))</f>
        <v/>
      </c>
      <c r="IW40" s="9" t="str">
        <f>IF(IM40="","",IF(OR(明細書!IA40&lt;明細書!HY40,明細書!HZ40&lt;明細書!IB40,明細書!IA40&gt;明細書!IB40),1,""))</f>
        <v/>
      </c>
      <c r="IX40" s="9" t="str">
        <f>IF(AND(明細書!HY40&lt;=TIME(17,40,0),明細書!HZ40&gt;=TIME(18,20,0)),1,IF(AND(明細書!HY40&lt;=TIME(21,40,0),明細書!HZ40&gt;=TIME(22,20,0)),1,IF(AND(明細書!HY40&lt;=TIME(5,40,0),明細書!HZ40&gt;=TIME(6,20,0)),1,IF(AND(明細書!HY40&lt;=TIME(7,40,0),明細書!HZ40&gt;=TIME(8,20,0)),1,""))))</f>
        <v/>
      </c>
      <c r="JF40" s="15" t="str">
        <f t="shared" si="66"/>
        <v/>
      </c>
      <c r="JH40" s="16"/>
      <c r="JI40" s="7" t="str">
        <f t="shared" si="21"/>
        <v/>
      </c>
      <c r="JJ40" s="3">
        <f t="shared" si="22"/>
        <v>45382</v>
      </c>
      <c r="JK40" s="4"/>
      <c r="JL40" s="5" t="s">
        <v>22</v>
      </c>
      <c r="JM40" s="4"/>
      <c r="JN40" s="5" t="s">
        <v>23</v>
      </c>
      <c r="JO40" s="4"/>
      <c r="JP40" s="5" t="s">
        <v>22</v>
      </c>
      <c r="JQ40" s="4"/>
      <c r="JR40" s="5" t="s">
        <v>23</v>
      </c>
      <c r="JS40" s="4"/>
      <c r="JT40" s="6" t="s">
        <v>22</v>
      </c>
      <c r="JU40" s="4"/>
      <c r="JV40" s="6" t="s">
        <v>23</v>
      </c>
      <c r="JW40" s="4"/>
      <c r="JX40" s="6" t="s">
        <v>22</v>
      </c>
      <c r="JY40" s="4"/>
      <c r="JZ40" s="6" t="s">
        <v>23</v>
      </c>
      <c r="KA40" s="70"/>
      <c r="KB40" s="17"/>
      <c r="KC40" s="18"/>
      <c r="KD40" s="82"/>
      <c r="KF40" s="9" t="str">
        <f t="shared" si="23"/>
        <v/>
      </c>
      <c r="KG40" s="9" t="str">
        <f t="shared" si="87"/>
        <v/>
      </c>
      <c r="KH40" s="9" t="str">
        <f>IF(JQ40="","",IF(OR(AND(JH40=JH41,JK41&gt;0,明細書!JK41&lt;明細書!JK40),AND(JH40=JH41,JK41&gt;0,明細書!JL40&gt;明細書!JK41),AND(明細書!JK40&gt;明細書!JL40)),1,""))</f>
        <v/>
      </c>
      <c r="KI40" s="9" t="str">
        <f>IF(JY40="","",IF(OR(明細書!JM40&lt;明細書!JK40,明細書!JL40&lt;明細書!JN40,明細書!JM40&gt;明細書!JN40),1,""))</f>
        <v/>
      </c>
      <c r="KJ40" s="9" t="str">
        <f>IF(AND(明細書!JK40&lt;=TIME(17,40,0),明細書!JL40&gt;=TIME(18,20,0)),1,IF(AND(明細書!JK40&lt;=TIME(21,40,0),明細書!JL40&gt;=TIME(22,20,0)),1,IF(AND(明細書!JK40&lt;=TIME(5,40,0),明細書!JL40&gt;=TIME(6,20,0)),1,IF(AND(明細書!JK40&lt;=TIME(7,40,0),明細書!JL40&gt;=TIME(8,20,0)),1,""))))</f>
        <v/>
      </c>
      <c r="KR40" s="15" t="str">
        <f t="shared" si="67"/>
        <v/>
      </c>
      <c r="KT40" s="16"/>
      <c r="KU40" s="7" t="str">
        <f t="shared" si="24"/>
        <v/>
      </c>
      <c r="KV40" s="3">
        <f t="shared" si="25"/>
        <v>45382</v>
      </c>
      <c r="KW40" s="4"/>
      <c r="KX40" s="5" t="s">
        <v>22</v>
      </c>
      <c r="KY40" s="4"/>
      <c r="KZ40" s="5" t="s">
        <v>23</v>
      </c>
      <c r="LA40" s="4"/>
      <c r="LB40" s="5" t="s">
        <v>22</v>
      </c>
      <c r="LC40" s="4"/>
      <c r="LD40" s="5" t="s">
        <v>23</v>
      </c>
      <c r="LE40" s="4"/>
      <c r="LF40" s="6" t="s">
        <v>22</v>
      </c>
      <c r="LG40" s="4"/>
      <c r="LH40" s="6" t="s">
        <v>23</v>
      </c>
      <c r="LI40" s="4"/>
      <c r="LJ40" s="6" t="s">
        <v>22</v>
      </c>
      <c r="LK40" s="4"/>
      <c r="LL40" s="6" t="s">
        <v>23</v>
      </c>
      <c r="LM40" s="70"/>
      <c r="LN40" s="17"/>
      <c r="LO40" s="18"/>
      <c r="LP40" s="82"/>
      <c r="LR40" s="9" t="str">
        <f t="shared" si="26"/>
        <v/>
      </c>
      <c r="LS40" s="9" t="str">
        <f t="shared" si="88"/>
        <v/>
      </c>
      <c r="LT40" s="9" t="str">
        <f>IF(LC40="","",IF(OR(AND(KT40=KT41,KW41&gt;0,明細書!KW41&lt;明細書!KW40),AND(KT40=KT41,KW41&gt;0,明細書!KX40&gt;明細書!KW41),AND(明細書!KW40&gt;明細書!KX40)),1,""))</f>
        <v/>
      </c>
      <c r="LU40" s="9" t="str">
        <f>IF(LK40="","",IF(OR(明細書!KY40&lt;明細書!KW40,明細書!KX40&lt;明細書!KZ40,明細書!KY40&gt;明細書!KZ40),1,""))</f>
        <v/>
      </c>
      <c r="LV40" s="9" t="str">
        <f>IF(AND(明細書!KW40&lt;=TIME(17,40,0),明細書!KX40&gt;=TIME(18,20,0)),1,IF(AND(明細書!KW40&lt;=TIME(21,40,0),明細書!KX40&gt;=TIME(22,20,0)),1,IF(AND(明細書!KW40&lt;=TIME(5,40,0),明細書!KX40&gt;=TIME(6,20,0)),1,IF(AND(明細書!KW40&lt;=TIME(7,40,0),明細書!KX40&gt;=TIME(8,20,0)),1,""))))</f>
        <v/>
      </c>
      <c r="MD40" s="15" t="str">
        <f t="shared" si="68"/>
        <v/>
      </c>
      <c r="MF40" s="16"/>
      <c r="MG40" s="7" t="str">
        <f t="shared" si="27"/>
        <v/>
      </c>
      <c r="MH40" s="3">
        <f t="shared" si="28"/>
        <v>45382</v>
      </c>
      <c r="MI40" s="4"/>
      <c r="MJ40" s="5" t="s">
        <v>22</v>
      </c>
      <c r="MK40" s="4"/>
      <c r="ML40" s="5" t="s">
        <v>23</v>
      </c>
      <c r="MM40" s="4"/>
      <c r="MN40" s="5" t="s">
        <v>22</v>
      </c>
      <c r="MO40" s="4"/>
      <c r="MP40" s="5" t="s">
        <v>23</v>
      </c>
      <c r="MQ40" s="4"/>
      <c r="MR40" s="6" t="s">
        <v>22</v>
      </c>
      <c r="MS40" s="4"/>
      <c r="MT40" s="6" t="s">
        <v>23</v>
      </c>
      <c r="MU40" s="4"/>
      <c r="MV40" s="6" t="s">
        <v>22</v>
      </c>
      <c r="MW40" s="4"/>
      <c r="MX40" s="6" t="s">
        <v>23</v>
      </c>
      <c r="MY40" s="70"/>
      <c r="MZ40" s="17"/>
      <c r="NA40" s="18"/>
      <c r="NB40" s="82"/>
      <c r="ND40" s="9" t="str">
        <f t="shared" si="29"/>
        <v/>
      </c>
      <c r="NE40" s="9" t="str">
        <f t="shared" si="89"/>
        <v/>
      </c>
      <c r="NF40" s="9" t="str">
        <f>IF(MO40="","",IF(OR(AND(MF40=MF41,MI41&gt;0,明細書!MI41&lt;明細書!MI40),AND(MF40=MF41,MI41&gt;0,明細書!MJ40&gt;明細書!MI41),AND(明細書!MI40&gt;明細書!MJ40)),1,""))</f>
        <v/>
      </c>
      <c r="NG40" s="9" t="str">
        <f>IF(MW40="","",IF(OR(明細書!MK40&lt;明細書!MI40,明細書!MJ40&lt;明細書!ML40,明細書!MK40&gt;明細書!ML40),1,""))</f>
        <v/>
      </c>
      <c r="NH40" s="9" t="str">
        <f>IF(AND(明細書!MI40&lt;=TIME(17,40,0),明細書!MJ40&gt;=TIME(18,20,0)),1,IF(AND(明細書!MI40&lt;=TIME(21,40,0),明細書!MJ40&gt;=TIME(22,20,0)),1,IF(AND(明細書!MI40&lt;=TIME(5,40,0),明細書!MJ40&gt;=TIME(6,20,0)),1,IF(AND(明細書!MI40&lt;=TIME(7,40,0),明細書!MJ40&gt;=TIME(8,20,0)),1,""))))</f>
        <v/>
      </c>
      <c r="NP40" s="15" t="str">
        <f t="shared" si="69"/>
        <v/>
      </c>
      <c r="NR40" s="16"/>
      <c r="NS40" s="7" t="str">
        <f t="shared" si="30"/>
        <v/>
      </c>
      <c r="NT40" s="3">
        <f t="shared" si="31"/>
        <v>45382</v>
      </c>
      <c r="NU40" s="4"/>
      <c r="NV40" s="5" t="s">
        <v>22</v>
      </c>
      <c r="NW40" s="4"/>
      <c r="NX40" s="5" t="s">
        <v>23</v>
      </c>
      <c r="NY40" s="4"/>
      <c r="NZ40" s="5" t="s">
        <v>22</v>
      </c>
      <c r="OA40" s="4"/>
      <c r="OB40" s="5" t="s">
        <v>23</v>
      </c>
      <c r="OC40" s="4"/>
      <c r="OD40" s="6" t="s">
        <v>22</v>
      </c>
      <c r="OE40" s="4"/>
      <c r="OF40" s="6" t="s">
        <v>23</v>
      </c>
      <c r="OG40" s="4"/>
      <c r="OH40" s="6" t="s">
        <v>22</v>
      </c>
      <c r="OI40" s="4"/>
      <c r="OJ40" s="6" t="s">
        <v>23</v>
      </c>
      <c r="OK40" s="70"/>
      <c r="OL40" s="17"/>
      <c r="OM40" s="18"/>
      <c r="ON40" s="82"/>
      <c r="OP40" s="9" t="str">
        <f t="shared" si="32"/>
        <v/>
      </c>
      <c r="OQ40" s="9" t="str">
        <f t="shared" si="90"/>
        <v/>
      </c>
      <c r="OR40" s="9" t="str">
        <f>IF(OA40="","",IF(OR(AND(NR40=NR41,NU41&gt;0,明細書!NU41&lt;明細書!NU40),AND(NR40=NR41,NU41&gt;0,明細書!NV40&gt;明細書!NU41),AND(明細書!NU40&gt;明細書!NV40)),1,""))</f>
        <v/>
      </c>
      <c r="OS40" s="9" t="str">
        <f>IF(OI40="","",IF(OR(明細書!NW40&lt;明細書!NU40,明細書!NV40&lt;明細書!NX40,明細書!NW40&gt;明細書!NX40),1,""))</f>
        <v/>
      </c>
      <c r="OT40" s="9" t="str">
        <f>IF(AND(明細書!NU40&lt;=TIME(17,40,0),明細書!NV40&gt;=TIME(18,20,0)),1,IF(AND(明細書!NU40&lt;=TIME(21,40,0),明細書!NV40&gt;=TIME(22,20,0)),1,IF(AND(明細書!NU40&lt;=TIME(5,40,0),明細書!NV40&gt;=TIME(6,20,0)),1,IF(AND(明細書!NU40&lt;=TIME(7,40,0),明細書!NV40&gt;=TIME(8,20,0)),1,""))))</f>
        <v/>
      </c>
      <c r="PB40" s="15" t="str">
        <f t="shared" si="70"/>
        <v/>
      </c>
      <c r="PD40" s="16"/>
      <c r="PE40" s="7" t="str">
        <f t="shared" si="33"/>
        <v/>
      </c>
      <c r="PF40" s="3">
        <f t="shared" si="34"/>
        <v>45382</v>
      </c>
      <c r="PG40" s="4"/>
      <c r="PH40" s="5" t="s">
        <v>22</v>
      </c>
      <c r="PI40" s="4"/>
      <c r="PJ40" s="5" t="s">
        <v>23</v>
      </c>
      <c r="PK40" s="4"/>
      <c r="PL40" s="5" t="s">
        <v>22</v>
      </c>
      <c r="PM40" s="4"/>
      <c r="PN40" s="5" t="s">
        <v>23</v>
      </c>
      <c r="PO40" s="4"/>
      <c r="PP40" s="6" t="s">
        <v>22</v>
      </c>
      <c r="PQ40" s="4"/>
      <c r="PR40" s="6" t="s">
        <v>23</v>
      </c>
      <c r="PS40" s="4"/>
      <c r="PT40" s="6" t="s">
        <v>22</v>
      </c>
      <c r="PU40" s="4"/>
      <c r="PV40" s="6" t="s">
        <v>23</v>
      </c>
      <c r="PW40" s="70"/>
      <c r="PX40" s="17"/>
      <c r="PY40" s="18"/>
      <c r="PZ40" s="82"/>
      <c r="QB40" s="9" t="str">
        <f t="shared" si="35"/>
        <v/>
      </c>
      <c r="QC40" s="9" t="str">
        <f t="shared" si="91"/>
        <v/>
      </c>
      <c r="QD40" s="9" t="str">
        <f>IF(PM40="","",IF(OR(AND(PD40=PD41,PG41&gt;0,明細書!PG41&lt;明細書!PG40),AND(PD40=PD41,PG41&gt;0,明細書!PH40&gt;明細書!PG41),AND(明細書!PG40&gt;明細書!PH40)),1,""))</f>
        <v/>
      </c>
      <c r="QE40" s="9" t="str">
        <f>IF(PU40="","",IF(OR(明細書!PI40&lt;明細書!PG40,明細書!PH40&lt;明細書!PJ40,明細書!PI40&gt;明細書!PJ40),1,""))</f>
        <v/>
      </c>
      <c r="QF40" s="9" t="str">
        <f>IF(AND(明細書!PG40&lt;=TIME(17,40,0),明細書!PH40&gt;=TIME(18,20,0)),1,IF(AND(明細書!PG40&lt;=TIME(21,40,0),明細書!PH40&gt;=TIME(22,20,0)),1,IF(AND(明細書!PG40&lt;=TIME(5,40,0),明細書!PH40&gt;=TIME(6,20,0)),1,IF(AND(明細書!PG40&lt;=TIME(7,40,0),明細書!PH40&gt;=TIME(8,20,0)),1,""))))</f>
        <v/>
      </c>
      <c r="QN40" s="15" t="str">
        <f t="shared" si="71"/>
        <v/>
      </c>
      <c r="QP40" s="16"/>
      <c r="QQ40" s="7" t="str">
        <f t="shared" si="36"/>
        <v/>
      </c>
      <c r="QR40" s="3">
        <f t="shared" si="37"/>
        <v>45382</v>
      </c>
      <c r="QS40" s="4"/>
      <c r="QT40" s="5" t="s">
        <v>22</v>
      </c>
      <c r="QU40" s="4"/>
      <c r="QV40" s="5" t="s">
        <v>23</v>
      </c>
      <c r="QW40" s="4"/>
      <c r="QX40" s="5" t="s">
        <v>22</v>
      </c>
      <c r="QY40" s="4"/>
      <c r="QZ40" s="5" t="s">
        <v>23</v>
      </c>
      <c r="RA40" s="4"/>
      <c r="RB40" s="6" t="s">
        <v>22</v>
      </c>
      <c r="RC40" s="4"/>
      <c r="RD40" s="6" t="s">
        <v>23</v>
      </c>
      <c r="RE40" s="4"/>
      <c r="RF40" s="6" t="s">
        <v>22</v>
      </c>
      <c r="RG40" s="4"/>
      <c r="RH40" s="6" t="s">
        <v>23</v>
      </c>
      <c r="RI40" s="70"/>
      <c r="RJ40" s="17"/>
      <c r="RK40" s="18"/>
      <c r="RL40" s="82"/>
      <c r="RN40" s="9" t="str">
        <f t="shared" si="38"/>
        <v/>
      </c>
      <c r="RO40" s="9" t="str">
        <f t="shared" si="92"/>
        <v/>
      </c>
      <c r="RP40" s="9" t="str">
        <f>IF(QY40="","",IF(OR(AND(QP40=QP41,QS41&gt;0,明細書!QS41&lt;明細書!QS40),AND(QP40=QP41,QS41&gt;0,明細書!QT40&gt;明細書!QS41),AND(明細書!QS40&gt;明細書!QT40)),1,""))</f>
        <v/>
      </c>
      <c r="RQ40" s="9" t="str">
        <f>IF(RG40="","",IF(OR(明細書!QU40&lt;明細書!QS40,明細書!QT40&lt;明細書!QV40,明細書!QU40&gt;明細書!QV40),1,""))</f>
        <v/>
      </c>
      <c r="RR40" s="9" t="str">
        <f>IF(AND(明細書!QS40&lt;=TIME(17,40,0),明細書!QT40&gt;=TIME(18,20,0)),1,IF(AND(明細書!QS40&lt;=TIME(21,40,0),明細書!QT40&gt;=TIME(22,20,0)),1,IF(AND(明細書!QS40&lt;=TIME(5,40,0),明細書!QT40&gt;=TIME(6,20,0)),1,IF(AND(明細書!QS40&lt;=TIME(7,40,0),明細書!QT40&gt;=TIME(8,20,0)),1,""))))</f>
        <v/>
      </c>
      <c r="RZ40" s="15" t="str">
        <f t="shared" si="72"/>
        <v/>
      </c>
      <c r="SB40" s="16"/>
      <c r="SC40" s="7" t="str">
        <f t="shared" si="39"/>
        <v/>
      </c>
      <c r="SD40" s="3">
        <f t="shared" si="40"/>
        <v>45382</v>
      </c>
      <c r="SE40" s="4"/>
      <c r="SF40" s="5" t="s">
        <v>22</v>
      </c>
      <c r="SG40" s="4"/>
      <c r="SH40" s="5" t="s">
        <v>23</v>
      </c>
      <c r="SI40" s="4"/>
      <c r="SJ40" s="5" t="s">
        <v>22</v>
      </c>
      <c r="SK40" s="4"/>
      <c r="SL40" s="5" t="s">
        <v>23</v>
      </c>
      <c r="SM40" s="4"/>
      <c r="SN40" s="6" t="s">
        <v>22</v>
      </c>
      <c r="SO40" s="4"/>
      <c r="SP40" s="6" t="s">
        <v>23</v>
      </c>
      <c r="SQ40" s="4"/>
      <c r="SR40" s="6" t="s">
        <v>22</v>
      </c>
      <c r="SS40" s="4"/>
      <c r="ST40" s="6" t="s">
        <v>23</v>
      </c>
      <c r="SU40" s="70"/>
      <c r="SV40" s="17"/>
      <c r="SW40" s="18"/>
      <c r="SX40" s="82"/>
      <c r="SZ40" s="9" t="str">
        <f t="shared" si="41"/>
        <v/>
      </c>
      <c r="TA40" s="9" t="str">
        <f t="shared" si="93"/>
        <v/>
      </c>
      <c r="TB40" s="9" t="str">
        <f>IF(SK40="","",IF(OR(AND(SB40=SB41,SE41&gt;0,明細書!SE41&lt;明細書!SE40),AND(SB40=SB41,SE41&gt;0,明細書!SF40&gt;明細書!SE41),AND(明細書!SE40&gt;明細書!SF40)),1,""))</f>
        <v/>
      </c>
      <c r="TC40" s="9" t="str">
        <f>IF(SS40="","",IF(OR(明細書!SG40&lt;明細書!SE40,明細書!SF40&lt;明細書!SH40,明細書!SG40&gt;明細書!SH40),1,""))</f>
        <v/>
      </c>
      <c r="TD40" s="9" t="str">
        <f>IF(AND(明細書!SE40&lt;=TIME(17,40,0),明細書!SF40&gt;=TIME(18,20,0)),1,IF(AND(明細書!SE40&lt;=TIME(21,40,0),明細書!SF40&gt;=TIME(22,20,0)),1,IF(AND(明細書!SE40&lt;=TIME(5,40,0),明細書!SF40&gt;=TIME(6,20,0)),1,IF(AND(明細書!SE40&lt;=TIME(7,40,0),明細書!SF40&gt;=TIME(8,20,0)),1,""))))</f>
        <v/>
      </c>
      <c r="TL40" s="15" t="str">
        <f t="shared" si="73"/>
        <v/>
      </c>
      <c r="TN40" s="16"/>
      <c r="TO40" s="7" t="str">
        <f t="shared" si="42"/>
        <v/>
      </c>
      <c r="TP40" s="3">
        <f t="shared" si="43"/>
        <v>45382</v>
      </c>
      <c r="TQ40" s="4"/>
      <c r="TR40" s="5" t="s">
        <v>22</v>
      </c>
      <c r="TS40" s="4"/>
      <c r="TT40" s="5" t="s">
        <v>23</v>
      </c>
      <c r="TU40" s="4"/>
      <c r="TV40" s="5" t="s">
        <v>22</v>
      </c>
      <c r="TW40" s="4"/>
      <c r="TX40" s="5" t="s">
        <v>23</v>
      </c>
      <c r="TY40" s="4"/>
      <c r="TZ40" s="6" t="s">
        <v>22</v>
      </c>
      <c r="UA40" s="4"/>
      <c r="UB40" s="6" t="s">
        <v>23</v>
      </c>
      <c r="UC40" s="4"/>
      <c r="UD40" s="6" t="s">
        <v>22</v>
      </c>
      <c r="UE40" s="4"/>
      <c r="UF40" s="6" t="s">
        <v>23</v>
      </c>
      <c r="UG40" s="70"/>
      <c r="UH40" s="17"/>
      <c r="UI40" s="18"/>
      <c r="UJ40" s="82"/>
      <c r="UL40" s="9" t="str">
        <f t="shared" si="44"/>
        <v/>
      </c>
      <c r="UM40" s="9" t="str">
        <f t="shared" si="94"/>
        <v/>
      </c>
      <c r="UN40" s="9" t="str">
        <f>IF(TW40="","",IF(OR(AND(TN40=TN41,TQ41&gt;0,明細書!TQ41&lt;明細書!TQ40),AND(TN40=TN41,TQ41&gt;0,明細書!TR40&gt;明細書!TQ41),AND(明細書!TQ40&gt;明細書!TR40)),1,""))</f>
        <v/>
      </c>
      <c r="UO40" s="9" t="str">
        <f>IF(UE40="","",IF(OR(明細書!TS40&lt;明細書!TQ40,明細書!TR40&lt;明細書!TT40,明細書!TS40&gt;明細書!TT40),1,""))</f>
        <v/>
      </c>
      <c r="UP40" s="9" t="str">
        <f>IF(AND(明細書!TQ40&lt;=TIME(17,40,0),明細書!TR40&gt;=TIME(18,20,0)),1,IF(AND(明細書!TQ40&lt;=TIME(21,40,0),明細書!TR40&gt;=TIME(22,20,0)),1,IF(AND(明細書!TQ40&lt;=TIME(5,40,0),明細書!TR40&gt;=TIME(6,20,0)),1,IF(AND(明細書!TQ40&lt;=TIME(7,40,0),明細書!TR40&gt;=TIME(8,20,0)),1,""))))</f>
        <v/>
      </c>
      <c r="UX40" s="15" t="str">
        <f t="shared" si="74"/>
        <v/>
      </c>
      <c r="UZ40" s="16"/>
      <c r="VA40" s="7" t="str">
        <f t="shared" si="45"/>
        <v/>
      </c>
      <c r="VB40" s="3">
        <f t="shared" si="46"/>
        <v>45382</v>
      </c>
      <c r="VC40" s="4"/>
      <c r="VD40" s="5" t="s">
        <v>22</v>
      </c>
      <c r="VE40" s="4"/>
      <c r="VF40" s="5" t="s">
        <v>23</v>
      </c>
      <c r="VG40" s="4"/>
      <c r="VH40" s="5" t="s">
        <v>22</v>
      </c>
      <c r="VI40" s="4"/>
      <c r="VJ40" s="5" t="s">
        <v>23</v>
      </c>
      <c r="VK40" s="4"/>
      <c r="VL40" s="6" t="s">
        <v>22</v>
      </c>
      <c r="VM40" s="4"/>
      <c r="VN40" s="6" t="s">
        <v>23</v>
      </c>
      <c r="VO40" s="4"/>
      <c r="VP40" s="6" t="s">
        <v>22</v>
      </c>
      <c r="VQ40" s="4"/>
      <c r="VR40" s="6" t="s">
        <v>23</v>
      </c>
      <c r="VS40" s="70"/>
      <c r="VT40" s="17"/>
      <c r="VU40" s="18"/>
      <c r="VV40" s="82"/>
      <c r="VX40" s="9" t="str">
        <f t="shared" si="47"/>
        <v/>
      </c>
      <c r="VY40" s="9" t="str">
        <f t="shared" si="95"/>
        <v/>
      </c>
      <c r="VZ40" s="9" t="str">
        <f>IF(VI40="","",IF(OR(AND(UZ40=UZ41,VC41&gt;0,明細書!VC41&lt;明細書!VC40),AND(UZ40=UZ41,VC41&gt;0,明細書!VD40&gt;明細書!VC41),AND(明細書!VC40&gt;明細書!VD40)),1,""))</f>
        <v/>
      </c>
      <c r="WA40" s="9" t="str">
        <f>IF(VQ40="","",IF(OR(明細書!VE40&lt;明細書!VC40,明細書!VD40&lt;明細書!VF40,明細書!VE40&gt;明細書!VF40),1,""))</f>
        <v/>
      </c>
      <c r="WB40" s="9" t="str">
        <f>IF(AND(明細書!VC40&lt;=TIME(17,40,0),明細書!VD40&gt;=TIME(18,20,0)),1,IF(AND(明細書!VC40&lt;=TIME(21,40,0),明細書!VD40&gt;=TIME(22,20,0)),1,IF(AND(明細書!VC40&lt;=TIME(5,40,0),明細書!VD40&gt;=TIME(6,20,0)),1,IF(AND(明細書!VC40&lt;=TIME(7,40,0),明細書!VD40&gt;=TIME(8,20,0)),1,""))))</f>
        <v/>
      </c>
      <c r="WJ40" s="15" t="str">
        <f t="shared" si="75"/>
        <v/>
      </c>
      <c r="WL40" s="16"/>
      <c r="WM40" s="7" t="str">
        <f t="shared" si="48"/>
        <v/>
      </c>
      <c r="WN40" s="3">
        <f t="shared" si="49"/>
        <v>45382</v>
      </c>
      <c r="WO40" s="4"/>
      <c r="WP40" s="5" t="s">
        <v>22</v>
      </c>
      <c r="WQ40" s="4"/>
      <c r="WR40" s="5" t="s">
        <v>23</v>
      </c>
      <c r="WS40" s="4"/>
      <c r="WT40" s="5" t="s">
        <v>22</v>
      </c>
      <c r="WU40" s="4"/>
      <c r="WV40" s="5" t="s">
        <v>23</v>
      </c>
      <c r="WW40" s="4"/>
      <c r="WX40" s="6" t="s">
        <v>22</v>
      </c>
      <c r="WY40" s="4"/>
      <c r="WZ40" s="6" t="s">
        <v>23</v>
      </c>
      <c r="XA40" s="4"/>
      <c r="XB40" s="6" t="s">
        <v>22</v>
      </c>
      <c r="XC40" s="4"/>
      <c r="XD40" s="6" t="s">
        <v>23</v>
      </c>
      <c r="XE40" s="70"/>
      <c r="XF40" s="17"/>
      <c r="XG40" s="18"/>
      <c r="XH40" s="82"/>
      <c r="XJ40" s="9" t="str">
        <f t="shared" si="50"/>
        <v/>
      </c>
      <c r="XK40" s="9" t="str">
        <f t="shared" si="96"/>
        <v/>
      </c>
      <c r="XL40" s="9" t="str">
        <f>IF(WU40="","",IF(OR(AND(WL40=WL41,WO41&gt;0,明細書!WO41&lt;明細書!WO40),AND(WL40=WL41,WO41&gt;0,明細書!WP40&gt;明細書!WO41),AND(明細書!WO40&gt;明細書!WP40)),1,""))</f>
        <v/>
      </c>
      <c r="XM40" s="9" t="str">
        <f>IF(XC40="","",IF(OR(明細書!WQ40&lt;明細書!WO40,明細書!WP40&lt;明細書!WR40,明細書!WQ40&gt;明細書!WR40),1,""))</f>
        <v/>
      </c>
      <c r="XN40" s="9" t="str">
        <f>IF(AND(明細書!WO40&lt;=TIME(17,40,0),明細書!WP40&gt;=TIME(18,20,0)),1,IF(AND(明細書!WO40&lt;=TIME(21,40,0),明細書!WP40&gt;=TIME(22,20,0)),1,IF(AND(明細書!WO40&lt;=TIME(5,40,0),明細書!WP40&gt;=TIME(6,20,0)),1,IF(AND(明細書!WO40&lt;=TIME(7,40,0),明細書!WP40&gt;=TIME(8,20,0)),1,""))))</f>
        <v/>
      </c>
      <c r="XV40" s="15" t="str">
        <f t="shared" si="76"/>
        <v/>
      </c>
      <c r="XX40" s="16"/>
      <c r="XY40" s="7" t="str">
        <f t="shared" si="51"/>
        <v/>
      </c>
      <c r="XZ40" s="3">
        <f t="shared" si="52"/>
        <v>45382</v>
      </c>
      <c r="YA40" s="4"/>
      <c r="YB40" s="5" t="s">
        <v>22</v>
      </c>
      <c r="YC40" s="4"/>
      <c r="YD40" s="5" t="s">
        <v>23</v>
      </c>
      <c r="YE40" s="4"/>
      <c r="YF40" s="5" t="s">
        <v>22</v>
      </c>
      <c r="YG40" s="4"/>
      <c r="YH40" s="5" t="s">
        <v>23</v>
      </c>
      <c r="YI40" s="4"/>
      <c r="YJ40" s="6" t="s">
        <v>22</v>
      </c>
      <c r="YK40" s="4"/>
      <c r="YL40" s="6" t="s">
        <v>23</v>
      </c>
      <c r="YM40" s="4"/>
      <c r="YN40" s="6" t="s">
        <v>22</v>
      </c>
      <c r="YO40" s="4"/>
      <c r="YP40" s="6" t="s">
        <v>23</v>
      </c>
      <c r="YQ40" s="70"/>
      <c r="YR40" s="17"/>
      <c r="YS40" s="18"/>
      <c r="YT40" s="82"/>
      <c r="YV40" s="9" t="str">
        <f t="shared" si="53"/>
        <v/>
      </c>
      <c r="YW40" s="9" t="str">
        <f t="shared" si="97"/>
        <v/>
      </c>
      <c r="YX40" s="9" t="str">
        <f>IF(YG40="","",IF(OR(AND(XX40=XX41,YA41&gt;0,明細書!YA41&lt;明細書!YA40),AND(XX40=XX41,YA41&gt;0,明細書!YB40&gt;明細書!YA41),AND(明細書!YA40&gt;明細書!YB40)),1,""))</f>
        <v/>
      </c>
      <c r="YY40" s="9" t="str">
        <f>IF(YO40="","",IF(OR(明細書!YC40&lt;明細書!YA40,明細書!YB40&lt;明細書!YD40,明細書!YC40&gt;明細書!YD40),1,""))</f>
        <v/>
      </c>
      <c r="YZ40" s="9" t="str">
        <f>IF(AND(明細書!YA40&lt;=TIME(17,40,0),明細書!YB40&gt;=TIME(18,20,0)),1,IF(AND(明細書!YA40&lt;=TIME(21,40,0),明細書!YB40&gt;=TIME(22,20,0)),1,IF(AND(明細書!YA40&lt;=TIME(5,40,0),明細書!YB40&gt;=TIME(6,20,0)),1,IF(AND(明細書!YA40&lt;=TIME(7,40,0),明細書!YB40&gt;=TIME(8,20,0)),1,""))))</f>
        <v/>
      </c>
      <c r="ZH40" s="15" t="str">
        <f t="shared" si="77"/>
        <v/>
      </c>
      <c r="ZJ40" s="16"/>
      <c r="ZK40" s="7" t="str">
        <f t="shared" si="54"/>
        <v/>
      </c>
      <c r="ZL40" s="3">
        <f t="shared" si="55"/>
        <v>45382</v>
      </c>
      <c r="ZM40" s="4"/>
      <c r="ZN40" s="5" t="s">
        <v>22</v>
      </c>
      <c r="ZO40" s="4"/>
      <c r="ZP40" s="5" t="s">
        <v>23</v>
      </c>
      <c r="ZQ40" s="4"/>
      <c r="ZR40" s="5" t="s">
        <v>22</v>
      </c>
      <c r="ZS40" s="4"/>
      <c r="ZT40" s="5" t="s">
        <v>23</v>
      </c>
      <c r="ZU40" s="4"/>
      <c r="ZV40" s="6" t="s">
        <v>22</v>
      </c>
      <c r="ZW40" s="4"/>
      <c r="ZX40" s="6" t="s">
        <v>23</v>
      </c>
      <c r="ZY40" s="4"/>
      <c r="ZZ40" s="6" t="s">
        <v>22</v>
      </c>
      <c r="AAA40" s="4"/>
      <c r="AAB40" s="6" t="s">
        <v>23</v>
      </c>
      <c r="AAC40" s="70"/>
      <c r="AAD40" s="17"/>
      <c r="AAE40" s="18"/>
      <c r="AAF40" s="82"/>
      <c r="AAH40" s="9" t="str">
        <f t="shared" si="56"/>
        <v/>
      </c>
      <c r="AAI40" s="9" t="str">
        <f t="shared" si="98"/>
        <v/>
      </c>
      <c r="AAJ40" s="9" t="str">
        <f>IF(ZS40="","",IF(OR(AND(ZJ40=ZJ41,ZM41&gt;0,明細書!ZM41&lt;明細書!ZM40),AND(ZJ40=ZJ41,ZM41&gt;0,明細書!ZN40&gt;明細書!ZM41),AND(明細書!ZM40&gt;明細書!ZN40)),1,""))</f>
        <v/>
      </c>
      <c r="AAK40" s="9" t="str">
        <f>IF(AAA40="","",IF(OR(明細書!ZO40&lt;明細書!ZM40,明細書!ZN40&lt;明細書!ZP40,明細書!ZO40&gt;明細書!ZP40),1,""))</f>
        <v/>
      </c>
      <c r="AAL40" s="9" t="str">
        <f>IF(AND(明細書!ZM40&lt;=TIME(17,40,0),明細書!ZN40&gt;=TIME(18,20,0)),1,IF(AND(明細書!ZM40&lt;=TIME(21,40,0),明細書!ZN40&gt;=TIME(22,20,0)),1,IF(AND(明細書!ZM40&lt;=TIME(5,40,0),明細書!ZN40&gt;=TIME(6,20,0)),1,IF(AND(明細書!ZM40&lt;=TIME(7,40,0),明細書!ZN40&gt;=TIME(8,20,0)),1,""))))</f>
        <v/>
      </c>
      <c r="AAT40" s="15" t="str">
        <f t="shared" si="78"/>
        <v/>
      </c>
      <c r="AAV40" s="16"/>
      <c r="AAW40" s="7" t="str">
        <f t="shared" si="57"/>
        <v/>
      </c>
      <c r="AAX40" s="3">
        <f t="shared" si="58"/>
        <v>45382</v>
      </c>
      <c r="AAY40" s="4"/>
      <c r="AAZ40" s="5" t="s">
        <v>22</v>
      </c>
      <c r="ABA40" s="4"/>
      <c r="ABB40" s="5" t="s">
        <v>23</v>
      </c>
      <c r="ABC40" s="4"/>
      <c r="ABD40" s="5" t="s">
        <v>22</v>
      </c>
      <c r="ABE40" s="4"/>
      <c r="ABF40" s="5" t="s">
        <v>23</v>
      </c>
      <c r="ABG40" s="4"/>
      <c r="ABH40" s="6" t="s">
        <v>22</v>
      </c>
      <c r="ABI40" s="4"/>
      <c r="ABJ40" s="6" t="s">
        <v>23</v>
      </c>
      <c r="ABK40" s="4"/>
      <c r="ABL40" s="6" t="s">
        <v>22</v>
      </c>
      <c r="ABM40" s="4"/>
      <c r="ABN40" s="6" t="s">
        <v>23</v>
      </c>
      <c r="ABO40" s="70"/>
      <c r="ABP40" s="17"/>
      <c r="ABQ40" s="18"/>
      <c r="ABR40" s="82"/>
      <c r="ABT40" s="9" t="str">
        <f t="shared" si="59"/>
        <v/>
      </c>
      <c r="ABU40" s="9" t="str">
        <f t="shared" si="99"/>
        <v/>
      </c>
      <c r="ABV40" s="9" t="str">
        <f>IF(ABE40="","",IF(OR(AND(AAV40=AAV41,AAY41&gt;0,明細書!AAY41&lt;明細書!AAY40),AND(AAV40=AAV41,AAY41&gt;0,明細書!AAZ40&gt;明細書!AAY41),AND(明細書!AAY40&gt;明細書!AAZ40)),1,""))</f>
        <v/>
      </c>
      <c r="ABW40" s="9" t="str">
        <f>IF(ABM40="","",IF(OR(明細書!ABA40&lt;明細書!AAY40,明細書!AAZ40&lt;明細書!ABB40,明細書!ABA40&gt;明細書!ABB40),1,""))</f>
        <v/>
      </c>
      <c r="ABX40" s="9" t="str">
        <f>IF(AND(明細書!AAY40&lt;=TIME(17,40,0),明細書!AAZ40&gt;=TIME(18,20,0)),1,IF(AND(明細書!AAY40&lt;=TIME(21,40,0),明細書!AAZ40&gt;=TIME(22,20,0)),1,IF(AND(明細書!AAY40&lt;=TIME(5,40,0),明細書!AAZ40&gt;=TIME(6,20,0)),1,IF(AND(明細書!AAY40&lt;=TIME(7,40,0),明細書!AAZ40&gt;=TIME(8,20,0)),1,""))))</f>
        <v/>
      </c>
      <c r="ACF40" s="15" t="str">
        <f t="shared" si="79"/>
        <v/>
      </c>
    </row>
    <row r="41" spans="2:760" ht="18.75" customHeight="1" x14ac:dyDescent="0.2">
      <c r="B41" s="16"/>
      <c r="C41" s="7" t="str">
        <f t="shared" si="100"/>
        <v/>
      </c>
      <c r="D41" s="3">
        <f t="shared" ref="D41:D59" si="102">DATE($O$1,$T$1,B41)</f>
        <v>45382</v>
      </c>
      <c r="E41" s="4"/>
      <c r="F41" s="5" t="s">
        <v>22</v>
      </c>
      <c r="G41" s="4"/>
      <c r="H41" s="5" t="s">
        <v>23</v>
      </c>
      <c r="I41" s="4"/>
      <c r="J41" s="5" t="s">
        <v>22</v>
      </c>
      <c r="K41" s="4"/>
      <c r="L41" s="5" t="s">
        <v>23</v>
      </c>
      <c r="M41" s="4"/>
      <c r="N41" s="6" t="s">
        <v>22</v>
      </c>
      <c r="O41" s="4"/>
      <c r="P41" s="6" t="s">
        <v>23</v>
      </c>
      <c r="Q41" s="4"/>
      <c r="R41" s="6" t="s">
        <v>22</v>
      </c>
      <c r="S41" s="4"/>
      <c r="T41" s="6" t="s">
        <v>23</v>
      </c>
      <c r="U41" s="70"/>
      <c r="V41" s="17"/>
      <c r="W41" s="18"/>
      <c r="X41" s="82"/>
      <c r="Z41" s="9" t="str">
        <f t="shared" ref="Z41:Z59" si="103">IF(AND(B41="",E41&gt;0),1,"")</f>
        <v/>
      </c>
      <c r="AA41" s="9" t="str">
        <f t="shared" si="80"/>
        <v/>
      </c>
      <c r="AB41" s="9" t="str">
        <f>IF(K41="","",IF(OR(AND(B41=B42,E42&gt;0,明細書!E42&lt;明細書!E41),AND(B41=B42,E42&gt;0,明細書!F41&gt;明細書!E42),AND(明細書!E41&gt;明細書!F41)),1,""))</f>
        <v/>
      </c>
      <c r="AC41" s="9" t="str">
        <f>IF(S41="","",IF(OR(明細書!G41&lt;明細書!E41,明細書!F41&lt;明細書!H41,明細書!G41&gt;明細書!H41),1,""))</f>
        <v/>
      </c>
      <c r="AD41" s="9" t="str">
        <f>IF(AND(明細書!E41&lt;=TIME(17,40,0),明細書!F41&gt;=TIME(18,20,0)),1,IF(AND(明細書!E41&lt;=TIME(21,40,0),明細書!F41&gt;=TIME(22,20,0)),1,IF(AND(明細書!E41&lt;=TIME(5,40,0),明細書!F41&gt;=TIME(6,20,0)),1,IF(AND(明細書!E41&lt;=TIME(7,40,0),明細書!F41&gt;=TIME(8,20,0)),1,""))))</f>
        <v/>
      </c>
      <c r="AL41" s="15" t="str">
        <f t="shared" si="60"/>
        <v/>
      </c>
      <c r="AN41" s="16"/>
      <c r="AO41" s="7" t="str">
        <f t="shared" si="3"/>
        <v/>
      </c>
      <c r="AP41" s="3">
        <f t="shared" si="4"/>
        <v>45382</v>
      </c>
      <c r="AQ41" s="4"/>
      <c r="AR41" s="5" t="s">
        <v>22</v>
      </c>
      <c r="AS41" s="4"/>
      <c r="AT41" s="5" t="s">
        <v>23</v>
      </c>
      <c r="AU41" s="4"/>
      <c r="AV41" s="5" t="s">
        <v>22</v>
      </c>
      <c r="AW41" s="4"/>
      <c r="AX41" s="5" t="s">
        <v>23</v>
      </c>
      <c r="AY41" s="4"/>
      <c r="AZ41" s="6" t="s">
        <v>22</v>
      </c>
      <c r="BA41" s="4"/>
      <c r="BB41" s="6" t="s">
        <v>23</v>
      </c>
      <c r="BC41" s="4"/>
      <c r="BD41" s="6" t="s">
        <v>22</v>
      </c>
      <c r="BE41" s="4"/>
      <c r="BF41" s="6" t="s">
        <v>23</v>
      </c>
      <c r="BG41" s="70"/>
      <c r="BH41" s="17"/>
      <c r="BI41" s="18"/>
      <c r="BJ41" s="82"/>
      <c r="BL41" s="9" t="str">
        <f t="shared" si="5"/>
        <v/>
      </c>
      <c r="BM41" s="9" t="str">
        <f t="shared" si="81"/>
        <v/>
      </c>
      <c r="BN41" s="9" t="str">
        <f>IF(AW41="","",IF(OR(AND(AN41=AN42,AQ42&gt;0,明細書!AQ42&lt;明細書!AQ41),AND(AN41=AN42,AQ42&gt;0,明細書!AR41&gt;明細書!AQ42),AND(明細書!AQ41&gt;明細書!AR41)),1,""))</f>
        <v/>
      </c>
      <c r="BO41" s="9" t="str">
        <f>IF(BE41="","",IF(OR(明細書!AS41&lt;明細書!AQ41,明細書!AR41&lt;明細書!AT41,明細書!AS41&gt;明細書!AT41),1,""))</f>
        <v/>
      </c>
      <c r="BP41" s="9" t="str">
        <f>IF(AND(明細書!AQ41&lt;=TIME(17,40,0),明細書!AR41&gt;=TIME(18,20,0)),1,IF(AND(明細書!AQ41&lt;=TIME(21,40,0),明細書!AR41&gt;=TIME(22,20,0)),1,IF(AND(明細書!AQ41&lt;=TIME(5,40,0),明細書!AR41&gt;=TIME(6,20,0)),1,IF(AND(明細書!AQ41&lt;=TIME(7,40,0),明細書!AR41&gt;=TIME(8,20,0)),1,""))))</f>
        <v/>
      </c>
      <c r="BX41" s="15" t="str">
        <f t="shared" si="61"/>
        <v/>
      </c>
      <c r="BZ41" s="16"/>
      <c r="CA41" s="7" t="str">
        <f t="shared" si="6"/>
        <v/>
      </c>
      <c r="CB41" s="3">
        <f t="shared" si="7"/>
        <v>45382</v>
      </c>
      <c r="CC41" s="4"/>
      <c r="CD41" s="5" t="s">
        <v>22</v>
      </c>
      <c r="CE41" s="4"/>
      <c r="CF41" s="5" t="s">
        <v>23</v>
      </c>
      <c r="CG41" s="4"/>
      <c r="CH41" s="5" t="s">
        <v>22</v>
      </c>
      <c r="CI41" s="4"/>
      <c r="CJ41" s="5" t="s">
        <v>23</v>
      </c>
      <c r="CK41" s="4"/>
      <c r="CL41" s="6" t="s">
        <v>22</v>
      </c>
      <c r="CM41" s="4"/>
      <c r="CN41" s="6" t="s">
        <v>23</v>
      </c>
      <c r="CO41" s="4"/>
      <c r="CP41" s="6" t="s">
        <v>22</v>
      </c>
      <c r="CQ41" s="4"/>
      <c r="CR41" s="6" t="s">
        <v>23</v>
      </c>
      <c r="CS41" s="70"/>
      <c r="CT41" s="17"/>
      <c r="CU41" s="18"/>
      <c r="CV41" s="82"/>
      <c r="CX41" s="9" t="str">
        <f t="shared" si="8"/>
        <v/>
      </c>
      <c r="CY41" s="9" t="str">
        <f t="shared" si="82"/>
        <v/>
      </c>
      <c r="CZ41" s="9" t="str">
        <f>IF(CI41="","",IF(OR(AND(BZ41=BZ42,CC42&gt;0,明細書!CC42&lt;明細書!CC41),AND(BZ41=BZ42,CC42&gt;0,明細書!CD41&gt;明細書!CC42),AND(明細書!CC41&gt;明細書!CD41)),1,""))</f>
        <v/>
      </c>
      <c r="DA41" s="9" t="str">
        <f>IF(CQ41="","",IF(OR(明細書!CE41&lt;明細書!CC41,明細書!CD41&lt;明細書!CF41,明細書!CE41&gt;明細書!CF41),1,""))</f>
        <v/>
      </c>
      <c r="DB41" s="9" t="str">
        <f>IF(AND(明細書!CC41&lt;=TIME(17,40,0),明細書!CD41&gt;=TIME(18,20,0)),1,IF(AND(明細書!CC41&lt;=TIME(21,40,0),明細書!CD41&gt;=TIME(22,20,0)),1,IF(AND(明細書!CC41&lt;=TIME(5,40,0),明細書!CD41&gt;=TIME(6,20,0)),1,IF(AND(明細書!CC41&lt;=TIME(7,40,0),明細書!CD41&gt;=TIME(8,20,0)),1,""))))</f>
        <v/>
      </c>
      <c r="DJ41" s="15" t="str">
        <f t="shared" si="62"/>
        <v/>
      </c>
      <c r="DL41" s="16"/>
      <c r="DM41" s="7" t="str">
        <f t="shared" si="9"/>
        <v/>
      </c>
      <c r="DN41" s="3">
        <f t="shared" si="10"/>
        <v>45382</v>
      </c>
      <c r="DO41" s="4"/>
      <c r="DP41" s="5" t="s">
        <v>22</v>
      </c>
      <c r="DQ41" s="4"/>
      <c r="DR41" s="5" t="s">
        <v>23</v>
      </c>
      <c r="DS41" s="4"/>
      <c r="DT41" s="5" t="s">
        <v>22</v>
      </c>
      <c r="DU41" s="4"/>
      <c r="DV41" s="5" t="s">
        <v>23</v>
      </c>
      <c r="DW41" s="4"/>
      <c r="DX41" s="6" t="s">
        <v>22</v>
      </c>
      <c r="DY41" s="4"/>
      <c r="DZ41" s="6" t="s">
        <v>23</v>
      </c>
      <c r="EA41" s="4"/>
      <c r="EB41" s="6" t="s">
        <v>22</v>
      </c>
      <c r="EC41" s="4"/>
      <c r="ED41" s="6" t="s">
        <v>23</v>
      </c>
      <c r="EE41" s="70"/>
      <c r="EF41" s="17"/>
      <c r="EG41" s="18"/>
      <c r="EH41" s="82"/>
      <c r="EJ41" s="9" t="str">
        <f t="shared" si="11"/>
        <v/>
      </c>
      <c r="EK41" s="9" t="str">
        <f t="shared" si="83"/>
        <v/>
      </c>
      <c r="EL41" s="9" t="str">
        <f>IF(DU41="","",IF(OR(AND(DL41=DL42,DO42&gt;0,明細書!DO42&lt;明細書!DO41),AND(DL41=DL42,DO42&gt;0,明細書!DP41&gt;明細書!DO42),AND(明細書!DO41&gt;明細書!DP41)),1,""))</f>
        <v/>
      </c>
      <c r="EM41" s="9" t="str">
        <f>IF(EC41="","",IF(OR(明細書!DQ41&lt;明細書!DO41,明細書!DP41&lt;明細書!DR41,明細書!DQ41&gt;明細書!DR41),1,""))</f>
        <v/>
      </c>
      <c r="EN41" s="9" t="str">
        <f>IF(AND(明細書!DO41&lt;=TIME(17,40,0),明細書!DP41&gt;=TIME(18,20,0)),1,IF(AND(明細書!DO41&lt;=TIME(21,40,0),明細書!DP41&gt;=TIME(22,20,0)),1,IF(AND(明細書!DO41&lt;=TIME(5,40,0),明細書!DP41&gt;=TIME(6,20,0)),1,IF(AND(明細書!DO41&lt;=TIME(7,40,0),明細書!DP41&gt;=TIME(8,20,0)),1,""))))</f>
        <v/>
      </c>
      <c r="EV41" s="15" t="str">
        <f t="shared" si="63"/>
        <v/>
      </c>
      <c r="EX41" s="16"/>
      <c r="EY41" s="7" t="str">
        <f t="shared" si="12"/>
        <v/>
      </c>
      <c r="EZ41" s="3">
        <f t="shared" si="13"/>
        <v>45382</v>
      </c>
      <c r="FA41" s="4"/>
      <c r="FB41" s="5" t="s">
        <v>22</v>
      </c>
      <c r="FC41" s="4"/>
      <c r="FD41" s="5" t="s">
        <v>23</v>
      </c>
      <c r="FE41" s="4"/>
      <c r="FF41" s="5" t="s">
        <v>22</v>
      </c>
      <c r="FG41" s="4"/>
      <c r="FH41" s="5" t="s">
        <v>23</v>
      </c>
      <c r="FI41" s="4"/>
      <c r="FJ41" s="6" t="s">
        <v>22</v>
      </c>
      <c r="FK41" s="4"/>
      <c r="FL41" s="6" t="s">
        <v>23</v>
      </c>
      <c r="FM41" s="4"/>
      <c r="FN41" s="6" t="s">
        <v>22</v>
      </c>
      <c r="FO41" s="4"/>
      <c r="FP41" s="6" t="s">
        <v>23</v>
      </c>
      <c r="FQ41" s="70"/>
      <c r="FR41" s="17"/>
      <c r="FS41" s="18"/>
      <c r="FT41" s="82"/>
      <c r="FV41" s="9" t="str">
        <f t="shared" si="14"/>
        <v/>
      </c>
      <c r="FW41" s="9" t="str">
        <f t="shared" si="84"/>
        <v/>
      </c>
      <c r="FX41" s="9" t="str">
        <f>IF(FG41="","",IF(OR(AND(EX41=EX42,FA42&gt;0,明細書!FA42&lt;明細書!FA41),AND(EX41=EX42,FA42&gt;0,明細書!FB41&gt;明細書!FA42),AND(明細書!FA41&gt;明細書!FB41)),1,""))</f>
        <v/>
      </c>
      <c r="FY41" s="9" t="str">
        <f>IF(FO41="","",IF(OR(明細書!FC41&lt;明細書!FA41,明細書!FB41&lt;明細書!FD41,明細書!FC41&gt;明細書!FD41),1,""))</f>
        <v/>
      </c>
      <c r="FZ41" s="9" t="str">
        <f>IF(AND(明細書!FA41&lt;=TIME(17,40,0),明細書!FB41&gt;=TIME(18,20,0)),1,IF(AND(明細書!FA41&lt;=TIME(21,40,0),明細書!FB41&gt;=TIME(22,20,0)),1,IF(AND(明細書!FA41&lt;=TIME(5,40,0),明細書!FB41&gt;=TIME(6,20,0)),1,IF(AND(明細書!FA41&lt;=TIME(7,40,0),明細書!FB41&gt;=TIME(8,20,0)),1,""))))</f>
        <v/>
      </c>
      <c r="GH41" s="15" t="str">
        <f t="shared" si="64"/>
        <v/>
      </c>
      <c r="GJ41" s="16"/>
      <c r="GK41" s="7" t="str">
        <f t="shared" si="15"/>
        <v/>
      </c>
      <c r="GL41" s="3">
        <f t="shared" si="16"/>
        <v>45382</v>
      </c>
      <c r="GM41" s="4"/>
      <c r="GN41" s="5" t="s">
        <v>22</v>
      </c>
      <c r="GO41" s="4"/>
      <c r="GP41" s="5" t="s">
        <v>23</v>
      </c>
      <c r="GQ41" s="4"/>
      <c r="GR41" s="5" t="s">
        <v>22</v>
      </c>
      <c r="GS41" s="4"/>
      <c r="GT41" s="5" t="s">
        <v>23</v>
      </c>
      <c r="GU41" s="4"/>
      <c r="GV41" s="6" t="s">
        <v>22</v>
      </c>
      <c r="GW41" s="4"/>
      <c r="GX41" s="6" t="s">
        <v>23</v>
      </c>
      <c r="GY41" s="4"/>
      <c r="GZ41" s="6" t="s">
        <v>22</v>
      </c>
      <c r="HA41" s="4"/>
      <c r="HB41" s="6" t="s">
        <v>23</v>
      </c>
      <c r="HC41" s="70"/>
      <c r="HD41" s="17"/>
      <c r="HE41" s="18"/>
      <c r="HF41" s="82"/>
      <c r="HH41" s="9" t="str">
        <f t="shared" si="17"/>
        <v/>
      </c>
      <c r="HI41" s="9" t="str">
        <f t="shared" si="85"/>
        <v/>
      </c>
      <c r="HJ41" s="9" t="str">
        <f>IF(GS41="","",IF(OR(AND(GJ41=GJ42,GM42&gt;0,明細書!GM42&lt;明細書!GM41),AND(GJ41=GJ42,GM42&gt;0,明細書!GN41&gt;明細書!GM42),AND(明細書!GM41&gt;明細書!GN41)),1,""))</f>
        <v/>
      </c>
      <c r="HK41" s="9" t="str">
        <f>IF(HA41="","",IF(OR(明細書!GO41&lt;明細書!GM41,明細書!GN41&lt;明細書!GP41,明細書!GO41&gt;明細書!GP41),1,""))</f>
        <v/>
      </c>
      <c r="HL41" s="9" t="str">
        <f>IF(AND(明細書!GM41&lt;=TIME(17,40,0),明細書!GN41&gt;=TIME(18,20,0)),1,IF(AND(明細書!GM41&lt;=TIME(21,40,0),明細書!GN41&gt;=TIME(22,20,0)),1,IF(AND(明細書!GM41&lt;=TIME(5,40,0),明細書!GN41&gt;=TIME(6,20,0)),1,IF(AND(明細書!GM41&lt;=TIME(7,40,0),明細書!GN41&gt;=TIME(8,20,0)),1,""))))</f>
        <v/>
      </c>
      <c r="HT41" s="15" t="str">
        <f t="shared" si="65"/>
        <v/>
      </c>
      <c r="HV41" s="16"/>
      <c r="HW41" s="7" t="str">
        <f t="shared" si="18"/>
        <v/>
      </c>
      <c r="HX41" s="3">
        <f t="shared" si="19"/>
        <v>45382</v>
      </c>
      <c r="HY41" s="4"/>
      <c r="HZ41" s="5" t="s">
        <v>22</v>
      </c>
      <c r="IA41" s="4"/>
      <c r="IB41" s="5" t="s">
        <v>23</v>
      </c>
      <c r="IC41" s="4"/>
      <c r="ID41" s="5" t="s">
        <v>22</v>
      </c>
      <c r="IE41" s="4"/>
      <c r="IF41" s="5" t="s">
        <v>23</v>
      </c>
      <c r="IG41" s="4"/>
      <c r="IH41" s="6" t="s">
        <v>22</v>
      </c>
      <c r="II41" s="4"/>
      <c r="IJ41" s="6" t="s">
        <v>23</v>
      </c>
      <c r="IK41" s="4"/>
      <c r="IL41" s="6" t="s">
        <v>22</v>
      </c>
      <c r="IM41" s="4"/>
      <c r="IN41" s="6" t="s">
        <v>23</v>
      </c>
      <c r="IO41" s="70"/>
      <c r="IP41" s="17"/>
      <c r="IQ41" s="18"/>
      <c r="IR41" s="82"/>
      <c r="IT41" s="9" t="str">
        <f t="shared" si="20"/>
        <v/>
      </c>
      <c r="IU41" s="9" t="str">
        <f t="shared" si="86"/>
        <v/>
      </c>
      <c r="IV41" s="9" t="str">
        <f>IF(IE41="","",IF(OR(AND(HV41=HV42,HY42&gt;0,明細書!HY42&lt;明細書!HY41),AND(HV41=HV42,HY42&gt;0,明細書!HZ41&gt;明細書!HY42),AND(明細書!HY41&gt;明細書!HZ41)),1,""))</f>
        <v/>
      </c>
      <c r="IW41" s="9" t="str">
        <f>IF(IM41="","",IF(OR(明細書!IA41&lt;明細書!HY41,明細書!HZ41&lt;明細書!IB41,明細書!IA41&gt;明細書!IB41),1,""))</f>
        <v/>
      </c>
      <c r="IX41" s="9" t="str">
        <f>IF(AND(明細書!HY41&lt;=TIME(17,40,0),明細書!HZ41&gt;=TIME(18,20,0)),1,IF(AND(明細書!HY41&lt;=TIME(21,40,0),明細書!HZ41&gt;=TIME(22,20,0)),1,IF(AND(明細書!HY41&lt;=TIME(5,40,0),明細書!HZ41&gt;=TIME(6,20,0)),1,IF(AND(明細書!HY41&lt;=TIME(7,40,0),明細書!HZ41&gt;=TIME(8,20,0)),1,""))))</f>
        <v/>
      </c>
      <c r="JF41" s="15" t="str">
        <f t="shared" si="66"/>
        <v/>
      </c>
      <c r="JH41" s="16"/>
      <c r="JI41" s="7" t="str">
        <f t="shared" si="21"/>
        <v/>
      </c>
      <c r="JJ41" s="3">
        <f t="shared" si="22"/>
        <v>45382</v>
      </c>
      <c r="JK41" s="4"/>
      <c r="JL41" s="5" t="s">
        <v>22</v>
      </c>
      <c r="JM41" s="4"/>
      <c r="JN41" s="5" t="s">
        <v>23</v>
      </c>
      <c r="JO41" s="4"/>
      <c r="JP41" s="5" t="s">
        <v>22</v>
      </c>
      <c r="JQ41" s="4"/>
      <c r="JR41" s="5" t="s">
        <v>23</v>
      </c>
      <c r="JS41" s="4"/>
      <c r="JT41" s="6" t="s">
        <v>22</v>
      </c>
      <c r="JU41" s="4"/>
      <c r="JV41" s="6" t="s">
        <v>23</v>
      </c>
      <c r="JW41" s="4"/>
      <c r="JX41" s="6" t="s">
        <v>22</v>
      </c>
      <c r="JY41" s="4"/>
      <c r="JZ41" s="6" t="s">
        <v>23</v>
      </c>
      <c r="KA41" s="70"/>
      <c r="KB41" s="17"/>
      <c r="KC41" s="18"/>
      <c r="KD41" s="82"/>
      <c r="KF41" s="9" t="str">
        <f t="shared" si="23"/>
        <v/>
      </c>
      <c r="KG41" s="9" t="str">
        <f t="shared" si="87"/>
        <v/>
      </c>
      <c r="KH41" s="9" t="str">
        <f>IF(JQ41="","",IF(OR(AND(JH41=JH42,JK42&gt;0,明細書!JK42&lt;明細書!JK41),AND(JH41=JH42,JK42&gt;0,明細書!JL41&gt;明細書!JK42),AND(明細書!JK41&gt;明細書!JL41)),1,""))</f>
        <v/>
      </c>
      <c r="KI41" s="9" t="str">
        <f>IF(JY41="","",IF(OR(明細書!JM41&lt;明細書!JK41,明細書!JL41&lt;明細書!JN41,明細書!JM41&gt;明細書!JN41),1,""))</f>
        <v/>
      </c>
      <c r="KJ41" s="9" t="str">
        <f>IF(AND(明細書!JK41&lt;=TIME(17,40,0),明細書!JL41&gt;=TIME(18,20,0)),1,IF(AND(明細書!JK41&lt;=TIME(21,40,0),明細書!JL41&gt;=TIME(22,20,0)),1,IF(AND(明細書!JK41&lt;=TIME(5,40,0),明細書!JL41&gt;=TIME(6,20,0)),1,IF(AND(明細書!JK41&lt;=TIME(7,40,0),明細書!JL41&gt;=TIME(8,20,0)),1,""))))</f>
        <v/>
      </c>
      <c r="KR41" s="15" t="str">
        <f t="shared" si="67"/>
        <v/>
      </c>
      <c r="KT41" s="16"/>
      <c r="KU41" s="7" t="str">
        <f t="shared" si="24"/>
        <v/>
      </c>
      <c r="KV41" s="3">
        <f t="shared" si="25"/>
        <v>45382</v>
      </c>
      <c r="KW41" s="4"/>
      <c r="KX41" s="5" t="s">
        <v>22</v>
      </c>
      <c r="KY41" s="4"/>
      <c r="KZ41" s="5" t="s">
        <v>23</v>
      </c>
      <c r="LA41" s="4"/>
      <c r="LB41" s="5" t="s">
        <v>22</v>
      </c>
      <c r="LC41" s="4"/>
      <c r="LD41" s="5" t="s">
        <v>23</v>
      </c>
      <c r="LE41" s="4"/>
      <c r="LF41" s="6" t="s">
        <v>22</v>
      </c>
      <c r="LG41" s="4"/>
      <c r="LH41" s="6" t="s">
        <v>23</v>
      </c>
      <c r="LI41" s="4"/>
      <c r="LJ41" s="6" t="s">
        <v>22</v>
      </c>
      <c r="LK41" s="4"/>
      <c r="LL41" s="6" t="s">
        <v>23</v>
      </c>
      <c r="LM41" s="70"/>
      <c r="LN41" s="17"/>
      <c r="LO41" s="18"/>
      <c r="LP41" s="82"/>
      <c r="LR41" s="9" t="str">
        <f t="shared" si="26"/>
        <v/>
      </c>
      <c r="LS41" s="9" t="str">
        <f t="shared" si="88"/>
        <v/>
      </c>
      <c r="LT41" s="9" t="str">
        <f>IF(LC41="","",IF(OR(AND(KT41=KT42,KW42&gt;0,明細書!KW42&lt;明細書!KW41),AND(KT41=KT42,KW42&gt;0,明細書!KX41&gt;明細書!KW42),AND(明細書!KW41&gt;明細書!KX41)),1,""))</f>
        <v/>
      </c>
      <c r="LU41" s="9" t="str">
        <f>IF(LK41="","",IF(OR(明細書!KY41&lt;明細書!KW41,明細書!KX41&lt;明細書!KZ41,明細書!KY41&gt;明細書!KZ41),1,""))</f>
        <v/>
      </c>
      <c r="LV41" s="9" t="str">
        <f>IF(AND(明細書!KW41&lt;=TIME(17,40,0),明細書!KX41&gt;=TIME(18,20,0)),1,IF(AND(明細書!KW41&lt;=TIME(21,40,0),明細書!KX41&gt;=TIME(22,20,0)),1,IF(AND(明細書!KW41&lt;=TIME(5,40,0),明細書!KX41&gt;=TIME(6,20,0)),1,IF(AND(明細書!KW41&lt;=TIME(7,40,0),明細書!KX41&gt;=TIME(8,20,0)),1,""))))</f>
        <v/>
      </c>
      <c r="MD41" s="15" t="str">
        <f t="shared" si="68"/>
        <v/>
      </c>
      <c r="MF41" s="16"/>
      <c r="MG41" s="7" t="str">
        <f t="shared" si="27"/>
        <v/>
      </c>
      <c r="MH41" s="3">
        <f t="shared" si="28"/>
        <v>45382</v>
      </c>
      <c r="MI41" s="4"/>
      <c r="MJ41" s="5" t="s">
        <v>22</v>
      </c>
      <c r="MK41" s="4"/>
      <c r="ML41" s="5" t="s">
        <v>23</v>
      </c>
      <c r="MM41" s="4"/>
      <c r="MN41" s="5" t="s">
        <v>22</v>
      </c>
      <c r="MO41" s="4"/>
      <c r="MP41" s="5" t="s">
        <v>23</v>
      </c>
      <c r="MQ41" s="4"/>
      <c r="MR41" s="6" t="s">
        <v>22</v>
      </c>
      <c r="MS41" s="4"/>
      <c r="MT41" s="6" t="s">
        <v>23</v>
      </c>
      <c r="MU41" s="4"/>
      <c r="MV41" s="6" t="s">
        <v>22</v>
      </c>
      <c r="MW41" s="4"/>
      <c r="MX41" s="6" t="s">
        <v>23</v>
      </c>
      <c r="MY41" s="70"/>
      <c r="MZ41" s="17"/>
      <c r="NA41" s="18"/>
      <c r="NB41" s="82"/>
      <c r="ND41" s="9" t="str">
        <f t="shared" si="29"/>
        <v/>
      </c>
      <c r="NE41" s="9" t="str">
        <f t="shared" si="89"/>
        <v/>
      </c>
      <c r="NF41" s="9" t="str">
        <f>IF(MO41="","",IF(OR(AND(MF41=MF42,MI42&gt;0,明細書!MI42&lt;明細書!MI41),AND(MF41=MF42,MI42&gt;0,明細書!MJ41&gt;明細書!MI42),AND(明細書!MI41&gt;明細書!MJ41)),1,""))</f>
        <v/>
      </c>
      <c r="NG41" s="9" t="str">
        <f>IF(MW41="","",IF(OR(明細書!MK41&lt;明細書!MI41,明細書!MJ41&lt;明細書!ML41,明細書!MK41&gt;明細書!ML41),1,""))</f>
        <v/>
      </c>
      <c r="NH41" s="9" t="str">
        <f>IF(AND(明細書!MI41&lt;=TIME(17,40,0),明細書!MJ41&gt;=TIME(18,20,0)),1,IF(AND(明細書!MI41&lt;=TIME(21,40,0),明細書!MJ41&gt;=TIME(22,20,0)),1,IF(AND(明細書!MI41&lt;=TIME(5,40,0),明細書!MJ41&gt;=TIME(6,20,0)),1,IF(AND(明細書!MI41&lt;=TIME(7,40,0),明細書!MJ41&gt;=TIME(8,20,0)),1,""))))</f>
        <v/>
      </c>
      <c r="NP41" s="15" t="str">
        <f t="shared" si="69"/>
        <v/>
      </c>
      <c r="NR41" s="16"/>
      <c r="NS41" s="7" t="str">
        <f t="shared" si="30"/>
        <v/>
      </c>
      <c r="NT41" s="3">
        <f t="shared" si="31"/>
        <v>45382</v>
      </c>
      <c r="NU41" s="4"/>
      <c r="NV41" s="5" t="s">
        <v>22</v>
      </c>
      <c r="NW41" s="4"/>
      <c r="NX41" s="5" t="s">
        <v>23</v>
      </c>
      <c r="NY41" s="4"/>
      <c r="NZ41" s="5" t="s">
        <v>22</v>
      </c>
      <c r="OA41" s="4"/>
      <c r="OB41" s="5" t="s">
        <v>23</v>
      </c>
      <c r="OC41" s="4"/>
      <c r="OD41" s="6" t="s">
        <v>22</v>
      </c>
      <c r="OE41" s="4"/>
      <c r="OF41" s="6" t="s">
        <v>23</v>
      </c>
      <c r="OG41" s="4"/>
      <c r="OH41" s="6" t="s">
        <v>22</v>
      </c>
      <c r="OI41" s="4"/>
      <c r="OJ41" s="6" t="s">
        <v>23</v>
      </c>
      <c r="OK41" s="70"/>
      <c r="OL41" s="17"/>
      <c r="OM41" s="18"/>
      <c r="ON41" s="82"/>
      <c r="OP41" s="9" t="str">
        <f t="shared" si="32"/>
        <v/>
      </c>
      <c r="OQ41" s="9" t="str">
        <f t="shared" si="90"/>
        <v/>
      </c>
      <c r="OR41" s="9" t="str">
        <f>IF(OA41="","",IF(OR(AND(NR41=NR42,NU42&gt;0,明細書!NU42&lt;明細書!NU41),AND(NR41=NR42,NU42&gt;0,明細書!NV41&gt;明細書!NU42),AND(明細書!NU41&gt;明細書!NV41)),1,""))</f>
        <v/>
      </c>
      <c r="OS41" s="9" t="str">
        <f>IF(OI41="","",IF(OR(明細書!NW41&lt;明細書!NU41,明細書!NV41&lt;明細書!NX41,明細書!NW41&gt;明細書!NX41),1,""))</f>
        <v/>
      </c>
      <c r="OT41" s="9" t="str">
        <f>IF(AND(明細書!NU41&lt;=TIME(17,40,0),明細書!NV41&gt;=TIME(18,20,0)),1,IF(AND(明細書!NU41&lt;=TIME(21,40,0),明細書!NV41&gt;=TIME(22,20,0)),1,IF(AND(明細書!NU41&lt;=TIME(5,40,0),明細書!NV41&gt;=TIME(6,20,0)),1,IF(AND(明細書!NU41&lt;=TIME(7,40,0),明細書!NV41&gt;=TIME(8,20,0)),1,""))))</f>
        <v/>
      </c>
      <c r="PB41" s="15" t="str">
        <f t="shared" si="70"/>
        <v/>
      </c>
      <c r="PD41" s="16"/>
      <c r="PE41" s="7" t="str">
        <f t="shared" si="33"/>
        <v/>
      </c>
      <c r="PF41" s="3">
        <f t="shared" si="34"/>
        <v>45382</v>
      </c>
      <c r="PG41" s="4"/>
      <c r="PH41" s="5" t="s">
        <v>22</v>
      </c>
      <c r="PI41" s="4"/>
      <c r="PJ41" s="5" t="s">
        <v>23</v>
      </c>
      <c r="PK41" s="4"/>
      <c r="PL41" s="5" t="s">
        <v>22</v>
      </c>
      <c r="PM41" s="4"/>
      <c r="PN41" s="5" t="s">
        <v>23</v>
      </c>
      <c r="PO41" s="4"/>
      <c r="PP41" s="6" t="s">
        <v>22</v>
      </c>
      <c r="PQ41" s="4"/>
      <c r="PR41" s="6" t="s">
        <v>23</v>
      </c>
      <c r="PS41" s="4"/>
      <c r="PT41" s="6" t="s">
        <v>22</v>
      </c>
      <c r="PU41" s="4"/>
      <c r="PV41" s="6" t="s">
        <v>23</v>
      </c>
      <c r="PW41" s="70"/>
      <c r="PX41" s="17"/>
      <c r="PY41" s="18"/>
      <c r="PZ41" s="82"/>
      <c r="QB41" s="9" t="str">
        <f t="shared" si="35"/>
        <v/>
      </c>
      <c r="QC41" s="9" t="str">
        <f t="shared" si="91"/>
        <v/>
      </c>
      <c r="QD41" s="9" t="str">
        <f>IF(PM41="","",IF(OR(AND(PD41=PD42,PG42&gt;0,明細書!PG42&lt;明細書!PG41),AND(PD41=PD42,PG42&gt;0,明細書!PH41&gt;明細書!PG42),AND(明細書!PG41&gt;明細書!PH41)),1,""))</f>
        <v/>
      </c>
      <c r="QE41" s="9" t="str">
        <f>IF(PU41="","",IF(OR(明細書!PI41&lt;明細書!PG41,明細書!PH41&lt;明細書!PJ41,明細書!PI41&gt;明細書!PJ41),1,""))</f>
        <v/>
      </c>
      <c r="QF41" s="9" t="str">
        <f>IF(AND(明細書!PG41&lt;=TIME(17,40,0),明細書!PH41&gt;=TIME(18,20,0)),1,IF(AND(明細書!PG41&lt;=TIME(21,40,0),明細書!PH41&gt;=TIME(22,20,0)),1,IF(AND(明細書!PG41&lt;=TIME(5,40,0),明細書!PH41&gt;=TIME(6,20,0)),1,IF(AND(明細書!PG41&lt;=TIME(7,40,0),明細書!PH41&gt;=TIME(8,20,0)),1,""))))</f>
        <v/>
      </c>
      <c r="QN41" s="15" t="str">
        <f t="shared" si="71"/>
        <v/>
      </c>
      <c r="QP41" s="16"/>
      <c r="QQ41" s="7" t="str">
        <f t="shared" si="36"/>
        <v/>
      </c>
      <c r="QR41" s="3">
        <f t="shared" si="37"/>
        <v>45382</v>
      </c>
      <c r="QS41" s="4"/>
      <c r="QT41" s="5" t="s">
        <v>22</v>
      </c>
      <c r="QU41" s="4"/>
      <c r="QV41" s="5" t="s">
        <v>23</v>
      </c>
      <c r="QW41" s="4"/>
      <c r="QX41" s="5" t="s">
        <v>22</v>
      </c>
      <c r="QY41" s="4"/>
      <c r="QZ41" s="5" t="s">
        <v>23</v>
      </c>
      <c r="RA41" s="4"/>
      <c r="RB41" s="6" t="s">
        <v>22</v>
      </c>
      <c r="RC41" s="4"/>
      <c r="RD41" s="6" t="s">
        <v>23</v>
      </c>
      <c r="RE41" s="4"/>
      <c r="RF41" s="6" t="s">
        <v>22</v>
      </c>
      <c r="RG41" s="4"/>
      <c r="RH41" s="6" t="s">
        <v>23</v>
      </c>
      <c r="RI41" s="70"/>
      <c r="RJ41" s="17"/>
      <c r="RK41" s="18"/>
      <c r="RL41" s="82"/>
      <c r="RN41" s="9" t="str">
        <f t="shared" si="38"/>
        <v/>
      </c>
      <c r="RO41" s="9" t="str">
        <f t="shared" si="92"/>
        <v/>
      </c>
      <c r="RP41" s="9" t="str">
        <f>IF(QY41="","",IF(OR(AND(QP41=QP42,QS42&gt;0,明細書!QS42&lt;明細書!QS41),AND(QP41=QP42,QS42&gt;0,明細書!QT41&gt;明細書!QS42),AND(明細書!QS41&gt;明細書!QT41)),1,""))</f>
        <v/>
      </c>
      <c r="RQ41" s="9" t="str">
        <f>IF(RG41="","",IF(OR(明細書!QU41&lt;明細書!QS41,明細書!QT41&lt;明細書!QV41,明細書!QU41&gt;明細書!QV41),1,""))</f>
        <v/>
      </c>
      <c r="RR41" s="9" t="str">
        <f>IF(AND(明細書!QS41&lt;=TIME(17,40,0),明細書!QT41&gt;=TIME(18,20,0)),1,IF(AND(明細書!QS41&lt;=TIME(21,40,0),明細書!QT41&gt;=TIME(22,20,0)),1,IF(AND(明細書!QS41&lt;=TIME(5,40,0),明細書!QT41&gt;=TIME(6,20,0)),1,IF(AND(明細書!QS41&lt;=TIME(7,40,0),明細書!QT41&gt;=TIME(8,20,0)),1,""))))</f>
        <v/>
      </c>
      <c r="RZ41" s="15" t="str">
        <f t="shared" si="72"/>
        <v/>
      </c>
      <c r="SB41" s="16"/>
      <c r="SC41" s="7" t="str">
        <f t="shared" si="39"/>
        <v/>
      </c>
      <c r="SD41" s="3">
        <f t="shared" si="40"/>
        <v>45382</v>
      </c>
      <c r="SE41" s="4"/>
      <c r="SF41" s="5" t="s">
        <v>22</v>
      </c>
      <c r="SG41" s="4"/>
      <c r="SH41" s="5" t="s">
        <v>23</v>
      </c>
      <c r="SI41" s="4"/>
      <c r="SJ41" s="5" t="s">
        <v>22</v>
      </c>
      <c r="SK41" s="4"/>
      <c r="SL41" s="5" t="s">
        <v>23</v>
      </c>
      <c r="SM41" s="4"/>
      <c r="SN41" s="6" t="s">
        <v>22</v>
      </c>
      <c r="SO41" s="4"/>
      <c r="SP41" s="6" t="s">
        <v>23</v>
      </c>
      <c r="SQ41" s="4"/>
      <c r="SR41" s="6" t="s">
        <v>22</v>
      </c>
      <c r="SS41" s="4"/>
      <c r="ST41" s="6" t="s">
        <v>23</v>
      </c>
      <c r="SU41" s="70"/>
      <c r="SV41" s="17"/>
      <c r="SW41" s="18"/>
      <c r="SX41" s="82"/>
      <c r="SZ41" s="9" t="str">
        <f t="shared" si="41"/>
        <v/>
      </c>
      <c r="TA41" s="9" t="str">
        <f t="shared" si="93"/>
        <v/>
      </c>
      <c r="TB41" s="9" t="str">
        <f>IF(SK41="","",IF(OR(AND(SB41=SB42,SE42&gt;0,明細書!SE42&lt;明細書!SE41),AND(SB41=SB42,SE42&gt;0,明細書!SF41&gt;明細書!SE42),AND(明細書!SE41&gt;明細書!SF41)),1,""))</f>
        <v/>
      </c>
      <c r="TC41" s="9" t="str">
        <f>IF(SS41="","",IF(OR(明細書!SG41&lt;明細書!SE41,明細書!SF41&lt;明細書!SH41,明細書!SG41&gt;明細書!SH41),1,""))</f>
        <v/>
      </c>
      <c r="TD41" s="9" t="str">
        <f>IF(AND(明細書!SE41&lt;=TIME(17,40,0),明細書!SF41&gt;=TIME(18,20,0)),1,IF(AND(明細書!SE41&lt;=TIME(21,40,0),明細書!SF41&gt;=TIME(22,20,0)),1,IF(AND(明細書!SE41&lt;=TIME(5,40,0),明細書!SF41&gt;=TIME(6,20,0)),1,IF(AND(明細書!SE41&lt;=TIME(7,40,0),明細書!SF41&gt;=TIME(8,20,0)),1,""))))</f>
        <v/>
      </c>
      <c r="TL41" s="15" t="str">
        <f t="shared" si="73"/>
        <v/>
      </c>
      <c r="TN41" s="16"/>
      <c r="TO41" s="7" t="str">
        <f t="shared" si="42"/>
        <v/>
      </c>
      <c r="TP41" s="3">
        <f t="shared" si="43"/>
        <v>45382</v>
      </c>
      <c r="TQ41" s="4"/>
      <c r="TR41" s="5" t="s">
        <v>22</v>
      </c>
      <c r="TS41" s="4"/>
      <c r="TT41" s="5" t="s">
        <v>23</v>
      </c>
      <c r="TU41" s="4"/>
      <c r="TV41" s="5" t="s">
        <v>22</v>
      </c>
      <c r="TW41" s="4"/>
      <c r="TX41" s="5" t="s">
        <v>23</v>
      </c>
      <c r="TY41" s="4"/>
      <c r="TZ41" s="6" t="s">
        <v>22</v>
      </c>
      <c r="UA41" s="4"/>
      <c r="UB41" s="6" t="s">
        <v>23</v>
      </c>
      <c r="UC41" s="4"/>
      <c r="UD41" s="6" t="s">
        <v>22</v>
      </c>
      <c r="UE41" s="4"/>
      <c r="UF41" s="6" t="s">
        <v>23</v>
      </c>
      <c r="UG41" s="70"/>
      <c r="UH41" s="17"/>
      <c r="UI41" s="18"/>
      <c r="UJ41" s="82"/>
      <c r="UL41" s="9" t="str">
        <f t="shared" si="44"/>
        <v/>
      </c>
      <c r="UM41" s="9" t="str">
        <f t="shared" si="94"/>
        <v/>
      </c>
      <c r="UN41" s="9" t="str">
        <f>IF(TW41="","",IF(OR(AND(TN41=TN42,TQ42&gt;0,明細書!TQ42&lt;明細書!TQ41),AND(TN41=TN42,TQ42&gt;0,明細書!TR41&gt;明細書!TQ42),AND(明細書!TQ41&gt;明細書!TR41)),1,""))</f>
        <v/>
      </c>
      <c r="UO41" s="9" t="str">
        <f>IF(UE41="","",IF(OR(明細書!TS41&lt;明細書!TQ41,明細書!TR41&lt;明細書!TT41,明細書!TS41&gt;明細書!TT41),1,""))</f>
        <v/>
      </c>
      <c r="UP41" s="9" t="str">
        <f>IF(AND(明細書!TQ41&lt;=TIME(17,40,0),明細書!TR41&gt;=TIME(18,20,0)),1,IF(AND(明細書!TQ41&lt;=TIME(21,40,0),明細書!TR41&gt;=TIME(22,20,0)),1,IF(AND(明細書!TQ41&lt;=TIME(5,40,0),明細書!TR41&gt;=TIME(6,20,0)),1,IF(AND(明細書!TQ41&lt;=TIME(7,40,0),明細書!TR41&gt;=TIME(8,20,0)),1,""))))</f>
        <v/>
      </c>
      <c r="UX41" s="15" t="str">
        <f t="shared" si="74"/>
        <v/>
      </c>
      <c r="UZ41" s="16"/>
      <c r="VA41" s="7" t="str">
        <f t="shared" si="45"/>
        <v/>
      </c>
      <c r="VB41" s="3">
        <f t="shared" si="46"/>
        <v>45382</v>
      </c>
      <c r="VC41" s="4"/>
      <c r="VD41" s="5" t="s">
        <v>22</v>
      </c>
      <c r="VE41" s="4"/>
      <c r="VF41" s="5" t="s">
        <v>23</v>
      </c>
      <c r="VG41" s="4"/>
      <c r="VH41" s="5" t="s">
        <v>22</v>
      </c>
      <c r="VI41" s="4"/>
      <c r="VJ41" s="5" t="s">
        <v>23</v>
      </c>
      <c r="VK41" s="4"/>
      <c r="VL41" s="6" t="s">
        <v>22</v>
      </c>
      <c r="VM41" s="4"/>
      <c r="VN41" s="6" t="s">
        <v>23</v>
      </c>
      <c r="VO41" s="4"/>
      <c r="VP41" s="6" t="s">
        <v>22</v>
      </c>
      <c r="VQ41" s="4"/>
      <c r="VR41" s="6" t="s">
        <v>23</v>
      </c>
      <c r="VS41" s="70"/>
      <c r="VT41" s="17"/>
      <c r="VU41" s="18"/>
      <c r="VV41" s="82"/>
      <c r="VX41" s="9" t="str">
        <f t="shared" si="47"/>
        <v/>
      </c>
      <c r="VY41" s="9" t="str">
        <f t="shared" si="95"/>
        <v/>
      </c>
      <c r="VZ41" s="9" t="str">
        <f>IF(VI41="","",IF(OR(AND(UZ41=UZ42,VC42&gt;0,明細書!VC42&lt;明細書!VC41),AND(UZ41=UZ42,VC42&gt;0,明細書!VD41&gt;明細書!VC42),AND(明細書!VC41&gt;明細書!VD41)),1,""))</f>
        <v/>
      </c>
      <c r="WA41" s="9" t="str">
        <f>IF(VQ41="","",IF(OR(明細書!VE41&lt;明細書!VC41,明細書!VD41&lt;明細書!VF41,明細書!VE41&gt;明細書!VF41),1,""))</f>
        <v/>
      </c>
      <c r="WB41" s="9" t="str">
        <f>IF(AND(明細書!VC41&lt;=TIME(17,40,0),明細書!VD41&gt;=TIME(18,20,0)),1,IF(AND(明細書!VC41&lt;=TIME(21,40,0),明細書!VD41&gt;=TIME(22,20,0)),1,IF(AND(明細書!VC41&lt;=TIME(5,40,0),明細書!VD41&gt;=TIME(6,20,0)),1,IF(AND(明細書!VC41&lt;=TIME(7,40,0),明細書!VD41&gt;=TIME(8,20,0)),1,""))))</f>
        <v/>
      </c>
      <c r="WJ41" s="15" t="str">
        <f t="shared" si="75"/>
        <v/>
      </c>
      <c r="WL41" s="16"/>
      <c r="WM41" s="7" t="str">
        <f t="shared" si="48"/>
        <v/>
      </c>
      <c r="WN41" s="3">
        <f t="shared" si="49"/>
        <v>45382</v>
      </c>
      <c r="WO41" s="4"/>
      <c r="WP41" s="5" t="s">
        <v>22</v>
      </c>
      <c r="WQ41" s="4"/>
      <c r="WR41" s="5" t="s">
        <v>23</v>
      </c>
      <c r="WS41" s="4"/>
      <c r="WT41" s="5" t="s">
        <v>22</v>
      </c>
      <c r="WU41" s="4"/>
      <c r="WV41" s="5" t="s">
        <v>23</v>
      </c>
      <c r="WW41" s="4"/>
      <c r="WX41" s="6" t="s">
        <v>22</v>
      </c>
      <c r="WY41" s="4"/>
      <c r="WZ41" s="6" t="s">
        <v>23</v>
      </c>
      <c r="XA41" s="4"/>
      <c r="XB41" s="6" t="s">
        <v>22</v>
      </c>
      <c r="XC41" s="4"/>
      <c r="XD41" s="6" t="s">
        <v>23</v>
      </c>
      <c r="XE41" s="70"/>
      <c r="XF41" s="17"/>
      <c r="XG41" s="18"/>
      <c r="XH41" s="82"/>
      <c r="XJ41" s="9" t="str">
        <f t="shared" si="50"/>
        <v/>
      </c>
      <c r="XK41" s="9" t="str">
        <f t="shared" si="96"/>
        <v/>
      </c>
      <c r="XL41" s="9" t="str">
        <f>IF(WU41="","",IF(OR(AND(WL41=WL42,WO42&gt;0,明細書!WO42&lt;明細書!WO41),AND(WL41=WL42,WO42&gt;0,明細書!WP41&gt;明細書!WO42),AND(明細書!WO41&gt;明細書!WP41)),1,""))</f>
        <v/>
      </c>
      <c r="XM41" s="9" t="str">
        <f>IF(XC41="","",IF(OR(明細書!WQ41&lt;明細書!WO41,明細書!WP41&lt;明細書!WR41,明細書!WQ41&gt;明細書!WR41),1,""))</f>
        <v/>
      </c>
      <c r="XN41" s="9" t="str">
        <f>IF(AND(明細書!WO41&lt;=TIME(17,40,0),明細書!WP41&gt;=TIME(18,20,0)),1,IF(AND(明細書!WO41&lt;=TIME(21,40,0),明細書!WP41&gt;=TIME(22,20,0)),1,IF(AND(明細書!WO41&lt;=TIME(5,40,0),明細書!WP41&gt;=TIME(6,20,0)),1,IF(AND(明細書!WO41&lt;=TIME(7,40,0),明細書!WP41&gt;=TIME(8,20,0)),1,""))))</f>
        <v/>
      </c>
      <c r="XV41" s="15" t="str">
        <f t="shared" si="76"/>
        <v/>
      </c>
      <c r="XX41" s="16"/>
      <c r="XY41" s="7" t="str">
        <f t="shared" si="51"/>
        <v/>
      </c>
      <c r="XZ41" s="3">
        <f t="shared" si="52"/>
        <v>45382</v>
      </c>
      <c r="YA41" s="4"/>
      <c r="YB41" s="5" t="s">
        <v>22</v>
      </c>
      <c r="YC41" s="4"/>
      <c r="YD41" s="5" t="s">
        <v>23</v>
      </c>
      <c r="YE41" s="4"/>
      <c r="YF41" s="5" t="s">
        <v>22</v>
      </c>
      <c r="YG41" s="4"/>
      <c r="YH41" s="5" t="s">
        <v>23</v>
      </c>
      <c r="YI41" s="4"/>
      <c r="YJ41" s="6" t="s">
        <v>22</v>
      </c>
      <c r="YK41" s="4"/>
      <c r="YL41" s="6" t="s">
        <v>23</v>
      </c>
      <c r="YM41" s="4"/>
      <c r="YN41" s="6" t="s">
        <v>22</v>
      </c>
      <c r="YO41" s="4"/>
      <c r="YP41" s="6" t="s">
        <v>23</v>
      </c>
      <c r="YQ41" s="70"/>
      <c r="YR41" s="17"/>
      <c r="YS41" s="18"/>
      <c r="YT41" s="82"/>
      <c r="YV41" s="9" t="str">
        <f t="shared" si="53"/>
        <v/>
      </c>
      <c r="YW41" s="9" t="str">
        <f t="shared" si="97"/>
        <v/>
      </c>
      <c r="YX41" s="9" t="str">
        <f>IF(YG41="","",IF(OR(AND(XX41=XX42,YA42&gt;0,明細書!YA42&lt;明細書!YA41),AND(XX41=XX42,YA42&gt;0,明細書!YB41&gt;明細書!YA42),AND(明細書!YA41&gt;明細書!YB41)),1,""))</f>
        <v/>
      </c>
      <c r="YY41" s="9" t="str">
        <f>IF(YO41="","",IF(OR(明細書!YC41&lt;明細書!YA41,明細書!YB41&lt;明細書!YD41,明細書!YC41&gt;明細書!YD41),1,""))</f>
        <v/>
      </c>
      <c r="YZ41" s="9" t="str">
        <f>IF(AND(明細書!YA41&lt;=TIME(17,40,0),明細書!YB41&gt;=TIME(18,20,0)),1,IF(AND(明細書!YA41&lt;=TIME(21,40,0),明細書!YB41&gt;=TIME(22,20,0)),1,IF(AND(明細書!YA41&lt;=TIME(5,40,0),明細書!YB41&gt;=TIME(6,20,0)),1,IF(AND(明細書!YA41&lt;=TIME(7,40,0),明細書!YB41&gt;=TIME(8,20,0)),1,""))))</f>
        <v/>
      </c>
      <c r="ZH41" s="15" t="str">
        <f t="shared" si="77"/>
        <v/>
      </c>
      <c r="ZJ41" s="16"/>
      <c r="ZK41" s="7" t="str">
        <f t="shared" si="54"/>
        <v/>
      </c>
      <c r="ZL41" s="3">
        <f t="shared" si="55"/>
        <v>45382</v>
      </c>
      <c r="ZM41" s="4"/>
      <c r="ZN41" s="5" t="s">
        <v>22</v>
      </c>
      <c r="ZO41" s="4"/>
      <c r="ZP41" s="5" t="s">
        <v>23</v>
      </c>
      <c r="ZQ41" s="4"/>
      <c r="ZR41" s="5" t="s">
        <v>22</v>
      </c>
      <c r="ZS41" s="4"/>
      <c r="ZT41" s="5" t="s">
        <v>23</v>
      </c>
      <c r="ZU41" s="4"/>
      <c r="ZV41" s="6" t="s">
        <v>22</v>
      </c>
      <c r="ZW41" s="4"/>
      <c r="ZX41" s="6" t="s">
        <v>23</v>
      </c>
      <c r="ZY41" s="4"/>
      <c r="ZZ41" s="6" t="s">
        <v>22</v>
      </c>
      <c r="AAA41" s="4"/>
      <c r="AAB41" s="6" t="s">
        <v>23</v>
      </c>
      <c r="AAC41" s="70"/>
      <c r="AAD41" s="17"/>
      <c r="AAE41" s="18"/>
      <c r="AAF41" s="82"/>
      <c r="AAH41" s="9" t="str">
        <f t="shared" si="56"/>
        <v/>
      </c>
      <c r="AAI41" s="9" t="str">
        <f t="shared" si="98"/>
        <v/>
      </c>
      <c r="AAJ41" s="9" t="str">
        <f>IF(ZS41="","",IF(OR(AND(ZJ41=ZJ42,ZM42&gt;0,明細書!ZM42&lt;明細書!ZM41),AND(ZJ41=ZJ42,ZM42&gt;0,明細書!ZN41&gt;明細書!ZM42),AND(明細書!ZM41&gt;明細書!ZN41)),1,""))</f>
        <v/>
      </c>
      <c r="AAK41" s="9" t="str">
        <f>IF(AAA41="","",IF(OR(明細書!ZO41&lt;明細書!ZM41,明細書!ZN41&lt;明細書!ZP41,明細書!ZO41&gt;明細書!ZP41),1,""))</f>
        <v/>
      </c>
      <c r="AAL41" s="9" t="str">
        <f>IF(AND(明細書!ZM41&lt;=TIME(17,40,0),明細書!ZN41&gt;=TIME(18,20,0)),1,IF(AND(明細書!ZM41&lt;=TIME(21,40,0),明細書!ZN41&gt;=TIME(22,20,0)),1,IF(AND(明細書!ZM41&lt;=TIME(5,40,0),明細書!ZN41&gt;=TIME(6,20,0)),1,IF(AND(明細書!ZM41&lt;=TIME(7,40,0),明細書!ZN41&gt;=TIME(8,20,0)),1,""))))</f>
        <v/>
      </c>
      <c r="AAT41" s="15" t="str">
        <f t="shared" si="78"/>
        <v/>
      </c>
      <c r="AAV41" s="16"/>
      <c r="AAW41" s="7" t="str">
        <f t="shared" si="57"/>
        <v/>
      </c>
      <c r="AAX41" s="3">
        <f t="shared" si="58"/>
        <v>45382</v>
      </c>
      <c r="AAY41" s="4"/>
      <c r="AAZ41" s="5" t="s">
        <v>22</v>
      </c>
      <c r="ABA41" s="4"/>
      <c r="ABB41" s="5" t="s">
        <v>23</v>
      </c>
      <c r="ABC41" s="4"/>
      <c r="ABD41" s="5" t="s">
        <v>22</v>
      </c>
      <c r="ABE41" s="4"/>
      <c r="ABF41" s="5" t="s">
        <v>23</v>
      </c>
      <c r="ABG41" s="4"/>
      <c r="ABH41" s="6" t="s">
        <v>22</v>
      </c>
      <c r="ABI41" s="4"/>
      <c r="ABJ41" s="6" t="s">
        <v>23</v>
      </c>
      <c r="ABK41" s="4"/>
      <c r="ABL41" s="6" t="s">
        <v>22</v>
      </c>
      <c r="ABM41" s="4"/>
      <c r="ABN41" s="6" t="s">
        <v>23</v>
      </c>
      <c r="ABO41" s="70"/>
      <c r="ABP41" s="17"/>
      <c r="ABQ41" s="18"/>
      <c r="ABR41" s="82"/>
      <c r="ABT41" s="9" t="str">
        <f t="shared" si="59"/>
        <v/>
      </c>
      <c r="ABU41" s="9" t="str">
        <f t="shared" si="99"/>
        <v/>
      </c>
      <c r="ABV41" s="9" t="str">
        <f>IF(ABE41="","",IF(OR(AND(AAV41=AAV42,AAY42&gt;0,明細書!AAY42&lt;明細書!AAY41),AND(AAV41=AAV42,AAY42&gt;0,明細書!AAZ41&gt;明細書!AAY42),AND(明細書!AAY41&gt;明細書!AAZ41)),1,""))</f>
        <v/>
      </c>
      <c r="ABW41" s="9" t="str">
        <f>IF(ABM41="","",IF(OR(明細書!ABA41&lt;明細書!AAY41,明細書!AAZ41&lt;明細書!ABB41,明細書!ABA41&gt;明細書!ABB41),1,""))</f>
        <v/>
      </c>
      <c r="ABX41" s="9" t="str">
        <f>IF(AND(明細書!AAY41&lt;=TIME(17,40,0),明細書!AAZ41&gt;=TIME(18,20,0)),1,IF(AND(明細書!AAY41&lt;=TIME(21,40,0),明細書!AAZ41&gt;=TIME(22,20,0)),1,IF(AND(明細書!AAY41&lt;=TIME(5,40,0),明細書!AAZ41&gt;=TIME(6,20,0)),1,IF(AND(明細書!AAY41&lt;=TIME(7,40,0),明細書!AAZ41&gt;=TIME(8,20,0)),1,""))))</f>
        <v/>
      </c>
      <c r="ACF41" s="15" t="str">
        <f t="shared" si="79"/>
        <v/>
      </c>
    </row>
    <row r="42" spans="2:760" ht="18.75" customHeight="1" x14ac:dyDescent="0.2">
      <c r="B42" s="16"/>
      <c r="C42" s="7" t="str">
        <f t="shared" si="100"/>
        <v/>
      </c>
      <c r="D42" s="3">
        <f t="shared" si="102"/>
        <v>45382</v>
      </c>
      <c r="E42" s="4"/>
      <c r="F42" s="5" t="s">
        <v>22</v>
      </c>
      <c r="G42" s="4"/>
      <c r="H42" s="5" t="s">
        <v>23</v>
      </c>
      <c r="I42" s="4"/>
      <c r="J42" s="5" t="s">
        <v>22</v>
      </c>
      <c r="K42" s="4"/>
      <c r="L42" s="5" t="s">
        <v>23</v>
      </c>
      <c r="M42" s="4"/>
      <c r="N42" s="6" t="s">
        <v>22</v>
      </c>
      <c r="O42" s="4"/>
      <c r="P42" s="6" t="s">
        <v>23</v>
      </c>
      <c r="Q42" s="4"/>
      <c r="R42" s="6" t="s">
        <v>22</v>
      </c>
      <c r="S42" s="4"/>
      <c r="T42" s="6" t="s">
        <v>23</v>
      </c>
      <c r="U42" s="70"/>
      <c r="V42" s="17"/>
      <c r="W42" s="18"/>
      <c r="X42" s="82"/>
      <c r="Z42" s="9" t="str">
        <f t="shared" si="103"/>
        <v/>
      </c>
      <c r="AA42" s="9" t="str">
        <f t="shared" si="80"/>
        <v/>
      </c>
      <c r="AB42" s="9" t="str">
        <f>IF(K42="","",IF(OR(AND(B42=B43,E43&gt;0,明細書!E43&lt;明細書!E42),AND(B42=B43,E43&gt;0,明細書!F42&gt;明細書!E43),AND(明細書!E42&gt;明細書!F42)),1,""))</f>
        <v/>
      </c>
      <c r="AC42" s="9" t="str">
        <f>IF(S42="","",IF(OR(明細書!G42&lt;明細書!E42,明細書!F42&lt;明細書!H42,明細書!G42&gt;明細書!H42),1,""))</f>
        <v/>
      </c>
      <c r="AD42" s="9" t="str">
        <f>IF(AND(明細書!E42&lt;=TIME(17,40,0),明細書!F42&gt;=TIME(18,20,0)),1,IF(AND(明細書!E42&lt;=TIME(21,40,0),明細書!F42&gt;=TIME(22,20,0)),1,IF(AND(明細書!E42&lt;=TIME(5,40,0),明細書!F42&gt;=TIME(6,20,0)),1,IF(AND(明細書!E42&lt;=TIME(7,40,0),明細書!F42&gt;=TIME(8,20,0)),1,""))))</f>
        <v/>
      </c>
      <c r="AL42" s="15" t="str">
        <f t="shared" si="60"/>
        <v/>
      </c>
      <c r="AN42" s="16"/>
      <c r="AO42" s="7" t="str">
        <f t="shared" si="3"/>
        <v/>
      </c>
      <c r="AP42" s="3">
        <f t="shared" si="4"/>
        <v>45382</v>
      </c>
      <c r="AQ42" s="4"/>
      <c r="AR42" s="5" t="s">
        <v>22</v>
      </c>
      <c r="AS42" s="4"/>
      <c r="AT42" s="5" t="s">
        <v>23</v>
      </c>
      <c r="AU42" s="4"/>
      <c r="AV42" s="5" t="s">
        <v>22</v>
      </c>
      <c r="AW42" s="4"/>
      <c r="AX42" s="5" t="s">
        <v>23</v>
      </c>
      <c r="AY42" s="4"/>
      <c r="AZ42" s="6" t="s">
        <v>22</v>
      </c>
      <c r="BA42" s="4"/>
      <c r="BB42" s="6" t="s">
        <v>23</v>
      </c>
      <c r="BC42" s="4"/>
      <c r="BD42" s="6" t="s">
        <v>22</v>
      </c>
      <c r="BE42" s="4"/>
      <c r="BF42" s="6" t="s">
        <v>23</v>
      </c>
      <c r="BG42" s="70"/>
      <c r="BH42" s="17"/>
      <c r="BI42" s="18"/>
      <c r="BJ42" s="82"/>
      <c r="BL42" s="9" t="str">
        <f t="shared" si="5"/>
        <v/>
      </c>
      <c r="BM42" s="9" t="str">
        <f t="shared" si="81"/>
        <v/>
      </c>
      <c r="BN42" s="9" t="str">
        <f>IF(AW42="","",IF(OR(AND(AN42=AN43,AQ43&gt;0,明細書!AQ43&lt;明細書!AQ42),AND(AN42=AN43,AQ43&gt;0,明細書!AR42&gt;明細書!AQ43),AND(明細書!AQ42&gt;明細書!AR42)),1,""))</f>
        <v/>
      </c>
      <c r="BO42" s="9" t="str">
        <f>IF(BE42="","",IF(OR(明細書!AS42&lt;明細書!AQ42,明細書!AR42&lt;明細書!AT42,明細書!AS42&gt;明細書!AT42),1,""))</f>
        <v/>
      </c>
      <c r="BP42" s="9" t="str">
        <f>IF(AND(明細書!AQ42&lt;=TIME(17,40,0),明細書!AR42&gt;=TIME(18,20,0)),1,IF(AND(明細書!AQ42&lt;=TIME(21,40,0),明細書!AR42&gt;=TIME(22,20,0)),1,IF(AND(明細書!AQ42&lt;=TIME(5,40,0),明細書!AR42&gt;=TIME(6,20,0)),1,IF(AND(明細書!AQ42&lt;=TIME(7,40,0),明細書!AR42&gt;=TIME(8,20,0)),1,""))))</f>
        <v/>
      </c>
      <c r="BX42" s="15" t="str">
        <f t="shared" si="61"/>
        <v/>
      </c>
      <c r="BZ42" s="16"/>
      <c r="CA42" s="7" t="str">
        <f t="shared" si="6"/>
        <v/>
      </c>
      <c r="CB42" s="3">
        <f t="shared" si="7"/>
        <v>45382</v>
      </c>
      <c r="CC42" s="4"/>
      <c r="CD42" s="5" t="s">
        <v>22</v>
      </c>
      <c r="CE42" s="4"/>
      <c r="CF42" s="5" t="s">
        <v>23</v>
      </c>
      <c r="CG42" s="4"/>
      <c r="CH42" s="5" t="s">
        <v>22</v>
      </c>
      <c r="CI42" s="4"/>
      <c r="CJ42" s="5" t="s">
        <v>23</v>
      </c>
      <c r="CK42" s="4"/>
      <c r="CL42" s="6" t="s">
        <v>22</v>
      </c>
      <c r="CM42" s="4"/>
      <c r="CN42" s="6" t="s">
        <v>23</v>
      </c>
      <c r="CO42" s="4"/>
      <c r="CP42" s="6" t="s">
        <v>22</v>
      </c>
      <c r="CQ42" s="4"/>
      <c r="CR42" s="6" t="s">
        <v>23</v>
      </c>
      <c r="CS42" s="70"/>
      <c r="CT42" s="17"/>
      <c r="CU42" s="18"/>
      <c r="CV42" s="82"/>
      <c r="CX42" s="9" t="str">
        <f t="shared" si="8"/>
        <v/>
      </c>
      <c r="CY42" s="9" t="str">
        <f t="shared" si="82"/>
        <v/>
      </c>
      <c r="CZ42" s="9" t="str">
        <f>IF(CI42="","",IF(OR(AND(BZ42=BZ43,CC43&gt;0,明細書!CC43&lt;明細書!CC42),AND(BZ42=BZ43,CC43&gt;0,明細書!CD42&gt;明細書!CC43),AND(明細書!CC42&gt;明細書!CD42)),1,""))</f>
        <v/>
      </c>
      <c r="DA42" s="9" t="str">
        <f>IF(CQ42="","",IF(OR(明細書!CE42&lt;明細書!CC42,明細書!CD42&lt;明細書!CF42,明細書!CE42&gt;明細書!CF42),1,""))</f>
        <v/>
      </c>
      <c r="DB42" s="9" t="str">
        <f>IF(AND(明細書!CC42&lt;=TIME(17,40,0),明細書!CD42&gt;=TIME(18,20,0)),1,IF(AND(明細書!CC42&lt;=TIME(21,40,0),明細書!CD42&gt;=TIME(22,20,0)),1,IF(AND(明細書!CC42&lt;=TIME(5,40,0),明細書!CD42&gt;=TIME(6,20,0)),1,IF(AND(明細書!CC42&lt;=TIME(7,40,0),明細書!CD42&gt;=TIME(8,20,0)),1,""))))</f>
        <v/>
      </c>
      <c r="DJ42" s="15" t="str">
        <f t="shared" si="62"/>
        <v/>
      </c>
      <c r="DL42" s="16"/>
      <c r="DM42" s="7" t="str">
        <f t="shared" si="9"/>
        <v/>
      </c>
      <c r="DN42" s="3">
        <f t="shared" si="10"/>
        <v>45382</v>
      </c>
      <c r="DO42" s="4"/>
      <c r="DP42" s="5" t="s">
        <v>22</v>
      </c>
      <c r="DQ42" s="4"/>
      <c r="DR42" s="5" t="s">
        <v>23</v>
      </c>
      <c r="DS42" s="4"/>
      <c r="DT42" s="5" t="s">
        <v>22</v>
      </c>
      <c r="DU42" s="4"/>
      <c r="DV42" s="5" t="s">
        <v>23</v>
      </c>
      <c r="DW42" s="4"/>
      <c r="DX42" s="6" t="s">
        <v>22</v>
      </c>
      <c r="DY42" s="4"/>
      <c r="DZ42" s="6" t="s">
        <v>23</v>
      </c>
      <c r="EA42" s="4"/>
      <c r="EB42" s="6" t="s">
        <v>22</v>
      </c>
      <c r="EC42" s="4"/>
      <c r="ED42" s="6" t="s">
        <v>23</v>
      </c>
      <c r="EE42" s="70"/>
      <c r="EF42" s="17"/>
      <c r="EG42" s="18"/>
      <c r="EH42" s="82"/>
      <c r="EJ42" s="9" t="str">
        <f t="shared" si="11"/>
        <v/>
      </c>
      <c r="EK42" s="9" t="str">
        <f t="shared" si="83"/>
        <v/>
      </c>
      <c r="EL42" s="9" t="str">
        <f>IF(DU42="","",IF(OR(AND(DL42=DL43,DO43&gt;0,明細書!DO43&lt;明細書!DO42),AND(DL42=DL43,DO43&gt;0,明細書!DP42&gt;明細書!DO43),AND(明細書!DO42&gt;明細書!DP42)),1,""))</f>
        <v/>
      </c>
      <c r="EM42" s="9" t="str">
        <f>IF(EC42="","",IF(OR(明細書!DQ42&lt;明細書!DO42,明細書!DP42&lt;明細書!DR42,明細書!DQ42&gt;明細書!DR42),1,""))</f>
        <v/>
      </c>
      <c r="EN42" s="9" t="str">
        <f>IF(AND(明細書!DO42&lt;=TIME(17,40,0),明細書!DP42&gt;=TIME(18,20,0)),1,IF(AND(明細書!DO42&lt;=TIME(21,40,0),明細書!DP42&gt;=TIME(22,20,0)),1,IF(AND(明細書!DO42&lt;=TIME(5,40,0),明細書!DP42&gt;=TIME(6,20,0)),1,IF(AND(明細書!DO42&lt;=TIME(7,40,0),明細書!DP42&gt;=TIME(8,20,0)),1,""))))</f>
        <v/>
      </c>
      <c r="EV42" s="15" t="str">
        <f t="shared" si="63"/>
        <v/>
      </c>
      <c r="EX42" s="16"/>
      <c r="EY42" s="7" t="str">
        <f t="shared" si="12"/>
        <v/>
      </c>
      <c r="EZ42" s="3">
        <f t="shared" si="13"/>
        <v>45382</v>
      </c>
      <c r="FA42" s="4"/>
      <c r="FB42" s="5" t="s">
        <v>22</v>
      </c>
      <c r="FC42" s="4"/>
      <c r="FD42" s="5" t="s">
        <v>23</v>
      </c>
      <c r="FE42" s="4"/>
      <c r="FF42" s="5" t="s">
        <v>22</v>
      </c>
      <c r="FG42" s="4"/>
      <c r="FH42" s="5" t="s">
        <v>23</v>
      </c>
      <c r="FI42" s="4"/>
      <c r="FJ42" s="6" t="s">
        <v>22</v>
      </c>
      <c r="FK42" s="4"/>
      <c r="FL42" s="6" t="s">
        <v>23</v>
      </c>
      <c r="FM42" s="4"/>
      <c r="FN42" s="6" t="s">
        <v>22</v>
      </c>
      <c r="FO42" s="4"/>
      <c r="FP42" s="6" t="s">
        <v>23</v>
      </c>
      <c r="FQ42" s="70"/>
      <c r="FR42" s="17"/>
      <c r="FS42" s="18"/>
      <c r="FT42" s="82"/>
      <c r="FV42" s="9" t="str">
        <f t="shared" si="14"/>
        <v/>
      </c>
      <c r="FW42" s="9" t="str">
        <f t="shared" si="84"/>
        <v/>
      </c>
      <c r="FX42" s="9" t="str">
        <f>IF(FG42="","",IF(OR(AND(EX42=EX43,FA43&gt;0,明細書!FA43&lt;明細書!FA42),AND(EX42=EX43,FA43&gt;0,明細書!FB42&gt;明細書!FA43),AND(明細書!FA42&gt;明細書!FB42)),1,""))</f>
        <v/>
      </c>
      <c r="FY42" s="9" t="str">
        <f>IF(FO42="","",IF(OR(明細書!FC42&lt;明細書!FA42,明細書!FB42&lt;明細書!FD42,明細書!FC42&gt;明細書!FD42),1,""))</f>
        <v/>
      </c>
      <c r="FZ42" s="9" t="str">
        <f>IF(AND(明細書!FA42&lt;=TIME(17,40,0),明細書!FB42&gt;=TIME(18,20,0)),1,IF(AND(明細書!FA42&lt;=TIME(21,40,0),明細書!FB42&gt;=TIME(22,20,0)),1,IF(AND(明細書!FA42&lt;=TIME(5,40,0),明細書!FB42&gt;=TIME(6,20,0)),1,IF(AND(明細書!FA42&lt;=TIME(7,40,0),明細書!FB42&gt;=TIME(8,20,0)),1,""))))</f>
        <v/>
      </c>
      <c r="GH42" s="15" t="str">
        <f t="shared" si="64"/>
        <v/>
      </c>
      <c r="GJ42" s="16"/>
      <c r="GK42" s="7" t="str">
        <f t="shared" si="15"/>
        <v/>
      </c>
      <c r="GL42" s="3">
        <f t="shared" si="16"/>
        <v>45382</v>
      </c>
      <c r="GM42" s="4"/>
      <c r="GN42" s="5" t="s">
        <v>22</v>
      </c>
      <c r="GO42" s="4"/>
      <c r="GP42" s="5" t="s">
        <v>23</v>
      </c>
      <c r="GQ42" s="4"/>
      <c r="GR42" s="5" t="s">
        <v>22</v>
      </c>
      <c r="GS42" s="4"/>
      <c r="GT42" s="5" t="s">
        <v>23</v>
      </c>
      <c r="GU42" s="4"/>
      <c r="GV42" s="6" t="s">
        <v>22</v>
      </c>
      <c r="GW42" s="4"/>
      <c r="GX42" s="6" t="s">
        <v>23</v>
      </c>
      <c r="GY42" s="4"/>
      <c r="GZ42" s="6" t="s">
        <v>22</v>
      </c>
      <c r="HA42" s="4"/>
      <c r="HB42" s="6" t="s">
        <v>23</v>
      </c>
      <c r="HC42" s="70"/>
      <c r="HD42" s="17"/>
      <c r="HE42" s="18"/>
      <c r="HF42" s="82"/>
      <c r="HH42" s="9" t="str">
        <f t="shared" si="17"/>
        <v/>
      </c>
      <c r="HI42" s="9" t="str">
        <f t="shared" si="85"/>
        <v/>
      </c>
      <c r="HJ42" s="9" t="str">
        <f>IF(GS42="","",IF(OR(AND(GJ42=GJ43,GM43&gt;0,明細書!GM43&lt;明細書!GM42),AND(GJ42=GJ43,GM43&gt;0,明細書!GN42&gt;明細書!GM43),AND(明細書!GM42&gt;明細書!GN42)),1,""))</f>
        <v/>
      </c>
      <c r="HK42" s="9" t="str">
        <f>IF(HA42="","",IF(OR(明細書!GO42&lt;明細書!GM42,明細書!GN42&lt;明細書!GP42,明細書!GO42&gt;明細書!GP42),1,""))</f>
        <v/>
      </c>
      <c r="HL42" s="9" t="str">
        <f>IF(AND(明細書!GM42&lt;=TIME(17,40,0),明細書!GN42&gt;=TIME(18,20,0)),1,IF(AND(明細書!GM42&lt;=TIME(21,40,0),明細書!GN42&gt;=TIME(22,20,0)),1,IF(AND(明細書!GM42&lt;=TIME(5,40,0),明細書!GN42&gt;=TIME(6,20,0)),1,IF(AND(明細書!GM42&lt;=TIME(7,40,0),明細書!GN42&gt;=TIME(8,20,0)),1,""))))</f>
        <v/>
      </c>
      <c r="HT42" s="15" t="str">
        <f t="shared" si="65"/>
        <v/>
      </c>
      <c r="HV42" s="16"/>
      <c r="HW42" s="7" t="str">
        <f t="shared" si="18"/>
        <v/>
      </c>
      <c r="HX42" s="3">
        <f t="shared" si="19"/>
        <v>45382</v>
      </c>
      <c r="HY42" s="4"/>
      <c r="HZ42" s="5" t="s">
        <v>22</v>
      </c>
      <c r="IA42" s="4"/>
      <c r="IB42" s="5" t="s">
        <v>23</v>
      </c>
      <c r="IC42" s="4"/>
      <c r="ID42" s="5" t="s">
        <v>22</v>
      </c>
      <c r="IE42" s="4"/>
      <c r="IF42" s="5" t="s">
        <v>23</v>
      </c>
      <c r="IG42" s="4"/>
      <c r="IH42" s="6" t="s">
        <v>22</v>
      </c>
      <c r="II42" s="4"/>
      <c r="IJ42" s="6" t="s">
        <v>23</v>
      </c>
      <c r="IK42" s="4"/>
      <c r="IL42" s="6" t="s">
        <v>22</v>
      </c>
      <c r="IM42" s="4"/>
      <c r="IN42" s="6" t="s">
        <v>23</v>
      </c>
      <c r="IO42" s="70"/>
      <c r="IP42" s="17"/>
      <c r="IQ42" s="18"/>
      <c r="IR42" s="82"/>
      <c r="IT42" s="9" t="str">
        <f t="shared" si="20"/>
        <v/>
      </c>
      <c r="IU42" s="9" t="str">
        <f t="shared" si="86"/>
        <v/>
      </c>
      <c r="IV42" s="9" t="str">
        <f>IF(IE42="","",IF(OR(AND(HV42=HV43,HY43&gt;0,明細書!HY43&lt;明細書!HY42),AND(HV42=HV43,HY43&gt;0,明細書!HZ42&gt;明細書!HY43),AND(明細書!HY42&gt;明細書!HZ42)),1,""))</f>
        <v/>
      </c>
      <c r="IW42" s="9" t="str">
        <f>IF(IM42="","",IF(OR(明細書!IA42&lt;明細書!HY42,明細書!HZ42&lt;明細書!IB42,明細書!IA42&gt;明細書!IB42),1,""))</f>
        <v/>
      </c>
      <c r="IX42" s="9" t="str">
        <f>IF(AND(明細書!HY42&lt;=TIME(17,40,0),明細書!HZ42&gt;=TIME(18,20,0)),1,IF(AND(明細書!HY42&lt;=TIME(21,40,0),明細書!HZ42&gt;=TIME(22,20,0)),1,IF(AND(明細書!HY42&lt;=TIME(5,40,0),明細書!HZ42&gt;=TIME(6,20,0)),1,IF(AND(明細書!HY42&lt;=TIME(7,40,0),明細書!HZ42&gt;=TIME(8,20,0)),1,""))))</f>
        <v/>
      </c>
      <c r="JF42" s="15" t="str">
        <f t="shared" si="66"/>
        <v/>
      </c>
      <c r="JH42" s="16"/>
      <c r="JI42" s="7" t="str">
        <f t="shared" si="21"/>
        <v/>
      </c>
      <c r="JJ42" s="3">
        <f t="shared" si="22"/>
        <v>45382</v>
      </c>
      <c r="JK42" s="4"/>
      <c r="JL42" s="5" t="s">
        <v>22</v>
      </c>
      <c r="JM42" s="4"/>
      <c r="JN42" s="5" t="s">
        <v>23</v>
      </c>
      <c r="JO42" s="4"/>
      <c r="JP42" s="5" t="s">
        <v>22</v>
      </c>
      <c r="JQ42" s="4"/>
      <c r="JR42" s="5" t="s">
        <v>23</v>
      </c>
      <c r="JS42" s="4"/>
      <c r="JT42" s="6" t="s">
        <v>22</v>
      </c>
      <c r="JU42" s="4"/>
      <c r="JV42" s="6" t="s">
        <v>23</v>
      </c>
      <c r="JW42" s="4"/>
      <c r="JX42" s="6" t="s">
        <v>22</v>
      </c>
      <c r="JY42" s="4"/>
      <c r="JZ42" s="6" t="s">
        <v>23</v>
      </c>
      <c r="KA42" s="70"/>
      <c r="KB42" s="17"/>
      <c r="KC42" s="18"/>
      <c r="KD42" s="82"/>
      <c r="KF42" s="9" t="str">
        <f t="shared" si="23"/>
        <v/>
      </c>
      <c r="KG42" s="9" t="str">
        <f t="shared" si="87"/>
        <v/>
      </c>
      <c r="KH42" s="9" t="str">
        <f>IF(JQ42="","",IF(OR(AND(JH42=JH43,JK43&gt;0,明細書!JK43&lt;明細書!JK42),AND(JH42=JH43,JK43&gt;0,明細書!JL42&gt;明細書!JK43),AND(明細書!JK42&gt;明細書!JL42)),1,""))</f>
        <v/>
      </c>
      <c r="KI42" s="9" t="str">
        <f>IF(JY42="","",IF(OR(明細書!JM42&lt;明細書!JK42,明細書!JL42&lt;明細書!JN42,明細書!JM42&gt;明細書!JN42),1,""))</f>
        <v/>
      </c>
      <c r="KJ42" s="9" t="str">
        <f>IF(AND(明細書!JK42&lt;=TIME(17,40,0),明細書!JL42&gt;=TIME(18,20,0)),1,IF(AND(明細書!JK42&lt;=TIME(21,40,0),明細書!JL42&gt;=TIME(22,20,0)),1,IF(AND(明細書!JK42&lt;=TIME(5,40,0),明細書!JL42&gt;=TIME(6,20,0)),1,IF(AND(明細書!JK42&lt;=TIME(7,40,0),明細書!JL42&gt;=TIME(8,20,0)),1,""))))</f>
        <v/>
      </c>
      <c r="KR42" s="15" t="str">
        <f t="shared" si="67"/>
        <v/>
      </c>
      <c r="KT42" s="16"/>
      <c r="KU42" s="7" t="str">
        <f t="shared" si="24"/>
        <v/>
      </c>
      <c r="KV42" s="3">
        <f t="shared" si="25"/>
        <v>45382</v>
      </c>
      <c r="KW42" s="4"/>
      <c r="KX42" s="5" t="s">
        <v>22</v>
      </c>
      <c r="KY42" s="4"/>
      <c r="KZ42" s="5" t="s">
        <v>23</v>
      </c>
      <c r="LA42" s="4"/>
      <c r="LB42" s="5" t="s">
        <v>22</v>
      </c>
      <c r="LC42" s="4"/>
      <c r="LD42" s="5" t="s">
        <v>23</v>
      </c>
      <c r="LE42" s="4"/>
      <c r="LF42" s="6" t="s">
        <v>22</v>
      </c>
      <c r="LG42" s="4"/>
      <c r="LH42" s="6" t="s">
        <v>23</v>
      </c>
      <c r="LI42" s="4"/>
      <c r="LJ42" s="6" t="s">
        <v>22</v>
      </c>
      <c r="LK42" s="4"/>
      <c r="LL42" s="6" t="s">
        <v>23</v>
      </c>
      <c r="LM42" s="70"/>
      <c r="LN42" s="17"/>
      <c r="LO42" s="18"/>
      <c r="LP42" s="82"/>
      <c r="LR42" s="9" t="str">
        <f t="shared" si="26"/>
        <v/>
      </c>
      <c r="LS42" s="9" t="str">
        <f t="shared" si="88"/>
        <v/>
      </c>
      <c r="LT42" s="9" t="str">
        <f>IF(LC42="","",IF(OR(AND(KT42=KT43,KW43&gt;0,明細書!KW43&lt;明細書!KW42),AND(KT42=KT43,KW43&gt;0,明細書!KX42&gt;明細書!KW43),AND(明細書!KW42&gt;明細書!KX42)),1,""))</f>
        <v/>
      </c>
      <c r="LU42" s="9" t="str">
        <f>IF(LK42="","",IF(OR(明細書!KY42&lt;明細書!KW42,明細書!KX42&lt;明細書!KZ42,明細書!KY42&gt;明細書!KZ42),1,""))</f>
        <v/>
      </c>
      <c r="LV42" s="9" t="str">
        <f>IF(AND(明細書!KW42&lt;=TIME(17,40,0),明細書!KX42&gt;=TIME(18,20,0)),1,IF(AND(明細書!KW42&lt;=TIME(21,40,0),明細書!KX42&gt;=TIME(22,20,0)),1,IF(AND(明細書!KW42&lt;=TIME(5,40,0),明細書!KX42&gt;=TIME(6,20,0)),1,IF(AND(明細書!KW42&lt;=TIME(7,40,0),明細書!KX42&gt;=TIME(8,20,0)),1,""))))</f>
        <v/>
      </c>
      <c r="MD42" s="15" t="str">
        <f t="shared" si="68"/>
        <v/>
      </c>
      <c r="MF42" s="16"/>
      <c r="MG42" s="7" t="str">
        <f t="shared" si="27"/>
        <v/>
      </c>
      <c r="MH42" s="3">
        <f t="shared" si="28"/>
        <v>45382</v>
      </c>
      <c r="MI42" s="4"/>
      <c r="MJ42" s="5" t="s">
        <v>22</v>
      </c>
      <c r="MK42" s="4"/>
      <c r="ML42" s="5" t="s">
        <v>23</v>
      </c>
      <c r="MM42" s="4"/>
      <c r="MN42" s="5" t="s">
        <v>22</v>
      </c>
      <c r="MO42" s="4"/>
      <c r="MP42" s="5" t="s">
        <v>23</v>
      </c>
      <c r="MQ42" s="4"/>
      <c r="MR42" s="6" t="s">
        <v>22</v>
      </c>
      <c r="MS42" s="4"/>
      <c r="MT42" s="6" t="s">
        <v>23</v>
      </c>
      <c r="MU42" s="4"/>
      <c r="MV42" s="6" t="s">
        <v>22</v>
      </c>
      <c r="MW42" s="4"/>
      <c r="MX42" s="6" t="s">
        <v>23</v>
      </c>
      <c r="MY42" s="70"/>
      <c r="MZ42" s="17"/>
      <c r="NA42" s="18"/>
      <c r="NB42" s="82"/>
      <c r="ND42" s="9" t="str">
        <f t="shared" si="29"/>
        <v/>
      </c>
      <c r="NE42" s="9" t="str">
        <f t="shared" si="89"/>
        <v/>
      </c>
      <c r="NF42" s="9" t="str">
        <f>IF(MO42="","",IF(OR(AND(MF42=MF43,MI43&gt;0,明細書!MI43&lt;明細書!MI42),AND(MF42=MF43,MI43&gt;0,明細書!MJ42&gt;明細書!MI43),AND(明細書!MI42&gt;明細書!MJ42)),1,""))</f>
        <v/>
      </c>
      <c r="NG42" s="9" t="str">
        <f>IF(MW42="","",IF(OR(明細書!MK42&lt;明細書!MI42,明細書!MJ42&lt;明細書!ML42,明細書!MK42&gt;明細書!ML42),1,""))</f>
        <v/>
      </c>
      <c r="NH42" s="9" t="str">
        <f>IF(AND(明細書!MI42&lt;=TIME(17,40,0),明細書!MJ42&gt;=TIME(18,20,0)),1,IF(AND(明細書!MI42&lt;=TIME(21,40,0),明細書!MJ42&gt;=TIME(22,20,0)),1,IF(AND(明細書!MI42&lt;=TIME(5,40,0),明細書!MJ42&gt;=TIME(6,20,0)),1,IF(AND(明細書!MI42&lt;=TIME(7,40,0),明細書!MJ42&gt;=TIME(8,20,0)),1,""))))</f>
        <v/>
      </c>
      <c r="NP42" s="15" t="str">
        <f t="shared" si="69"/>
        <v/>
      </c>
      <c r="NR42" s="16"/>
      <c r="NS42" s="7" t="str">
        <f t="shared" si="30"/>
        <v/>
      </c>
      <c r="NT42" s="3">
        <f t="shared" si="31"/>
        <v>45382</v>
      </c>
      <c r="NU42" s="4"/>
      <c r="NV42" s="5" t="s">
        <v>22</v>
      </c>
      <c r="NW42" s="4"/>
      <c r="NX42" s="5" t="s">
        <v>23</v>
      </c>
      <c r="NY42" s="4"/>
      <c r="NZ42" s="5" t="s">
        <v>22</v>
      </c>
      <c r="OA42" s="4"/>
      <c r="OB42" s="5" t="s">
        <v>23</v>
      </c>
      <c r="OC42" s="4"/>
      <c r="OD42" s="6" t="s">
        <v>22</v>
      </c>
      <c r="OE42" s="4"/>
      <c r="OF42" s="6" t="s">
        <v>23</v>
      </c>
      <c r="OG42" s="4"/>
      <c r="OH42" s="6" t="s">
        <v>22</v>
      </c>
      <c r="OI42" s="4"/>
      <c r="OJ42" s="6" t="s">
        <v>23</v>
      </c>
      <c r="OK42" s="70"/>
      <c r="OL42" s="17"/>
      <c r="OM42" s="18"/>
      <c r="ON42" s="82"/>
      <c r="OP42" s="9" t="str">
        <f t="shared" si="32"/>
        <v/>
      </c>
      <c r="OQ42" s="9" t="str">
        <f t="shared" si="90"/>
        <v/>
      </c>
      <c r="OR42" s="9" t="str">
        <f>IF(OA42="","",IF(OR(AND(NR42=NR43,NU43&gt;0,明細書!NU43&lt;明細書!NU42),AND(NR42=NR43,NU43&gt;0,明細書!NV42&gt;明細書!NU43),AND(明細書!NU42&gt;明細書!NV42)),1,""))</f>
        <v/>
      </c>
      <c r="OS42" s="9" t="str">
        <f>IF(OI42="","",IF(OR(明細書!NW42&lt;明細書!NU42,明細書!NV42&lt;明細書!NX42,明細書!NW42&gt;明細書!NX42),1,""))</f>
        <v/>
      </c>
      <c r="OT42" s="9" t="str">
        <f>IF(AND(明細書!NU42&lt;=TIME(17,40,0),明細書!NV42&gt;=TIME(18,20,0)),1,IF(AND(明細書!NU42&lt;=TIME(21,40,0),明細書!NV42&gt;=TIME(22,20,0)),1,IF(AND(明細書!NU42&lt;=TIME(5,40,0),明細書!NV42&gt;=TIME(6,20,0)),1,IF(AND(明細書!NU42&lt;=TIME(7,40,0),明細書!NV42&gt;=TIME(8,20,0)),1,""))))</f>
        <v/>
      </c>
      <c r="PB42" s="15" t="str">
        <f t="shared" si="70"/>
        <v/>
      </c>
      <c r="PD42" s="16"/>
      <c r="PE42" s="7" t="str">
        <f t="shared" si="33"/>
        <v/>
      </c>
      <c r="PF42" s="3">
        <f t="shared" si="34"/>
        <v>45382</v>
      </c>
      <c r="PG42" s="4"/>
      <c r="PH42" s="5" t="s">
        <v>22</v>
      </c>
      <c r="PI42" s="4"/>
      <c r="PJ42" s="5" t="s">
        <v>23</v>
      </c>
      <c r="PK42" s="4"/>
      <c r="PL42" s="5" t="s">
        <v>22</v>
      </c>
      <c r="PM42" s="4"/>
      <c r="PN42" s="5" t="s">
        <v>23</v>
      </c>
      <c r="PO42" s="4"/>
      <c r="PP42" s="6" t="s">
        <v>22</v>
      </c>
      <c r="PQ42" s="4"/>
      <c r="PR42" s="6" t="s">
        <v>23</v>
      </c>
      <c r="PS42" s="4"/>
      <c r="PT42" s="6" t="s">
        <v>22</v>
      </c>
      <c r="PU42" s="4"/>
      <c r="PV42" s="6" t="s">
        <v>23</v>
      </c>
      <c r="PW42" s="70"/>
      <c r="PX42" s="17"/>
      <c r="PY42" s="18"/>
      <c r="PZ42" s="82"/>
      <c r="QB42" s="9" t="str">
        <f t="shared" si="35"/>
        <v/>
      </c>
      <c r="QC42" s="9" t="str">
        <f t="shared" si="91"/>
        <v/>
      </c>
      <c r="QD42" s="9" t="str">
        <f>IF(PM42="","",IF(OR(AND(PD42=PD43,PG43&gt;0,明細書!PG43&lt;明細書!PG42),AND(PD42=PD43,PG43&gt;0,明細書!PH42&gt;明細書!PG43),AND(明細書!PG42&gt;明細書!PH42)),1,""))</f>
        <v/>
      </c>
      <c r="QE42" s="9" t="str">
        <f>IF(PU42="","",IF(OR(明細書!PI42&lt;明細書!PG42,明細書!PH42&lt;明細書!PJ42,明細書!PI42&gt;明細書!PJ42),1,""))</f>
        <v/>
      </c>
      <c r="QF42" s="9" t="str">
        <f>IF(AND(明細書!PG42&lt;=TIME(17,40,0),明細書!PH42&gt;=TIME(18,20,0)),1,IF(AND(明細書!PG42&lt;=TIME(21,40,0),明細書!PH42&gt;=TIME(22,20,0)),1,IF(AND(明細書!PG42&lt;=TIME(5,40,0),明細書!PH42&gt;=TIME(6,20,0)),1,IF(AND(明細書!PG42&lt;=TIME(7,40,0),明細書!PH42&gt;=TIME(8,20,0)),1,""))))</f>
        <v/>
      </c>
      <c r="QN42" s="15" t="str">
        <f t="shared" si="71"/>
        <v/>
      </c>
      <c r="QP42" s="16"/>
      <c r="QQ42" s="7" t="str">
        <f t="shared" si="36"/>
        <v/>
      </c>
      <c r="QR42" s="3">
        <f t="shared" si="37"/>
        <v>45382</v>
      </c>
      <c r="QS42" s="4"/>
      <c r="QT42" s="5" t="s">
        <v>22</v>
      </c>
      <c r="QU42" s="4"/>
      <c r="QV42" s="5" t="s">
        <v>23</v>
      </c>
      <c r="QW42" s="4"/>
      <c r="QX42" s="5" t="s">
        <v>22</v>
      </c>
      <c r="QY42" s="4"/>
      <c r="QZ42" s="5" t="s">
        <v>23</v>
      </c>
      <c r="RA42" s="4"/>
      <c r="RB42" s="6" t="s">
        <v>22</v>
      </c>
      <c r="RC42" s="4"/>
      <c r="RD42" s="6" t="s">
        <v>23</v>
      </c>
      <c r="RE42" s="4"/>
      <c r="RF42" s="6" t="s">
        <v>22</v>
      </c>
      <c r="RG42" s="4"/>
      <c r="RH42" s="6" t="s">
        <v>23</v>
      </c>
      <c r="RI42" s="70"/>
      <c r="RJ42" s="17"/>
      <c r="RK42" s="18"/>
      <c r="RL42" s="82"/>
      <c r="RN42" s="9" t="str">
        <f t="shared" si="38"/>
        <v/>
      </c>
      <c r="RO42" s="9" t="str">
        <f t="shared" si="92"/>
        <v/>
      </c>
      <c r="RP42" s="9" t="str">
        <f>IF(QY42="","",IF(OR(AND(QP42=QP43,QS43&gt;0,明細書!QS43&lt;明細書!QS42),AND(QP42=QP43,QS43&gt;0,明細書!QT42&gt;明細書!QS43),AND(明細書!QS42&gt;明細書!QT42)),1,""))</f>
        <v/>
      </c>
      <c r="RQ42" s="9" t="str">
        <f>IF(RG42="","",IF(OR(明細書!QU42&lt;明細書!QS42,明細書!QT42&lt;明細書!QV42,明細書!QU42&gt;明細書!QV42),1,""))</f>
        <v/>
      </c>
      <c r="RR42" s="9" t="str">
        <f>IF(AND(明細書!QS42&lt;=TIME(17,40,0),明細書!QT42&gt;=TIME(18,20,0)),1,IF(AND(明細書!QS42&lt;=TIME(21,40,0),明細書!QT42&gt;=TIME(22,20,0)),1,IF(AND(明細書!QS42&lt;=TIME(5,40,0),明細書!QT42&gt;=TIME(6,20,0)),1,IF(AND(明細書!QS42&lt;=TIME(7,40,0),明細書!QT42&gt;=TIME(8,20,0)),1,""))))</f>
        <v/>
      </c>
      <c r="RZ42" s="15" t="str">
        <f t="shared" si="72"/>
        <v/>
      </c>
      <c r="SB42" s="16"/>
      <c r="SC42" s="7" t="str">
        <f t="shared" si="39"/>
        <v/>
      </c>
      <c r="SD42" s="3">
        <f t="shared" si="40"/>
        <v>45382</v>
      </c>
      <c r="SE42" s="4"/>
      <c r="SF42" s="5" t="s">
        <v>22</v>
      </c>
      <c r="SG42" s="4"/>
      <c r="SH42" s="5" t="s">
        <v>23</v>
      </c>
      <c r="SI42" s="4"/>
      <c r="SJ42" s="5" t="s">
        <v>22</v>
      </c>
      <c r="SK42" s="4"/>
      <c r="SL42" s="5" t="s">
        <v>23</v>
      </c>
      <c r="SM42" s="4"/>
      <c r="SN42" s="6" t="s">
        <v>22</v>
      </c>
      <c r="SO42" s="4"/>
      <c r="SP42" s="6" t="s">
        <v>23</v>
      </c>
      <c r="SQ42" s="4"/>
      <c r="SR42" s="6" t="s">
        <v>22</v>
      </c>
      <c r="SS42" s="4"/>
      <c r="ST42" s="6" t="s">
        <v>23</v>
      </c>
      <c r="SU42" s="70"/>
      <c r="SV42" s="17"/>
      <c r="SW42" s="18"/>
      <c r="SX42" s="82"/>
      <c r="SZ42" s="9" t="str">
        <f t="shared" si="41"/>
        <v/>
      </c>
      <c r="TA42" s="9" t="str">
        <f t="shared" si="93"/>
        <v/>
      </c>
      <c r="TB42" s="9" t="str">
        <f>IF(SK42="","",IF(OR(AND(SB42=SB43,SE43&gt;0,明細書!SE43&lt;明細書!SE42),AND(SB42=SB43,SE43&gt;0,明細書!SF42&gt;明細書!SE43),AND(明細書!SE42&gt;明細書!SF42)),1,""))</f>
        <v/>
      </c>
      <c r="TC42" s="9" t="str">
        <f>IF(SS42="","",IF(OR(明細書!SG42&lt;明細書!SE42,明細書!SF42&lt;明細書!SH42,明細書!SG42&gt;明細書!SH42),1,""))</f>
        <v/>
      </c>
      <c r="TD42" s="9" t="str">
        <f>IF(AND(明細書!SE42&lt;=TIME(17,40,0),明細書!SF42&gt;=TIME(18,20,0)),1,IF(AND(明細書!SE42&lt;=TIME(21,40,0),明細書!SF42&gt;=TIME(22,20,0)),1,IF(AND(明細書!SE42&lt;=TIME(5,40,0),明細書!SF42&gt;=TIME(6,20,0)),1,IF(AND(明細書!SE42&lt;=TIME(7,40,0),明細書!SF42&gt;=TIME(8,20,0)),1,""))))</f>
        <v/>
      </c>
      <c r="TL42" s="15" t="str">
        <f t="shared" si="73"/>
        <v/>
      </c>
      <c r="TN42" s="16"/>
      <c r="TO42" s="7" t="str">
        <f t="shared" si="42"/>
        <v/>
      </c>
      <c r="TP42" s="3">
        <f t="shared" si="43"/>
        <v>45382</v>
      </c>
      <c r="TQ42" s="4"/>
      <c r="TR42" s="5" t="s">
        <v>22</v>
      </c>
      <c r="TS42" s="4"/>
      <c r="TT42" s="5" t="s">
        <v>23</v>
      </c>
      <c r="TU42" s="4"/>
      <c r="TV42" s="5" t="s">
        <v>22</v>
      </c>
      <c r="TW42" s="4"/>
      <c r="TX42" s="5" t="s">
        <v>23</v>
      </c>
      <c r="TY42" s="4"/>
      <c r="TZ42" s="6" t="s">
        <v>22</v>
      </c>
      <c r="UA42" s="4"/>
      <c r="UB42" s="6" t="s">
        <v>23</v>
      </c>
      <c r="UC42" s="4"/>
      <c r="UD42" s="6" t="s">
        <v>22</v>
      </c>
      <c r="UE42" s="4"/>
      <c r="UF42" s="6" t="s">
        <v>23</v>
      </c>
      <c r="UG42" s="70"/>
      <c r="UH42" s="17"/>
      <c r="UI42" s="18"/>
      <c r="UJ42" s="82"/>
      <c r="UL42" s="9" t="str">
        <f t="shared" si="44"/>
        <v/>
      </c>
      <c r="UM42" s="9" t="str">
        <f t="shared" si="94"/>
        <v/>
      </c>
      <c r="UN42" s="9" t="str">
        <f>IF(TW42="","",IF(OR(AND(TN42=TN43,TQ43&gt;0,明細書!TQ43&lt;明細書!TQ42),AND(TN42=TN43,TQ43&gt;0,明細書!TR42&gt;明細書!TQ43),AND(明細書!TQ42&gt;明細書!TR42)),1,""))</f>
        <v/>
      </c>
      <c r="UO42" s="9" t="str">
        <f>IF(UE42="","",IF(OR(明細書!TS42&lt;明細書!TQ42,明細書!TR42&lt;明細書!TT42,明細書!TS42&gt;明細書!TT42),1,""))</f>
        <v/>
      </c>
      <c r="UP42" s="9" t="str">
        <f>IF(AND(明細書!TQ42&lt;=TIME(17,40,0),明細書!TR42&gt;=TIME(18,20,0)),1,IF(AND(明細書!TQ42&lt;=TIME(21,40,0),明細書!TR42&gt;=TIME(22,20,0)),1,IF(AND(明細書!TQ42&lt;=TIME(5,40,0),明細書!TR42&gt;=TIME(6,20,0)),1,IF(AND(明細書!TQ42&lt;=TIME(7,40,0),明細書!TR42&gt;=TIME(8,20,0)),1,""))))</f>
        <v/>
      </c>
      <c r="UX42" s="15" t="str">
        <f t="shared" si="74"/>
        <v/>
      </c>
      <c r="UZ42" s="16"/>
      <c r="VA42" s="7" t="str">
        <f t="shared" si="45"/>
        <v/>
      </c>
      <c r="VB42" s="3">
        <f t="shared" si="46"/>
        <v>45382</v>
      </c>
      <c r="VC42" s="4"/>
      <c r="VD42" s="5" t="s">
        <v>22</v>
      </c>
      <c r="VE42" s="4"/>
      <c r="VF42" s="5" t="s">
        <v>23</v>
      </c>
      <c r="VG42" s="4"/>
      <c r="VH42" s="5" t="s">
        <v>22</v>
      </c>
      <c r="VI42" s="4"/>
      <c r="VJ42" s="5" t="s">
        <v>23</v>
      </c>
      <c r="VK42" s="4"/>
      <c r="VL42" s="6" t="s">
        <v>22</v>
      </c>
      <c r="VM42" s="4"/>
      <c r="VN42" s="6" t="s">
        <v>23</v>
      </c>
      <c r="VO42" s="4"/>
      <c r="VP42" s="6" t="s">
        <v>22</v>
      </c>
      <c r="VQ42" s="4"/>
      <c r="VR42" s="6" t="s">
        <v>23</v>
      </c>
      <c r="VS42" s="70"/>
      <c r="VT42" s="17"/>
      <c r="VU42" s="18"/>
      <c r="VV42" s="82"/>
      <c r="VX42" s="9" t="str">
        <f t="shared" si="47"/>
        <v/>
      </c>
      <c r="VY42" s="9" t="str">
        <f t="shared" si="95"/>
        <v/>
      </c>
      <c r="VZ42" s="9" t="str">
        <f>IF(VI42="","",IF(OR(AND(UZ42=UZ43,VC43&gt;0,明細書!VC43&lt;明細書!VC42),AND(UZ42=UZ43,VC43&gt;0,明細書!VD42&gt;明細書!VC43),AND(明細書!VC42&gt;明細書!VD42)),1,""))</f>
        <v/>
      </c>
      <c r="WA42" s="9" t="str">
        <f>IF(VQ42="","",IF(OR(明細書!VE42&lt;明細書!VC42,明細書!VD42&lt;明細書!VF42,明細書!VE42&gt;明細書!VF42),1,""))</f>
        <v/>
      </c>
      <c r="WB42" s="9" t="str">
        <f>IF(AND(明細書!VC42&lt;=TIME(17,40,0),明細書!VD42&gt;=TIME(18,20,0)),1,IF(AND(明細書!VC42&lt;=TIME(21,40,0),明細書!VD42&gt;=TIME(22,20,0)),1,IF(AND(明細書!VC42&lt;=TIME(5,40,0),明細書!VD42&gt;=TIME(6,20,0)),1,IF(AND(明細書!VC42&lt;=TIME(7,40,0),明細書!VD42&gt;=TIME(8,20,0)),1,""))))</f>
        <v/>
      </c>
      <c r="WJ42" s="15" t="str">
        <f t="shared" si="75"/>
        <v/>
      </c>
      <c r="WL42" s="16"/>
      <c r="WM42" s="7" t="str">
        <f t="shared" si="48"/>
        <v/>
      </c>
      <c r="WN42" s="3">
        <f t="shared" si="49"/>
        <v>45382</v>
      </c>
      <c r="WO42" s="4"/>
      <c r="WP42" s="5" t="s">
        <v>22</v>
      </c>
      <c r="WQ42" s="4"/>
      <c r="WR42" s="5" t="s">
        <v>23</v>
      </c>
      <c r="WS42" s="4"/>
      <c r="WT42" s="5" t="s">
        <v>22</v>
      </c>
      <c r="WU42" s="4"/>
      <c r="WV42" s="5" t="s">
        <v>23</v>
      </c>
      <c r="WW42" s="4"/>
      <c r="WX42" s="6" t="s">
        <v>22</v>
      </c>
      <c r="WY42" s="4"/>
      <c r="WZ42" s="6" t="s">
        <v>23</v>
      </c>
      <c r="XA42" s="4"/>
      <c r="XB42" s="6" t="s">
        <v>22</v>
      </c>
      <c r="XC42" s="4"/>
      <c r="XD42" s="6" t="s">
        <v>23</v>
      </c>
      <c r="XE42" s="70"/>
      <c r="XF42" s="17"/>
      <c r="XG42" s="18"/>
      <c r="XH42" s="82"/>
      <c r="XJ42" s="9" t="str">
        <f t="shared" si="50"/>
        <v/>
      </c>
      <c r="XK42" s="9" t="str">
        <f t="shared" si="96"/>
        <v/>
      </c>
      <c r="XL42" s="9" t="str">
        <f>IF(WU42="","",IF(OR(AND(WL42=WL43,WO43&gt;0,明細書!WO43&lt;明細書!WO42),AND(WL42=WL43,WO43&gt;0,明細書!WP42&gt;明細書!WO43),AND(明細書!WO42&gt;明細書!WP42)),1,""))</f>
        <v/>
      </c>
      <c r="XM42" s="9" t="str">
        <f>IF(XC42="","",IF(OR(明細書!WQ42&lt;明細書!WO42,明細書!WP42&lt;明細書!WR42,明細書!WQ42&gt;明細書!WR42),1,""))</f>
        <v/>
      </c>
      <c r="XN42" s="9" t="str">
        <f>IF(AND(明細書!WO42&lt;=TIME(17,40,0),明細書!WP42&gt;=TIME(18,20,0)),1,IF(AND(明細書!WO42&lt;=TIME(21,40,0),明細書!WP42&gt;=TIME(22,20,0)),1,IF(AND(明細書!WO42&lt;=TIME(5,40,0),明細書!WP42&gt;=TIME(6,20,0)),1,IF(AND(明細書!WO42&lt;=TIME(7,40,0),明細書!WP42&gt;=TIME(8,20,0)),1,""))))</f>
        <v/>
      </c>
      <c r="XV42" s="15" t="str">
        <f t="shared" si="76"/>
        <v/>
      </c>
      <c r="XX42" s="16"/>
      <c r="XY42" s="7" t="str">
        <f t="shared" si="51"/>
        <v/>
      </c>
      <c r="XZ42" s="3">
        <f t="shared" si="52"/>
        <v>45382</v>
      </c>
      <c r="YA42" s="4"/>
      <c r="YB42" s="5" t="s">
        <v>22</v>
      </c>
      <c r="YC42" s="4"/>
      <c r="YD42" s="5" t="s">
        <v>23</v>
      </c>
      <c r="YE42" s="4"/>
      <c r="YF42" s="5" t="s">
        <v>22</v>
      </c>
      <c r="YG42" s="4"/>
      <c r="YH42" s="5" t="s">
        <v>23</v>
      </c>
      <c r="YI42" s="4"/>
      <c r="YJ42" s="6" t="s">
        <v>22</v>
      </c>
      <c r="YK42" s="4"/>
      <c r="YL42" s="6" t="s">
        <v>23</v>
      </c>
      <c r="YM42" s="4"/>
      <c r="YN42" s="6" t="s">
        <v>22</v>
      </c>
      <c r="YO42" s="4"/>
      <c r="YP42" s="6" t="s">
        <v>23</v>
      </c>
      <c r="YQ42" s="70"/>
      <c r="YR42" s="17"/>
      <c r="YS42" s="18"/>
      <c r="YT42" s="82"/>
      <c r="YV42" s="9" t="str">
        <f t="shared" si="53"/>
        <v/>
      </c>
      <c r="YW42" s="9" t="str">
        <f t="shared" si="97"/>
        <v/>
      </c>
      <c r="YX42" s="9" t="str">
        <f>IF(YG42="","",IF(OR(AND(XX42=XX43,YA43&gt;0,明細書!YA43&lt;明細書!YA42),AND(XX42=XX43,YA43&gt;0,明細書!YB42&gt;明細書!YA43),AND(明細書!YA42&gt;明細書!YB42)),1,""))</f>
        <v/>
      </c>
      <c r="YY42" s="9" t="str">
        <f>IF(YO42="","",IF(OR(明細書!YC42&lt;明細書!YA42,明細書!YB42&lt;明細書!YD42,明細書!YC42&gt;明細書!YD42),1,""))</f>
        <v/>
      </c>
      <c r="YZ42" s="9" t="str">
        <f>IF(AND(明細書!YA42&lt;=TIME(17,40,0),明細書!YB42&gt;=TIME(18,20,0)),1,IF(AND(明細書!YA42&lt;=TIME(21,40,0),明細書!YB42&gt;=TIME(22,20,0)),1,IF(AND(明細書!YA42&lt;=TIME(5,40,0),明細書!YB42&gt;=TIME(6,20,0)),1,IF(AND(明細書!YA42&lt;=TIME(7,40,0),明細書!YB42&gt;=TIME(8,20,0)),1,""))))</f>
        <v/>
      </c>
      <c r="ZH42" s="15" t="str">
        <f t="shared" si="77"/>
        <v/>
      </c>
      <c r="ZJ42" s="16"/>
      <c r="ZK42" s="7" t="str">
        <f t="shared" si="54"/>
        <v/>
      </c>
      <c r="ZL42" s="3">
        <f t="shared" si="55"/>
        <v>45382</v>
      </c>
      <c r="ZM42" s="4"/>
      <c r="ZN42" s="5" t="s">
        <v>22</v>
      </c>
      <c r="ZO42" s="4"/>
      <c r="ZP42" s="5" t="s">
        <v>23</v>
      </c>
      <c r="ZQ42" s="4"/>
      <c r="ZR42" s="5" t="s">
        <v>22</v>
      </c>
      <c r="ZS42" s="4"/>
      <c r="ZT42" s="5" t="s">
        <v>23</v>
      </c>
      <c r="ZU42" s="4"/>
      <c r="ZV42" s="6" t="s">
        <v>22</v>
      </c>
      <c r="ZW42" s="4"/>
      <c r="ZX42" s="6" t="s">
        <v>23</v>
      </c>
      <c r="ZY42" s="4"/>
      <c r="ZZ42" s="6" t="s">
        <v>22</v>
      </c>
      <c r="AAA42" s="4"/>
      <c r="AAB42" s="6" t="s">
        <v>23</v>
      </c>
      <c r="AAC42" s="70"/>
      <c r="AAD42" s="17"/>
      <c r="AAE42" s="18"/>
      <c r="AAF42" s="82"/>
      <c r="AAH42" s="9" t="str">
        <f t="shared" si="56"/>
        <v/>
      </c>
      <c r="AAI42" s="9" t="str">
        <f t="shared" si="98"/>
        <v/>
      </c>
      <c r="AAJ42" s="9" t="str">
        <f>IF(ZS42="","",IF(OR(AND(ZJ42=ZJ43,ZM43&gt;0,明細書!ZM43&lt;明細書!ZM42),AND(ZJ42=ZJ43,ZM43&gt;0,明細書!ZN42&gt;明細書!ZM43),AND(明細書!ZM42&gt;明細書!ZN42)),1,""))</f>
        <v/>
      </c>
      <c r="AAK42" s="9" t="str">
        <f>IF(AAA42="","",IF(OR(明細書!ZO42&lt;明細書!ZM42,明細書!ZN42&lt;明細書!ZP42,明細書!ZO42&gt;明細書!ZP42),1,""))</f>
        <v/>
      </c>
      <c r="AAL42" s="9" t="str">
        <f>IF(AND(明細書!ZM42&lt;=TIME(17,40,0),明細書!ZN42&gt;=TIME(18,20,0)),1,IF(AND(明細書!ZM42&lt;=TIME(21,40,0),明細書!ZN42&gt;=TIME(22,20,0)),1,IF(AND(明細書!ZM42&lt;=TIME(5,40,0),明細書!ZN42&gt;=TIME(6,20,0)),1,IF(AND(明細書!ZM42&lt;=TIME(7,40,0),明細書!ZN42&gt;=TIME(8,20,0)),1,""))))</f>
        <v/>
      </c>
      <c r="AAT42" s="15" t="str">
        <f t="shared" si="78"/>
        <v/>
      </c>
      <c r="AAV42" s="16"/>
      <c r="AAW42" s="7" t="str">
        <f t="shared" si="57"/>
        <v/>
      </c>
      <c r="AAX42" s="3">
        <f t="shared" si="58"/>
        <v>45382</v>
      </c>
      <c r="AAY42" s="4"/>
      <c r="AAZ42" s="5" t="s">
        <v>22</v>
      </c>
      <c r="ABA42" s="4"/>
      <c r="ABB42" s="5" t="s">
        <v>23</v>
      </c>
      <c r="ABC42" s="4"/>
      <c r="ABD42" s="5" t="s">
        <v>22</v>
      </c>
      <c r="ABE42" s="4"/>
      <c r="ABF42" s="5" t="s">
        <v>23</v>
      </c>
      <c r="ABG42" s="4"/>
      <c r="ABH42" s="6" t="s">
        <v>22</v>
      </c>
      <c r="ABI42" s="4"/>
      <c r="ABJ42" s="6" t="s">
        <v>23</v>
      </c>
      <c r="ABK42" s="4"/>
      <c r="ABL42" s="6" t="s">
        <v>22</v>
      </c>
      <c r="ABM42" s="4"/>
      <c r="ABN42" s="6" t="s">
        <v>23</v>
      </c>
      <c r="ABO42" s="70"/>
      <c r="ABP42" s="17"/>
      <c r="ABQ42" s="18"/>
      <c r="ABR42" s="82"/>
      <c r="ABT42" s="9" t="str">
        <f t="shared" si="59"/>
        <v/>
      </c>
      <c r="ABU42" s="9" t="str">
        <f t="shared" si="99"/>
        <v/>
      </c>
      <c r="ABV42" s="9" t="str">
        <f>IF(ABE42="","",IF(OR(AND(AAV42=AAV43,AAY43&gt;0,明細書!AAY43&lt;明細書!AAY42),AND(AAV42=AAV43,AAY43&gt;0,明細書!AAZ42&gt;明細書!AAY43),AND(明細書!AAY42&gt;明細書!AAZ42)),1,""))</f>
        <v/>
      </c>
      <c r="ABW42" s="9" t="str">
        <f>IF(ABM42="","",IF(OR(明細書!ABA42&lt;明細書!AAY42,明細書!AAZ42&lt;明細書!ABB42,明細書!ABA42&gt;明細書!ABB42),1,""))</f>
        <v/>
      </c>
      <c r="ABX42" s="9" t="str">
        <f>IF(AND(明細書!AAY42&lt;=TIME(17,40,0),明細書!AAZ42&gt;=TIME(18,20,0)),1,IF(AND(明細書!AAY42&lt;=TIME(21,40,0),明細書!AAZ42&gt;=TIME(22,20,0)),1,IF(AND(明細書!AAY42&lt;=TIME(5,40,0),明細書!AAZ42&gt;=TIME(6,20,0)),1,IF(AND(明細書!AAY42&lt;=TIME(7,40,0),明細書!AAZ42&gt;=TIME(8,20,0)),1,""))))</f>
        <v/>
      </c>
      <c r="ACF42" s="15" t="str">
        <f t="shared" si="79"/>
        <v/>
      </c>
    </row>
    <row r="43" spans="2:760" ht="18.75" customHeight="1" x14ac:dyDescent="0.2">
      <c r="B43" s="16"/>
      <c r="C43" s="7" t="str">
        <f t="shared" si="100"/>
        <v/>
      </c>
      <c r="D43" s="3">
        <f t="shared" si="102"/>
        <v>45382</v>
      </c>
      <c r="E43" s="4"/>
      <c r="F43" s="5" t="s">
        <v>22</v>
      </c>
      <c r="G43" s="4"/>
      <c r="H43" s="5" t="s">
        <v>23</v>
      </c>
      <c r="I43" s="4"/>
      <c r="J43" s="5" t="s">
        <v>22</v>
      </c>
      <c r="K43" s="4"/>
      <c r="L43" s="5" t="s">
        <v>23</v>
      </c>
      <c r="M43" s="4"/>
      <c r="N43" s="6" t="s">
        <v>22</v>
      </c>
      <c r="O43" s="4"/>
      <c r="P43" s="6" t="s">
        <v>23</v>
      </c>
      <c r="Q43" s="4"/>
      <c r="R43" s="6" t="s">
        <v>22</v>
      </c>
      <c r="S43" s="4"/>
      <c r="T43" s="6" t="s">
        <v>23</v>
      </c>
      <c r="U43" s="70"/>
      <c r="V43" s="17"/>
      <c r="W43" s="18"/>
      <c r="X43" s="82"/>
      <c r="Z43" s="9" t="str">
        <f t="shared" si="103"/>
        <v/>
      </c>
      <c r="AA43" s="9" t="str">
        <f t="shared" si="80"/>
        <v/>
      </c>
      <c r="AB43" s="9" t="str">
        <f>IF(K43="","",IF(OR(AND(B43=B44,E44&gt;0,明細書!E44&lt;明細書!E43),AND(B43=B44,E44&gt;0,明細書!F43&gt;明細書!E44),AND(明細書!E43&gt;明細書!F43)),1,""))</f>
        <v/>
      </c>
      <c r="AC43" s="9" t="str">
        <f>IF(S43="","",IF(OR(明細書!G43&lt;明細書!E43,明細書!F43&lt;明細書!H43,明細書!G43&gt;明細書!H43),1,""))</f>
        <v/>
      </c>
      <c r="AD43" s="9" t="str">
        <f>IF(AND(明細書!E43&lt;=TIME(17,40,0),明細書!F43&gt;=TIME(18,20,0)),1,IF(AND(明細書!E43&lt;=TIME(21,40,0),明細書!F43&gt;=TIME(22,20,0)),1,IF(AND(明細書!E43&lt;=TIME(5,40,0),明細書!F43&gt;=TIME(6,20,0)),1,IF(AND(明細書!E43&lt;=TIME(7,40,0),明細書!F43&gt;=TIME(8,20,0)),1,""))))</f>
        <v/>
      </c>
      <c r="AL43" s="15" t="str">
        <f t="shared" si="60"/>
        <v/>
      </c>
      <c r="AN43" s="16"/>
      <c r="AO43" s="7" t="str">
        <f t="shared" si="3"/>
        <v/>
      </c>
      <c r="AP43" s="3">
        <f t="shared" si="4"/>
        <v>45382</v>
      </c>
      <c r="AQ43" s="4"/>
      <c r="AR43" s="5" t="s">
        <v>22</v>
      </c>
      <c r="AS43" s="4"/>
      <c r="AT43" s="5" t="s">
        <v>23</v>
      </c>
      <c r="AU43" s="4"/>
      <c r="AV43" s="5" t="s">
        <v>22</v>
      </c>
      <c r="AW43" s="4"/>
      <c r="AX43" s="5" t="s">
        <v>23</v>
      </c>
      <c r="AY43" s="4"/>
      <c r="AZ43" s="6" t="s">
        <v>22</v>
      </c>
      <c r="BA43" s="4"/>
      <c r="BB43" s="6" t="s">
        <v>23</v>
      </c>
      <c r="BC43" s="4"/>
      <c r="BD43" s="6" t="s">
        <v>22</v>
      </c>
      <c r="BE43" s="4"/>
      <c r="BF43" s="6" t="s">
        <v>23</v>
      </c>
      <c r="BG43" s="70"/>
      <c r="BH43" s="17"/>
      <c r="BI43" s="18"/>
      <c r="BJ43" s="82"/>
      <c r="BL43" s="9" t="str">
        <f t="shared" si="5"/>
        <v/>
      </c>
      <c r="BM43" s="9" t="str">
        <f t="shared" si="81"/>
        <v/>
      </c>
      <c r="BN43" s="9" t="str">
        <f>IF(AW43="","",IF(OR(AND(AN43=AN44,AQ44&gt;0,明細書!AQ44&lt;明細書!AQ43),AND(AN43=AN44,AQ44&gt;0,明細書!AR43&gt;明細書!AQ44),AND(明細書!AQ43&gt;明細書!AR43)),1,""))</f>
        <v/>
      </c>
      <c r="BO43" s="9" t="str">
        <f>IF(BE43="","",IF(OR(明細書!AS43&lt;明細書!AQ43,明細書!AR43&lt;明細書!AT43,明細書!AS43&gt;明細書!AT43),1,""))</f>
        <v/>
      </c>
      <c r="BP43" s="9" t="str">
        <f>IF(AND(明細書!AQ43&lt;=TIME(17,40,0),明細書!AR43&gt;=TIME(18,20,0)),1,IF(AND(明細書!AQ43&lt;=TIME(21,40,0),明細書!AR43&gt;=TIME(22,20,0)),1,IF(AND(明細書!AQ43&lt;=TIME(5,40,0),明細書!AR43&gt;=TIME(6,20,0)),1,IF(AND(明細書!AQ43&lt;=TIME(7,40,0),明細書!AR43&gt;=TIME(8,20,0)),1,""))))</f>
        <v/>
      </c>
      <c r="BX43" s="15" t="str">
        <f t="shared" si="61"/>
        <v/>
      </c>
      <c r="BZ43" s="16"/>
      <c r="CA43" s="7" t="str">
        <f t="shared" si="6"/>
        <v/>
      </c>
      <c r="CB43" s="3">
        <f t="shared" si="7"/>
        <v>45382</v>
      </c>
      <c r="CC43" s="4"/>
      <c r="CD43" s="5" t="s">
        <v>22</v>
      </c>
      <c r="CE43" s="4"/>
      <c r="CF43" s="5" t="s">
        <v>23</v>
      </c>
      <c r="CG43" s="4"/>
      <c r="CH43" s="5" t="s">
        <v>22</v>
      </c>
      <c r="CI43" s="4"/>
      <c r="CJ43" s="5" t="s">
        <v>23</v>
      </c>
      <c r="CK43" s="4"/>
      <c r="CL43" s="6" t="s">
        <v>22</v>
      </c>
      <c r="CM43" s="4"/>
      <c r="CN43" s="6" t="s">
        <v>23</v>
      </c>
      <c r="CO43" s="4"/>
      <c r="CP43" s="6" t="s">
        <v>22</v>
      </c>
      <c r="CQ43" s="4"/>
      <c r="CR43" s="6" t="s">
        <v>23</v>
      </c>
      <c r="CS43" s="70"/>
      <c r="CT43" s="17"/>
      <c r="CU43" s="18"/>
      <c r="CV43" s="82"/>
      <c r="CX43" s="9" t="str">
        <f t="shared" si="8"/>
        <v/>
      </c>
      <c r="CY43" s="9" t="str">
        <f t="shared" si="82"/>
        <v/>
      </c>
      <c r="CZ43" s="9" t="str">
        <f>IF(CI43="","",IF(OR(AND(BZ43=BZ44,CC44&gt;0,明細書!CC44&lt;明細書!CC43),AND(BZ43=BZ44,CC44&gt;0,明細書!CD43&gt;明細書!CC44),AND(明細書!CC43&gt;明細書!CD43)),1,""))</f>
        <v/>
      </c>
      <c r="DA43" s="9" t="str">
        <f>IF(CQ43="","",IF(OR(明細書!CE43&lt;明細書!CC43,明細書!CD43&lt;明細書!CF43,明細書!CE43&gt;明細書!CF43),1,""))</f>
        <v/>
      </c>
      <c r="DB43" s="9" t="str">
        <f>IF(AND(明細書!CC43&lt;=TIME(17,40,0),明細書!CD43&gt;=TIME(18,20,0)),1,IF(AND(明細書!CC43&lt;=TIME(21,40,0),明細書!CD43&gt;=TIME(22,20,0)),1,IF(AND(明細書!CC43&lt;=TIME(5,40,0),明細書!CD43&gt;=TIME(6,20,0)),1,IF(AND(明細書!CC43&lt;=TIME(7,40,0),明細書!CD43&gt;=TIME(8,20,0)),1,""))))</f>
        <v/>
      </c>
      <c r="DJ43" s="15" t="str">
        <f t="shared" si="62"/>
        <v/>
      </c>
      <c r="DL43" s="16"/>
      <c r="DM43" s="7" t="str">
        <f t="shared" si="9"/>
        <v/>
      </c>
      <c r="DN43" s="3">
        <f t="shared" si="10"/>
        <v>45382</v>
      </c>
      <c r="DO43" s="4"/>
      <c r="DP43" s="5" t="s">
        <v>22</v>
      </c>
      <c r="DQ43" s="4"/>
      <c r="DR43" s="5" t="s">
        <v>23</v>
      </c>
      <c r="DS43" s="4"/>
      <c r="DT43" s="5" t="s">
        <v>22</v>
      </c>
      <c r="DU43" s="4"/>
      <c r="DV43" s="5" t="s">
        <v>23</v>
      </c>
      <c r="DW43" s="4"/>
      <c r="DX43" s="6" t="s">
        <v>22</v>
      </c>
      <c r="DY43" s="4"/>
      <c r="DZ43" s="6" t="s">
        <v>23</v>
      </c>
      <c r="EA43" s="4"/>
      <c r="EB43" s="6" t="s">
        <v>22</v>
      </c>
      <c r="EC43" s="4"/>
      <c r="ED43" s="6" t="s">
        <v>23</v>
      </c>
      <c r="EE43" s="70"/>
      <c r="EF43" s="17"/>
      <c r="EG43" s="18"/>
      <c r="EH43" s="82"/>
      <c r="EJ43" s="9" t="str">
        <f t="shared" si="11"/>
        <v/>
      </c>
      <c r="EK43" s="9" t="str">
        <f t="shared" si="83"/>
        <v/>
      </c>
      <c r="EL43" s="9" t="str">
        <f>IF(DU43="","",IF(OR(AND(DL43=DL44,DO44&gt;0,明細書!DO44&lt;明細書!DO43),AND(DL43=DL44,DO44&gt;0,明細書!DP43&gt;明細書!DO44),AND(明細書!DO43&gt;明細書!DP43)),1,""))</f>
        <v/>
      </c>
      <c r="EM43" s="9" t="str">
        <f>IF(EC43="","",IF(OR(明細書!DQ43&lt;明細書!DO43,明細書!DP43&lt;明細書!DR43,明細書!DQ43&gt;明細書!DR43),1,""))</f>
        <v/>
      </c>
      <c r="EN43" s="9" t="str">
        <f>IF(AND(明細書!DO43&lt;=TIME(17,40,0),明細書!DP43&gt;=TIME(18,20,0)),1,IF(AND(明細書!DO43&lt;=TIME(21,40,0),明細書!DP43&gt;=TIME(22,20,0)),1,IF(AND(明細書!DO43&lt;=TIME(5,40,0),明細書!DP43&gt;=TIME(6,20,0)),1,IF(AND(明細書!DO43&lt;=TIME(7,40,0),明細書!DP43&gt;=TIME(8,20,0)),1,""))))</f>
        <v/>
      </c>
      <c r="EV43" s="15" t="str">
        <f t="shared" si="63"/>
        <v/>
      </c>
      <c r="EX43" s="16"/>
      <c r="EY43" s="7" t="str">
        <f t="shared" si="12"/>
        <v/>
      </c>
      <c r="EZ43" s="3">
        <f t="shared" si="13"/>
        <v>45382</v>
      </c>
      <c r="FA43" s="4"/>
      <c r="FB43" s="5" t="s">
        <v>22</v>
      </c>
      <c r="FC43" s="4"/>
      <c r="FD43" s="5" t="s">
        <v>23</v>
      </c>
      <c r="FE43" s="4"/>
      <c r="FF43" s="5" t="s">
        <v>22</v>
      </c>
      <c r="FG43" s="4"/>
      <c r="FH43" s="5" t="s">
        <v>23</v>
      </c>
      <c r="FI43" s="4"/>
      <c r="FJ43" s="6" t="s">
        <v>22</v>
      </c>
      <c r="FK43" s="4"/>
      <c r="FL43" s="6" t="s">
        <v>23</v>
      </c>
      <c r="FM43" s="4"/>
      <c r="FN43" s="6" t="s">
        <v>22</v>
      </c>
      <c r="FO43" s="4"/>
      <c r="FP43" s="6" t="s">
        <v>23</v>
      </c>
      <c r="FQ43" s="70"/>
      <c r="FR43" s="17"/>
      <c r="FS43" s="18"/>
      <c r="FT43" s="82"/>
      <c r="FV43" s="9" t="str">
        <f t="shared" si="14"/>
        <v/>
      </c>
      <c r="FW43" s="9" t="str">
        <f t="shared" si="84"/>
        <v/>
      </c>
      <c r="FX43" s="9" t="str">
        <f>IF(FG43="","",IF(OR(AND(EX43=EX44,FA44&gt;0,明細書!FA44&lt;明細書!FA43),AND(EX43=EX44,FA44&gt;0,明細書!FB43&gt;明細書!FA44),AND(明細書!FA43&gt;明細書!FB43)),1,""))</f>
        <v/>
      </c>
      <c r="FY43" s="9" t="str">
        <f>IF(FO43="","",IF(OR(明細書!FC43&lt;明細書!FA43,明細書!FB43&lt;明細書!FD43,明細書!FC43&gt;明細書!FD43),1,""))</f>
        <v/>
      </c>
      <c r="FZ43" s="9" t="str">
        <f>IF(AND(明細書!FA43&lt;=TIME(17,40,0),明細書!FB43&gt;=TIME(18,20,0)),1,IF(AND(明細書!FA43&lt;=TIME(21,40,0),明細書!FB43&gt;=TIME(22,20,0)),1,IF(AND(明細書!FA43&lt;=TIME(5,40,0),明細書!FB43&gt;=TIME(6,20,0)),1,IF(AND(明細書!FA43&lt;=TIME(7,40,0),明細書!FB43&gt;=TIME(8,20,0)),1,""))))</f>
        <v/>
      </c>
      <c r="GH43" s="15" t="str">
        <f t="shared" si="64"/>
        <v/>
      </c>
      <c r="GJ43" s="16"/>
      <c r="GK43" s="7" t="str">
        <f t="shared" si="15"/>
        <v/>
      </c>
      <c r="GL43" s="3">
        <f t="shared" si="16"/>
        <v>45382</v>
      </c>
      <c r="GM43" s="4"/>
      <c r="GN43" s="5" t="s">
        <v>22</v>
      </c>
      <c r="GO43" s="4"/>
      <c r="GP43" s="5" t="s">
        <v>23</v>
      </c>
      <c r="GQ43" s="4"/>
      <c r="GR43" s="5" t="s">
        <v>22</v>
      </c>
      <c r="GS43" s="4"/>
      <c r="GT43" s="5" t="s">
        <v>23</v>
      </c>
      <c r="GU43" s="4"/>
      <c r="GV43" s="6" t="s">
        <v>22</v>
      </c>
      <c r="GW43" s="4"/>
      <c r="GX43" s="6" t="s">
        <v>23</v>
      </c>
      <c r="GY43" s="4"/>
      <c r="GZ43" s="6" t="s">
        <v>22</v>
      </c>
      <c r="HA43" s="4"/>
      <c r="HB43" s="6" t="s">
        <v>23</v>
      </c>
      <c r="HC43" s="70"/>
      <c r="HD43" s="17"/>
      <c r="HE43" s="18"/>
      <c r="HF43" s="82"/>
      <c r="HH43" s="9" t="str">
        <f t="shared" si="17"/>
        <v/>
      </c>
      <c r="HI43" s="9" t="str">
        <f t="shared" si="85"/>
        <v/>
      </c>
      <c r="HJ43" s="9" t="str">
        <f>IF(GS43="","",IF(OR(AND(GJ43=GJ44,GM44&gt;0,明細書!GM44&lt;明細書!GM43),AND(GJ43=GJ44,GM44&gt;0,明細書!GN43&gt;明細書!GM44),AND(明細書!GM43&gt;明細書!GN43)),1,""))</f>
        <v/>
      </c>
      <c r="HK43" s="9" t="str">
        <f>IF(HA43="","",IF(OR(明細書!GO43&lt;明細書!GM43,明細書!GN43&lt;明細書!GP43,明細書!GO43&gt;明細書!GP43),1,""))</f>
        <v/>
      </c>
      <c r="HL43" s="9" t="str">
        <f>IF(AND(明細書!GM43&lt;=TIME(17,40,0),明細書!GN43&gt;=TIME(18,20,0)),1,IF(AND(明細書!GM43&lt;=TIME(21,40,0),明細書!GN43&gt;=TIME(22,20,0)),1,IF(AND(明細書!GM43&lt;=TIME(5,40,0),明細書!GN43&gt;=TIME(6,20,0)),1,IF(AND(明細書!GM43&lt;=TIME(7,40,0),明細書!GN43&gt;=TIME(8,20,0)),1,""))))</f>
        <v/>
      </c>
      <c r="HT43" s="15" t="str">
        <f t="shared" si="65"/>
        <v/>
      </c>
      <c r="HV43" s="16"/>
      <c r="HW43" s="7" t="str">
        <f t="shared" si="18"/>
        <v/>
      </c>
      <c r="HX43" s="3">
        <f t="shared" si="19"/>
        <v>45382</v>
      </c>
      <c r="HY43" s="4"/>
      <c r="HZ43" s="5" t="s">
        <v>22</v>
      </c>
      <c r="IA43" s="4"/>
      <c r="IB43" s="5" t="s">
        <v>23</v>
      </c>
      <c r="IC43" s="4"/>
      <c r="ID43" s="5" t="s">
        <v>22</v>
      </c>
      <c r="IE43" s="4"/>
      <c r="IF43" s="5" t="s">
        <v>23</v>
      </c>
      <c r="IG43" s="4"/>
      <c r="IH43" s="6" t="s">
        <v>22</v>
      </c>
      <c r="II43" s="4"/>
      <c r="IJ43" s="6" t="s">
        <v>23</v>
      </c>
      <c r="IK43" s="4"/>
      <c r="IL43" s="6" t="s">
        <v>22</v>
      </c>
      <c r="IM43" s="4"/>
      <c r="IN43" s="6" t="s">
        <v>23</v>
      </c>
      <c r="IO43" s="70"/>
      <c r="IP43" s="17"/>
      <c r="IQ43" s="18"/>
      <c r="IR43" s="82"/>
      <c r="IT43" s="9" t="str">
        <f t="shared" si="20"/>
        <v/>
      </c>
      <c r="IU43" s="9" t="str">
        <f t="shared" si="86"/>
        <v/>
      </c>
      <c r="IV43" s="9" t="str">
        <f>IF(IE43="","",IF(OR(AND(HV43=HV44,HY44&gt;0,明細書!HY44&lt;明細書!HY43),AND(HV43=HV44,HY44&gt;0,明細書!HZ43&gt;明細書!HY44),AND(明細書!HY43&gt;明細書!HZ43)),1,""))</f>
        <v/>
      </c>
      <c r="IW43" s="9" t="str">
        <f>IF(IM43="","",IF(OR(明細書!IA43&lt;明細書!HY43,明細書!HZ43&lt;明細書!IB43,明細書!IA43&gt;明細書!IB43),1,""))</f>
        <v/>
      </c>
      <c r="IX43" s="9" t="str">
        <f>IF(AND(明細書!HY43&lt;=TIME(17,40,0),明細書!HZ43&gt;=TIME(18,20,0)),1,IF(AND(明細書!HY43&lt;=TIME(21,40,0),明細書!HZ43&gt;=TIME(22,20,0)),1,IF(AND(明細書!HY43&lt;=TIME(5,40,0),明細書!HZ43&gt;=TIME(6,20,0)),1,IF(AND(明細書!HY43&lt;=TIME(7,40,0),明細書!HZ43&gt;=TIME(8,20,0)),1,""))))</f>
        <v/>
      </c>
      <c r="JF43" s="15" t="str">
        <f t="shared" si="66"/>
        <v/>
      </c>
      <c r="JH43" s="16"/>
      <c r="JI43" s="7" t="str">
        <f t="shared" si="21"/>
        <v/>
      </c>
      <c r="JJ43" s="3">
        <f t="shared" si="22"/>
        <v>45382</v>
      </c>
      <c r="JK43" s="4"/>
      <c r="JL43" s="5" t="s">
        <v>22</v>
      </c>
      <c r="JM43" s="4"/>
      <c r="JN43" s="5" t="s">
        <v>23</v>
      </c>
      <c r="JO43" s="4"/>
      <c r="JP43" s="5" t="s">
        <v>22</v>
      </c>
      <c r="JQ43" s="4"/>
      <c r="JR43" s="5" t="s">
        <v>23</v>
      </c>
      <c r="JS43" s="4"/>
      <c r="JT43" s="6" t="s">
        <v>22</v>
      </c>
      <c r="JU43" s="4"/>
      <c r="JV43" s="6" t="s">
        <v>23</v>
      </c>
      <c r="JW43" s="4"/>
      <c r="JX43" s="6" t="s">
        <v>22</v>
      </c>
      <c r="JY43" s="4"/>
      <c r="JZ43" s="6" t="s">
        <v>23</v>
      </c>
      <c r="KA43" s="70"/>
      <c r="KB43" s="17"/>
      <c r="KC43" s="18"/>
      <c r="KD43" s="82"/>
      <c r="KF43" s="9" t="str">
        <f t="shared" si="23"/>
        <v/>
      </c>
      <c r="KG43" s="9" t="str">
        <f t="shared" si="87"/>
        <v/>
      </c>
      <c r="KH43" s="9" t="str">
        <f>IF(JQ43="","",IF(OR(AND(JH43=JH44,JK44&gt;0,明細書!JK44&lt;明細書!JK43),AND(JH43=JH44,JK44&gt;0,明細書!JL43&gt;明細書!JK44),AND(明細書!JK43&gt;明細書!JL43)),1,""))</f>
        <v/>
      </c>
      <c r="KI43" s="9" t="str">
        <f>IF(JY43="","",IF(OR(明細書!JM43&lt;明細書!JK43,明細書!JL43&lt;明細書!JN43,明細書!JM43&gt;明細書!JN43),1,""))</f>
        <v/>
      </c>
      <c r="KJ43" s="9" t="str">
        <f>IF(AND(明細書!JK43&lt;=TIME(17,40,0),明細書!JL43&gt;=TIME(18,20,0)),1,IF(AND(明細書!JK43&lt;=TIME(21,40,0),明細書!JL43&gt;=TIME(22,20,0)),1,IF(AND(明細書!JK43&lt;=TIME(5,40,0),明細書!JL43&gt;=TIME(6,20,0)),1,IF(AND(明細書!JK43&lt;=TIME(7,40,0),明細書!JL43&gt;=TIME(8,20,0)),1,""))))</f>
        <v/>
      </c>
      <c r="KR43" s="15" t="str">
        <f t="shared" si="67"/>
        <v/>
      </c>
      <c r="KT43" s="16"/>
      <c r="KU43" s="7" t="str">
        <f t="shared" si="24"/>
        <v/>
      </c>
      <c r="KV43" s="3">
        <f t="shared" si="25"/>
        <v>45382</v>
      </c>
      <c r="KW43" s="4"/>
      <c r="KX43" s="5" t="s">
        <v>22</v>
      </c>
      <c r="KY43" s="4"/>
      <c r="KZ43" s="5" t="s">
        <v>23</v>
      </c>
      <c r="LA43" s="4"/>
      <c r="LB43" s="5" t="s">
        <v>22</v>
      </c>
      <c r="LC43" s="4"/>
      <c r="LD43" s="5" t="s">
        <v>23</v>
      </c>
      <c r="LE43" s="4"/>
      <c r="LF43" s="6" t="s">
        <v>22</v>
      </c>
      <c r="LG43" s="4"/>
      <c r="LH43" s="6" t="s">
        <v>23</v>
      </c>
      <c r="LI43" s="4"/>
      <c r="LJ43" s="6" t="s">
        <v>22</v>
      </c>
      <c r="LK43" s="4"/>
      <c r="LL43" s="6" t="s">
        <v>23</v>
      </c>
      <c r="LM43" s="70"/>
      <c r="LN43" s="17"/>
      <c r="LO43" s="18"/>
      <c r="LP43" s="82"/>
      <c r="LR43" s="9" t="str">
        <f t="shared" si="26"/>
        <v/>
      </c>
      <c r="LS43" s="9" t="str">
        <f t="shared" si="88"/>
        <v/>
      </c>
      <c r="LT43" s="9" t="str">
        <f>IF(LC43="","",IF(OR(AND(KT43=KT44,KW44&gt;0,明細書!KW44&lt;明細書!KW43),AND(KT43=KT44,KW44&gt;0,明細書!KX43&gt;明細書!KW44),AND(明細書!KW43&gt;明細書!KX43)),1,""))</f>
        <v/>
      </c>
      <c r="LU43" s="9" t="str">
        <f>IF(LK43="","",IF(OR(明細書!KY43&lt;明細書!KW43,明細書!KX43&lt;明細書!KZ43,明細書!KY43&gt;明細書!KZ43),1,""))</f>
        <v/>
      </c>
      <c r="LV43" s="9" t="str">
        <f>IF(AND(明細書!KW43&lt;=TIME(17,40,0),明細書!KX43&gt;=TIME(18,20,0)),1,IF(AND(明細書!KW43&lt;=TIME(21,40,0),明細書!KX43&gt;=TIME(22,20,0)),1,IF(AND(明細書!KW43&lt;=TIME(5,40,0),明細書!KX43&gt;=TIME(6,20,0)),1,IF(AND(明細書!KW43&lt;=TIME(7,40,0),明細書!KX43&gt;=TIME(8,20,0)),1,""))))</f>
        <v/>
      </c>
      <c r="MD43" s="15" t="str">
        <f t="shared" si="68"/>
        <v/>
      </c>
      <c r="MF43" s="16"/>
      <c r="MG43" s="7" t="str">
        <f t="shared" si="27"/>
        <v/>
      </c>
      <c r="MH43" s="3">
        <f t="shared" si="28"/>
        <v>45382</v>
      </c>
      <c r="MI43" s="4"/>
      <c r="MJ43" s="5" t="s">
        <v>22</v>
      </c>
      <c r="MK43" s="4"/>
      <c r="ML43" s="5" t="s">
        <v>23</v>
      </c>
      <c r="MM43" s="4"/>
      <c r="MN43" s="5" t="s">
        <v>22</v>
      </c>
      <c r="MO43" s="4"/>
      <c r="MP43" s="5" t="s">
        <v>23</v>
      </c>
      <c r="MQ43" s="4"/>
      <c r="MR43" s="6" t="s">
        <v>22</v>
      </c>
      <c r="MS43" s="4"/>
      <c r="MT43" s="6" t="s">
        <v>23</v>
      </c>
      <c r="MU43" s="4"/>
      <c r="MV43" s="6" t="s">
        <v>22</v>
      </c>
      <c r="MW43" s="4"/>
      <c r="MX43" s="6" t="s">
        <v>23</v>
      </c>
      <c r="MY43" s="70"/>
      <c r="MZ43" s="17"/>
      <c r="NA43" s="18"/>
      <c r="NB43" s="82"/>
      <c r="ND43" s="9" t="str">
        <f t="shared" si="29"/>
        <v/>
      </c>
      <c r="NE43" s="9" t="str">
        <f t="shared" si="89"/>
        <v/>
      </c>
      <c r="NF43" s="9" t="str">
        <f>IF(MO43="","",IF(OR(AND(MF43=MF44,MI44&gt;0,明細書!MI44&lt;明細書!MI43),AND(MF43=MF44,MI44&gt;0,明細書!MJ43&gt;明細書!MI44),AND(明細書!MI43&gt;明細書!MJ43)),1,""))</f>
        <v/>
      </c>
      <c r="NG43" s="9" t="str">
        <f>IF(MW43="","",IF(OR(明細書!MK43&lt;明細書!MI43,明細書!MJ43&lt;明細書!ML43,明細書!MK43&gt;明細書!ML43),1,""))</f>
        <v/>
      </c>
      <c r="NH43" s="9" t="str">
        <f>IF(AND(明細書!MI43&lt;=TIME(17,40,0),明細書!MJ43&gt;=TIME(18,20,0)),1,IF(AND(明細書!MI43&lt;=TIME(21,40,0),明細書!MJ43&gt;=TIME(22,20,0)),1,IF(AND(明細書!MI43&lt;=TIME(5,40,0),明細書!MJ43&gt;=TIME(6,20,0)),1,IF(AND(明細書!MI43&lt;=TIME(7,40,0),明細書!MJ43&gt;=TIME(8,20,0)),1,""))))</f>
        <v/>
      </c>
      <c r="NP43" s="15" t="str">
        <f t="shared" si="69"/>
        <v/>
      </c>
      <c r="NR43" s="16"/>
      <c r="NS43" s="7" t="str">
        <f t="shared" si="30"/>
        <v/>
      </c>
      <c r="NT43" s="3">
        <f t="shared" si="31"/>
        <v>45382</v>
      </c>
      <c r="NU43" s="4"/>
      <c r="NV43" s="5" t="s">
        <v>22</v>
      </c>
      <c r="NW43" s="4"/>
      <c r="NX43" s="5" t="s">
        <v>23</v>
      </c>
      <c r="NY43" s="4"/>
      <c r="NZ43" s="5" t="s">
        <v>22</v>
      </c>
      <c r="OA43" s="4"/>
      <c r="OB43" s="5" t="s">
        <v>23</v>
      </c>
      <c r="OC43" s="4"/>
      <c r="OD43" s="6" t="s">
        <v>22</v>
      </c>
      <c r="OE43" s="4"/>
      <c r="OF43" s="6" t="s">
        <v>23</v>
      </c>
      <c r="OG43" s="4"/>
      <c r="OH43" s="6" t="s">
        <v>22</v>
      </c>
      <c r="OI43" s="4"/>
      <c r="OJ43" s="6" t="s">
        <v>23</v>
      </c>
      <c r="OK43" s="70"/>
      <c r="OL43" s="17"/>
      <c r="OM43" s="18"/>
      <c r="ON43" s="82"/>
      <c r="OP43" s="9" t="str">
        <f t="shared" si="32"/>
        <v/>
      </c>
      <c r="OQ43" s="9" t="str">
        <f t="shared" si="90"/>
        <v/>
      </c>
      <c r="OR43" s="9" t="str">
        <f>IF(OA43="","",IF(OR(AND(NR43=NR44,NU44&gt;0,明細書!NU44&lt;明細書!NU43),AND(NR43=NR44,NU44&gt;0,明細書!NV43&gt;明細書!NU44),AND(明細書!NU43&gt;明細書!NV43)),1,""))</f>
        <v/>
      </c>
      <c r="OS43" s="9" t="str">
        <f>IF(OI43="","",IF(OR(明細書!NW43&lt;明細書!NU43,明細書!NV43&lt;明細書!NX43,明細書!NW43&gt;明細書!NX43),1,""))</f>
        <v/>
      </c>
      <c r="OT43" s="9" t="str">
        <f>IF(AND(明細書!NU43&lt;=TIME(17,40,0),明細書!NV43&gt;=TIME(18,20,0)),1,IF(AND(明細書!NU43&lt;=TIME(21,40,0),明細書!NV43&gt;=TIME(22,20,0)),1,IF(AND(明細書!NU43&lt;=TIME(5,40,0),明細書!NV43&gt;=TIME(6,20,0)),1,IF(AND(明細書!NU43&lt;=TIME(7,40,0),明細書!NV43&gt;=TIME(8,20,0)),1,""))))</f>
        <v/>
      </c>
      <c r="PB43" s="15" t="str">
        <f t="shared" si="70"/>
        <v/>
      </c>
      <c r="PD43" s="16"/>
      <c r="PE43" s="7" t="str">
        <f t="shared" si="33"/>
        <v/>
      </c>
      <c r="PF43" s="3">
        <f t="shared" si="34"/>
        <v>45382</v>
      </c>
      <c r="PG43" s="4"/>
      <c r="PH43" s="5" t="s">
        <v>22</v>
      </c>
      <c r="PI43" s="4"/>
      <c r="PJ43" s="5" t="s">
        <v>23</v>
      </c>
      <c r="PK43" s="4"/>
      <c r="PL43" s="5" t="s">
        <v>22</v>
      </c>
      <c r="PM43" s="4"/>
      <c r="PN43" s="5" t="s">
        <v>23</v>
      </c>
      <c r="PO43" s="4"/>
      <c r="PP43" s="6" t="s">
        <v>22</v>
      </c>
      <c r="PQ43" s="4"/>
      <c r="PR43" s="6" t="s">
        <v>23</v>
      </c>
      <c r="PS43" s="4"/>
      <c r="PT43" s="6" t="s">
        <v>22</v>
      </c>
      <c r="PU43" s="4"/>
      <c r="PV43" s="6" t="s">
        <v>23</v>
      </c>
      <c r="PW43" s="70"/>
      <c r="PX43" s="17"/>
      <c r="PY43" s="18"/>
      <c r="PZ43" s="82"/>
      <c r="QB43" s="9" t="str">
        <f t="shared" si="35"/>
        <v/>
      </c>
      <c r="QC43" s="9" t="str">
        <f t="shared" si="91"/>
        <v/>
      </c>
      <c r="QD43" s="9" t="str">
        <f>IF(PM43="","",IF(OR(AND(PD43=PD44,PG44&gt;0,明細書!PG44&lt;明細書!PG43),AND(PD43=PD44,PG44&gt;0,明細書!PH43&gt;明細書!PG44),AND(明細書!PG43&gt;明細書!PH43)),1,""))</f>
        <v/>
      </c>
      <c r="QE43" s="9" t="str">
        <f>IF(PU43="","",IF(OR(明細書!PI43&lt;明細書!PG43,明細書!PH43&lt;明細書!PJ43,明細書!PI43&gt;明細書!PJ43),1,""))</f>
        <v/>
      </c>
      <c r="QF43" s="9" t="str">
        <f>IF(AND(明細書!PG43&lt;=TIME(17,40,0),明細書!PH43&gt;=TIME(18,20,0)),1,IF(AND(明細書!PG43&lt;=TIME(21,40,0),明細書!PH43&gt;=TIME(22,20,0)),1,IF(AND(明細書!PG43&lt;=TIME(5,40,0),明細書!PH43&gt;=TIME(6,20,0)),1,IF(AND(明細書!PG43&lt;=TIME(7,40,0),明細書!PH43&gt;=TIME(8,20,0)),1,""))))</f>
        <v/>
      </c>
      <c r="QN43" s="15" t="str">
        <f t="shared" si="71"/>
        <v/>
      </c>
      <c r="QP43" s="16"/>
      <c r="QQ43" s="7" t="str">
        <f t="shared" si="36"/>
        <v/>
      </c>
      <c r="QR43" s="3">
        <f t="shared" si="37"/>
        <v>45382</v>
      </c>
      <c r="QS43" s="4"/>
      <c r="QT43" s="5" t="s">
        <v>22</v>
      </c>
      <c r="QU43" s="4"/>
      <c r="QV43" s="5" t="s">
        <v>23</v>
      </c>
      <c r="QW43" s="4"/>
      <c r="QX43" s="5" t="s">
        <v>22</v>
      </c>
      <c r="QY43" s="4"/>
      <c r="QZ43" s="5" t="s">
        <v>23</v>
      </c>
      <c r="RA43" s="4"/>
      <c r="RB43" s="6" t="s">
        <v>22</v>
      </c>
      <c r="RC43" s="4"/>
      <c r="RD43" s="6" t="s">
        <v>23</v>
      </c>
      <c r="RE43" s="4"/>
      <c r="RF43" s="6" t="s">
        <v>22</v>
      </c>
      <c r="RG43" s="4"/>
      <c r="RH43" s="6" t="s">
        <v>23</v>
      </c>
      <c r="RI43" s="70"/>
      <c r="RJ43" s="17"/>
      <c r="RK43" s="18"/>
      <c r="RL43" s="82"/>
      <c r="RN43" s="9" t="str">
        <f t="shared" si="38"/>
        <v/>
      </c>
      <c r="RO43" s="9" t="str">
        <f t="shared" si="92"/>
        <v/>
      </c>
      <c r="RP43" s="9" t="str">
        <f>IF(QY43="","",IF(OR(AND(QP43=QP44,QS44&gt;0,明細書!QS44&lt;明細書!QS43),AND(QP43=QP44,QS44&gt;0,明細書!QT43&gt;明細書!QS44),AND(明細書!QS43&gt;明細書!QT43)),1,""))</f>
        <v/>
      </c>
      <c r="RQ43" s="9" t="str">
        <f>IF(RG43="","",IF(OR(明細書!QU43&lt;明細書!QS43,明細書!QT43&lt;明細書!QV43,明細書!QU43&gt;明細書!QV43),1,""))</f>
        <v/>
      </c>
      <c r="RR43" s="9" t="str">
        <f>IF(AND(明細書!QS43&lt;=TIME(17,40,0),明細書!QT43&gt;=TIME(18,20,0)),1,IF(AND(明細書!QS43&lt;=TIME(21,40,0),明細書!QT43&gt;=TIME(22,20,0)),1,IF(AND(明細書!QS43&lt;=TIME(5,40,0),明細書!QT43&gt;=TIME(6,20,0)),1,IF(AND(明細書!QS43&lt;=TIME(7,40,0),明細書!QT43&gt;=TIME(8,20,0)),1,""))))</f>
        <v/>
      </c>
      <c r="RZ43" s="15" t="str">
        <f t="shared" si="72"/>
        <v/>
      </c>
      <c r="SB43" s="16"/>
      <c r="SC43" s="7" t="str">
        <f t="shared" si="39"/>
        <v/>
      </c>
      <c r="SD43" s="3">
        <f t="shared" si="40"/>
        <v>45382</v>
      </c>
      <c r="SE43" s="4"/>
      <c r="SF43" s="5" t="s">
        <v>22</v>
      </c>
      <c r="SG43" s="4"/>
      <c r="SH43" s="5" t="s">
        <v>23</v>
      </c>
      <c r="SI43" s="4"/>
      <c r="SJ43" s="5" t="s">
        <v>22</v>
      </c>
      <c r="SK43" s="4"/>
      <c r="SL43" s="5" t="s">
        <v>23</v>
      </c>
      <c r="SM43" s="4"/>
      <c r="SN43" s="6" t="s">
        <v>22</v>
      </c>
      <c r="SO43" s="4"/>
      <c r="SP43" s="6" t="s">
        <v>23</v>
      </c>
      <c r="SQ43" s="4"/>
      <c r="SR43" s="6" t="s">
        <v>22</v>
      </c>
      <c r="SS43" s="4"/>
      <c r="ST43" s="6" t="s">
        <v>23</v>
      </c>
      <c r="SU43" s="70"/>
      <c r="SV43" s="17"/>
      <c r="SW43" s="18"/>
      <c r="SX43" s="82"/>
      <c r="SZ43" s="9" t="str">
        <f t="shared" si="41"/>
        <v/>
      </c>
      <c r="TA43" s="9" t="str">
        <f t="shared" si="93"/>
        <v/>
      </c>
      <c r="TB43" s="9" t="str">
        <f>IF(SK43="","",IF(OR(AND(SB43=SB44,SE44&gt;0,明細書!SE44&lt;明細書!SE43),AND(SB43=SB44,SE44&gt;0,明細書!SF43&gt;明細書!SE44),AND(明細書!SE43&gt;明細書!SF43)),1,""))</f>
        <v/>
      </c>
      <c r="TC43" s="9" t="str">
        <f>IF(SS43="","",IF(OR(明細書!SG43&lt;明細書!SE43,明細書!SF43&lt;明細書!SH43,明細書!SG43&gt;明細書!SH43),1,""))</f>
        <v/>
      </c>
      <c r="TD43" s="9" t="str">
        <f>IF(AND(明細書!SE43&lt;=TIME(17,40,0),明細書!SF43&gt;=TIME(18,20,0)),1,IF(AND(明細書!SE43&lt;=TIME(21,40,0),明細書!SF43&gt;=TIME(22,20,0)),1,IF(AND(明細書!SE43&lt;=TIME(5,40,0),明細書!SF43&gt;=TIME(6,20,0)),1,IF(AND(明細書!SE43&lt;=TIME(7,40,0),明細書!SF43&gt;=TIME(8,20,0)),1,""))))</f>
        <v/>
      </c>
      <c r="TL43" s="15" t="str">
        <f t="shared" si="73"/>
        <v/>
      </c>
      <c r="TN43" s="16"/>
      <c r="TO43" s="7" t="str">
        <f t="shared" si="42"/>
        <v/>
      </c>
      <c r="TP43" s="3">
        <f t="shared" si="43"/>
        <v>45382</v>
      </c>
      <c r="TQ43" s="4"/>
      <c r="TR43" s="5" t="s">
        <v>22</v>
      </c>
      <c r="TS43" s="4"/>
      <c r="TT43" s="5" t="s">
        <v>23</v>
      </c>
      <c r="TU43" s="4"/>
      <c r="TV43" s="5" t="s">
        <v>22</v>
      </c>
      <c r="TW43" s="4"/>
      <c r="TX43" s="5" t="s">
        <v>23</v>
      </c>
      <c r="TY43" s="4"/>
      <c r="TZ43" s="6" t="s">
        <v>22</v>
      </c>
      <c r="UA43" s="4"/>
      <c r="UB43" s="6" t="s">
        <v>23</v>
      </c>
      <c r="UC43" s="4"/>
      <c r="UD43" s="6" t="s">
        <v>22</v>
      </c>
      <c r="UE43" s="4"/>
      <c r="UF43" s="6" t="s">
        <v>23</v>
      </c>
      <c r="UG43" s="70"/>
      <c r="UH43" s="17"/>
      <c r="UI43" s="18"/>
      <c r="UJ43" s="82"/>
      <c r="UL43" s="9" t="str">
        <f t="shared" si="44"/>
        <v/>
      </c>
      <c r="UM43" s="9" t="str">
        <f t="shared" si="94"/>
        <v/>
      </c>
      <c r="UN43" s="9" t="str">
        <f>IF(TW43="","",IF(OR(AND(TN43=TN44,TQ44&gt;0,明細書!TQ44&lt;明細書!TQ43),AND(TN43=TN44,TQ44&gt;0,明細書!TR43&gt;明細書!TQ44),AND(明細書!TQ43&gt;明細書!TR43)),1,""))</f>
        <v/>
      </c>
      <c r="UO43" s="9" t="str">
        <f>IF(UE43="","",IF(OR(明細書!TS43&lt;明細書!TQ43,明細書!TR43&lt;明細書!TT43,明細書!TS43&gt;明細書!TT43),1,""))</f>
        <v/>
      </c>
      <c r="UP43" s="9" t="str">
        <f>IF(AND(明細書!TQ43&lt;=TIME(17,40,0),明細書!TR43&gt;=TIME(18,20,0)),1,IF(AND(明細書!TQ43&lt;=TIME(21,40,0),明細書!TR43&gt;=TIME(22,20,0)),1,IF(AND(明細書!TQ43&lt;=TIME(5,40,0),明細書!TR43&gt;=TIME(6,20,0)),1,IF(AND(明細書!TQ43&lt;=TIME(7,40,0),明細書!TR43&gt;=TIME(8,20,0)),1,""))))</f>
        <v/>
      </c>
      <c r="UX43" s="15" t="str">
        <f t="shared" si="74"/>
        <v/>
      </c>
      <c r="UZ43" s="16"/>
      <c r="VA43" s="7" t="str">
        <f t="shared" si="45"/>
        <v/>
      </c>
      <c r="VB43" s="3">
        <f t="shared" si="46"/>
        <v>45382</v>
      </c>
      <c r="VC43" s="4"/>
      <c r="VD43" s="5" t="s">
        <v>22</v>
      </c>
      <c r="VE43" s="4"/>
      <c r="VF43" s="5" t="s">
        <v>23</v>
      </c>
      <c r="VG43" s="4"/>
      <c r="VH43" s="5" t="s">
        <v>22</v>
      </c>
      <c r="VI43" s="4"/>
      <c r="VJ43" s="5" t="s">
        <v>23</v>
      </c>
      <c r="VK43" s="4"/>
      <c r="VL43" s="6" t="s">
        <v>22</v>
      </c>
      <c r="VM43" s="4"/>
      <c r="VN43" s="6" t="s">
        <v>23</v>
      </c>
      <c r="VO43" s="4"/>
      <c r="VP43" s="6" t="s">
        <v>22</v>
      </c>
      <c r="VQ43" s="4"/>
      <c r="VR43" s="6" t="s">
        <v>23</v>
      </c>
      <c r="VS43" s="70"/>
      <c r="VT43" s="17"/>
      <c r="VU43" s="18"/>
      <c r="VV43" s="82"/>
      <c r="VX43" s="9" t="str">
        <f t="shared" si="47"/>
        <v/>
      </c>
      <c r="VY43" s="9" t="str">
        <f t="shared" si="95"/>
        <v/>
      </c>
      <c r="VZ43" s="9" t="str">
        <f>IF(VI43="","",IF(OR(AND(UZ43=UZ44,VC44&gt;0,明細書!VC44&lt;明細書!VC43),AND(UZ43=UZ44,VC44&gt;0,明細書!VD43&gt;明細書!VC44),AND(明細書!VC43&gt;明細書!VD43)),1,""))</f>
        <v/>
      </c>
      <c r="WA43" s="9" t="str">
        <f>IF(VQ43="","",IF(OR(明細書!VE43&lt;明細書!VC43,明細書!VD43&lt;明細書!VF43,明細書!VE43&gt;明細書!VF43),1,""))</f>
        <v/>
      </c>
      <c r="WB43" s="9" t="str">
        <f>IF(AND(明細書!VC43&lt;=TIME(17,40,0),明細書!VD43&gt;=TIME(18,20,0)),1,IF(AND(明細書!VC43&lt;=TIME(21,40,0),明細書!VD43&gt;=TIME(22,20,0)),1,IF(AND(明細書!VC43&lt;=TIME(5,40,0),明細書!VD43&gt;=TIME(6,20,0)),1,IF(AND(明細書!VC43&lt;=TIME(7,40,0),明細書!VD43&gt;=TIME(8,20,0)),1,""))))</f>
        <v/>
      </c>
      <c r="WJ43" s="15" t="str">
        <f t="shared" si="75"/>
        <v/>
      </c>
      <c r="WL43" s="16"/>
      <c r="WM43" s="7" t="str">
        <f t="shared" si="48"/>
        <v/>
      </c>
      <c r="WN43" s="3">
        <f t="shared" si="49"/>
        <v>45382</v>
      </c>
      <c r="WO43" s="4"/>
      <c r="WP43" s="5" t="s">
        <v>22</v>
      </c>
      <c r="WQ43" s="4"/>
      <c r="WR43" s="5" t="s">
        <v>23</v>
      </c>
      <c r="WS43" s="4"/>
      <c r="WT43" s="5" t="s">
        <v>22</v>
      </c>
      <c r="WU43" s="4"/>
      <c r="WV43" s="5" t="s">
        <v>23</v>
      </c>
      <c r="WW43" s="4"/>
      <c r="WX43" s="6" t="s">
        <v>22</v>
      </c>
      <c r="WY43" s="4"/>
      <c r="WZ43" s="6" t="s">
        <v>23</v>
      </c>
      <c r="XA43" s="4"/>
      <c r="XB43" s="6" t="s">
        <v>22</v>
      </c>
      <c r="XC43" s="4"/>
      <c r="XD43" s="6" t="s">
        <v>23</v>
      </c>
      <c r="XE43" s="70"/>
      <c r="XF43" s="17"/>
      <c r="XG43" s="18"/>
      <c r="XH43" s="82"/>
      <c r="XJ43" s="9" t="str">
        <f t="shared" si="50"/>
        <v/>
      </c>
      <c r="XK43" s="9" t="str">
        <f t="shared" si="96"/>
        <v/>
      </c>
      <c r="XL43" s="9" t="str">
        <f>IF(WU43="","",IF(OR(AND(WL43=WL44,WO44&gt;0,明細書!WO44&lt;明細書!WO43),AND(WL43=WL44,WO44&gt;0,明細書!WP43&gt;明細書!WO44),AND(明細書!WO43&gt;明細書!WP43)),1,""))</f>
        <v/>
      </c>
      <c r="XM43" s="9" t="str">
        <f>IF(XC43="","",IF(OR(明細書!WQ43&lt;明細書!WO43,明細書!WP43&lt;明細書!WR43,明細書!WQ43&gt;明細書!WR43),1,""))</f>
        <v/>
      </c>
      <c r="XN43" s="9" t="str">
        <f>IF(AND(明細書!WO43&lt;=TIME(17,40,0),明細書!WP43&gt;=TIME(18,20,0)),1,IF(AND(明細書!WO43&lt;=TIME(21,40,0),明細書!WP43&gt;=TIME(22,20,0)),1,IF(AND(明細書!WO43&lt;=TIME(5,40,0),明細書!WP43&gt;=TIME(6,20,0)),1,IF(AND(明細書!WO43&lt;=TIME(7,40,0),明細書!WP43&gt;=TIME(8,20,0)),1,""))))</f>
        <v/>
      </c>
      <c r="XV43" s="15" t="str">
        <f t="shared" si="76"/>
        <v/>
      </c>
      <c r="XX43" s="16"/>
      <c r="XY43" s="7" t="str">
        <f t="shared" si="51"/>
        <v/>
      </c>
      <c r="XZ43" s="3">
        <f t="shared" si="52"/>
        <v>45382</v>
      </c>
      <c r="YA43" s="4"/>
      <c r="YB43" s="5" t="s">
        <v>22</v>
      </c>
      <c r="YC43" s="4"/>
      <c r="YD43" s="5" t="s">
        <v>23</v>
      </c>
      <c r="YE43" s="4"/>
      <c r="YF43" s="5" t="s">
        <v>22</v>
      </c>
      <c r="YG43" s="4"/>
      <c r="YH43" s="5" t="s">
        <v>23</v>
      </c>
      <c r="YI43" s="4"/>
      <c r="YJ43" s="6" t="s">
        <v>22</v>
      </c>
      <c r="YK43" s="4"/>
      <c r="YL43" s="6" t="s">
        <v>23</v>
      </c>
      <c r="YM43" s="4"/>
      <c r="YN43" s="6" t="s">
        <v>22</v>
      </c>
      <c r="YO43" s="4"/>
      <c r="YP43" s="6" t="s">
        <v>23</v>
      </c>
      <c r="YQ43" s="70"/>
      <c r="YR43" s="17"/>
      <c r="YS43" s="18"/>
      <c r="YT43" s="82"/>
      <c r="YV43" s="9" t="str">
        <f t="shared" si="53"/>
        <v/>
      </c>
      <c r="YW43" s="9" t="str">
        <f t="shared" si="97"/>
        <v/>
      </c>
      <c r="YX43" s="9" t="str">
        <f>IF(YG43="","",IF(OR(AND(XX43=XX44,YA44&gt;0,明細書!YA44&lt;明細書!YA43),AND(XX43=XX44,YA44&gt;0,明細書!YB43&gt;明細書!YA44),AND(明細書!YA43&gt;明細書!YB43)),1,""))</f>
        <v/>
      </c>
      <c r="YY43" s="9" t="str">
        <f>IF(YO43="","",IF(OR(明細書!YC43&lt;明細書!YA43,明細書!YB43&lt;明細書!YD43,明細書!YC43&gt;明細書!YD43),1,""))</f>
        <v/>
      </c>
      <c r="YZ43" s="9" t="str">
        <f>IF(AND(明細書!YA43&lt;=TIME(17,40,0),明細書!YB43&gt;=TIME(18,20,0)),1,IF(AND(明細書!YA43&lt;=TIME(21,40,0),明細書!YB43&gt;=TIME(22,20,0)),1,IF(AND(明細書!YA43&lt;=TIME(5,40,0),明細書!YB43&gt;=TIME(6,20,0)),1,IF(AND(明細書!YA43&lt;=TIME(7,40,0),明細書!YB43&gt;=TIME(8,20,0)),1,""))))</f>
        <v/>
      </c>
      <c r="ZH43" s="15" t="str">
        <f t="shared" si="77"/>
        <v/>
      </c>
      <c r="ZJ43" s="16"/>
      <c r="ZK43" s="7" t="str">
        <f t="shared" si="54"/>
        <v/>
      </c>
      <c r="ZL43" s="3">
        <f t="shared" si="55"/>
        <v>45382</v>
      </c>
      <c r="ZM43" s="4"/>
      <c r="ZN43" s="5" t="s">
        <v>22</v>
      </c>
      <c r="ZO43" s="4"/>
      <c r="ZP43" s="5" t="s">
        <v>23</v>
      </c>
      <c r="ZQ43" s="4"/>
      <c r="ZR43" s="5" t="s">
        <v>22</v>
      </c>
      <c r="ZS43" s="4"/>
      <c r="ZT43" s="5" t="s">
        <v>23</v>
      </c>
      <c r="ZU43" s="4"/>
      <c r="ZV43" s="6" t="s">
        <v>22</v>
      </c>
      <c r="ZW43" s="4"/>
      <c r="ZX43" s="6" t="s">
        <v>23</v>
      </c>
      <c r="ZY43" s="4"/>
      <c r="ZZ43" s="6" t="s">
        <v>22</v>
      </c>
      <c r="AAA43" s="4"/>
      <c r="AAB43" s="6" t="s">
        <v>23</v>
      </c>
      <c r="AAC43" s="70"/>
      <c r="AAD43" s="17"/>
      <c r="AAE43" s="18"/>
      <c r="AAF43" s="82"/>
      <c r="AAH43" s="9" t="str">
        <f t="shared" si="56"/>
        <v/>
      </c>
      <c r="AAI43" s="9" t="str">
        <f t="shared" si="98"/>
        <v/>
      </c>
      <c r="AAJ43" s="9" t="str">
        <f>IF(ZS43="","",IF(OR(AND(ZJ43=ZJ44,ZM44&gt;0,明細書!ZM44&lt;明細書!ZM43),AND(ZJ43=ZJ44,ZM44&gt;0,明細書!ZN43&gt;明細書!ZM44),AND(明細書!ZM43&gt;明細書!ZN43)),1,""))</f>
        <v/>
      </c>
      <c r="AAK43" s="9" t="str">
        <f>IF(AAA43="","",IF(OR(明細書!ZO43&lt;明細書!ZM43,明細書!ZN43&lt;明細書!ZP43,明細書!ZO43&gt;明細書!ZP43),1,""))</f>
        <v/>
      </c>
      <c r="AAL43" s="9" t="str">
        <f>IF(AND(明細書!ZM43&lt;=TIME(17,40,0),明細書!ZN43&gt;=TIME(18,20,0)),1,IF(AND(明細書!ZM43&lt;=TIME(21,40,0),明細書!ZN43&gt;=TIME(22,20,0)),1,IF(AND(明細書!ZM43&lt;=TIME(5,40,0),明細書!ZN43&gt;=TIME(6,20,0)),1,IF(AND(明細書!ZM43&lt;=TIME(7,40,0),明細書!ZN43&gt;=TIME(8,20,0)),1,""))))</f>
        <v/>
      </c>
      <c r="AAT43" s="15" t="str">
        <f t="shared" si="78"/>
        <v/>
      </c>
      <c r="AAV43" s="16"/>
      <c r="AAW43" s="7" t="str">
        <f t="shared" si="57"/>
        <v/>
      </c>
      <c r="AAX43" s="3">
        <f t="shared" si="58"/>
        <v>45382</v>
      </c>
      <c r="AAY43" s="4"/>
      <c r="AAZ43" s="5" t="s">
        <v>22</v>
      </c>
      <c r="ABA43" s="4"/>
      <c r="ABB43" s="5" t="s">
        <v>23</v>
      </c>
      <c r="ABC43" s="4"/>
      <c r="ABD43" s="5" t="s">
        <v>22</v>
      </c>
      <c r="ABE43" s="4"/>
      <c r="ABF43" s="5" t="s">
        <v>23</v>
      </c>
      <c r="ABG43" s="4"/>
      <c r="ABH43" s="6" t="s">
        <v>22</v>
      </c>
      <c r="ABI43" s="4"/>
      <c r="ABJ43" s="6" t="s">
        <v>23</v>
      </c>
      <c r="ABK43" s="4"/>
      <c r="ABL43" s="6" t="s">
        <v>22</v>
      </c>
      <c r="ABM43" s="4"/>
      <c r="ABN43" s="6" t="s">
        <v>23</v>
      </c>
      <c r="ABO43" s="70"/>
      <c r="ABP43" s="17"/>
      <c r="ABQ43" s="18"/>
      <c r="ABR43" s="82"/>
      <c r="ABT43" s="9" t="str">
        <f t="shared" si="59"/>
        <v/>
      </c>
      <c r="ABU43" s="9" t="str">
        <f t="shared" si="99"/>
        <v/>
      </c>
      <c r="ABV43" s="9" t="str">
        <f>IF(ABE43="","",IF(OR(AND(AAV43=AAV44,AAY44&gt;0,明細書!AAY44&lt;明細書!AAY43),AND(AAV43=AAV44,AAY44&gt;0,明細書!AAZ43&gt;明細書!AAY44),AND(明細書!AAY43&gt;明細書!AAZ43)),1,""))</f>
        <v/>
      </c>
      <c r="ABW43" s="9" t="str">
        <f>IF(ABM43="","",IF(OR(明細書!ABA43&lt;明細書!AAY43,明細書!AAZ43&lt;明細書!ABB43,明細書!ABA43&gt;明細書!ABB43),1,""))</f>
        <v/>
      </c>
      <c r="ABX43" s="9" t="str">
        <f>IF(AND(明細書!AAY43&lt;=TIME(17,40,0),明細書!AAZ43&gt;=TIME(18,20,0)),1,IF(AND(明細書!AAY43&lt;=TIME(21,40,0),明細書!AAZ43&gt;=TIME(22,20,0)),1,IF(AND(明細書!AAY43&lt;=TIME(5,40,0),明細書!AAZ43&gt;=TIME(6,20,0)),1,IF(AND(明細書!AAY43&lt;=TIME(7,40,0),明細書!AAZ43&gt;=TIME(8,20,0)),1,""))))</f>
        <v/>
      </c>
      <c r="ACF43" s="15" t="str">
        <f t="shared" si="79"/>
        <v/>
      </c>
    </row>
    <row r="44" spans="2:760" ht="18.75" customHeight="1" x14ac:dyDescent="0.2">
      <c r="B44" s="16"/>
      <c r="C44" s="7" t="str">
        <f t="shared" si="100"/>
        <v/>
      </c>
      <c r="D44" s="3">
        <f t="shared" si="102"/>
        <v>45382</v>
      </c>
      <c r="E44" s="4"/>
      <c r="F44" s="5" t="s">
        <v>22</v>
      </c>
      <c r="G44" s="4"/>
      <c r="H44" s="5" t="s">
        <v>23</v>
      </c>
      <c r="I44" s="4"/>
      <c r="J44" s="5" t="s">
        <v>22</v>
      </c>
      <c r="K44" s="4"/>
      <c r="L44" s="5" t="s">
        <v>23</v>
      </c>
      <c r="M44" s="4"/>
      <c r="N44" s="6" t="s">
        <v>22</v>
      </c>
      <c r="O44" s="4"/>
      <c r="P44" s="6" t="s">
        <v>23</v>
      </c>
      <c r="Q44" s="4"/>
      <c r="R44" s="6" t="s">
        <v>22</v>
      </c>
      <c r="S44" s="4"/>
      <c r="T44" s="6" t="s">
        <v>23</v>
      </c>
      <c r="U44" s="70"/>
      <c r="V44" s="17"/>
      <c r="W44" s="18"/>
      <c r="X44" s="82"/>
      <c r="Z44" s="9" t="str">
        <f t="shared" si="103"/>
        <v/>
      </c>
      <c r="AA44" s="9" t="str">
        <f t="shared" si="80"/>
        <v/>
      </c>
      <c r="AB44" s="9" t="str">
        <f>IF(K44="","",IF(OR(AND(B44=B45,E45&gt;0,明細書!E45&lt;明細書!E44),AND(B44=B45,E45&gt;0,明細書!F44&gt;明細書!E45),AND(明細書!E44&gt;明細書!F44)),1,""))</f>
        <v/>
      </c>
      <c r="AC44" s="9" t="str">
        <f>IF(S44="","",IF(OR(明細書!G44&lt;明細書!E44,明細書!F44&lt;明細書!H44,明細書!G44&gt;明細書!H44),1,""))</f>
        <v/>
      </c>
      <c r="AD44" s="9" t="str">
        <f>IF(AND(明細書!E44&lt;=TIME(17,40,0),明細書!F44&gt;=TIME(18,20,0)),1,IF(AND(明細書!E44&lt;=TIME(21,40,0),明細書!F44&gt;=TIME(22,20,0)),1,IF(AND(明細書!E44&lt;=TIME(5,40,0),明細書!F44&gt;=TIME(6,20,0)),1,IF(AND(明細書!E44&lt;=TIME(7,40,0),明細書!F44&gt;=TIME(8,20,0)),1,""))))</f>
        <v/>
      </c>
      <c r="AL44" s="15" t="str">
        <f t="shared" si="60"/>
        <v/>
      </c>
      <c r="AN44" s="16"/>
      <c r="AO44" s="7" t="str">
        <f t="shared" si="3"/>
        <v/>
      </c>
      <c r="AP44" s="3">
        <f t="shared" si="4"/>
        <v>45382</v>
      </c>
      <c r="AQ44" s="4"/>
      <c r="AR44" s="5" t="s">
        <v>22</v>
      </c>
      <c r="AS44" s="4"/>
      <c r="AT44" s="5" t="s">
        <v>23</v>
      </c>
      <c r="AU44" s="4"/>
      <c r="AV44" s="5" t="s">
        <v>22</v>
      </c>
      <c r="AW44" s="4"/>
      <c r="AX44" s="5" t="s">
        <v>23</v>
      </c>
      <c r="AY44" s="4"/>
      <c r="AZ44" s="6" t="s">
        <v>22</v>
      </c>
      <c r="BA44" s="4"/>
      <c r="BB44" s="6" t="s">
        <v>23</v>
      </c>
      <c r="BC44" s="4"/>
      <c r="BD44" s="6" t="s">
        <v>22</v>
      </c>
      <c r="BE44" s="4"/>
      <c r="BF44" s="6" t="s">
        <v>23</v>
      </c>
      <c r="BG44" s="70"/>
      <c r="BH44" s="17"/>
      <c r="BI44" s="18"/>
      <c r="BJ44" s="82"/>
      <c r="BL44" s="9" t="str">
        <f t="shared" si="5"/>
        <v/>
      </c>
      <c r="BM44" s="9" t="str">
        <f t="shared" si="81"/>
        <v/>
      </c>
      <c r="BN44" s="9" t="str">
        <f>IF(AW44="","",IF(OR(AND(AN44=AN45,AQ45&gt;0,明細書!AQ45&lt;明細書!AQ44),AND(AN44=AN45,AQ45&gt;0,明細書!AR44&gt;明細書!AQ45),AND(明細書!AQ44&gt;明細書!AR44)),1,""))</f>
        <v/>
      </c>
      <c r="BO44" s="9" t="str">
        <f>IF(BE44="","",IF(OR(明細書!AS44&lt;明細書!AQ44,明細書!AR44&lt;明細書!AT44,明細書!AS44&gt;明細書!AT44),1,""))</f>
        <v/>
      </c>
      <c r="BP44" s="9" t="str">
        <f>IF(AND(明細書!AQ44&lt;=TIME(17,40,0),明細書!AR44&gt;=TIME(18,20,0)),1,IF(AND(明細書!AQ44&lt;=TIME(21,40,0),明細書!AR44&gt;=TIME(22,20,0)),1,IF(AND(明細書!AQ44&lt;=TIME(5,40,0),明細書!AR44&gt;=TIME(6,20,0)),1,IF(AND(明細書!AQ44&lt;=TIME(7,40,0),明細書!AR44&gt;=TIME(8,20,0)),1,""))))</f>
        <v/>
      </c>
      <c r="BX44" s="15" t="str">
        <f t="shared" si="61"/>
        <v/>
      </c>
      <c r="BZ44" s="16"/>
      <c r="CA44" s="7" t="str">
        <f t="shared" si="6"/>
        <v/>
      </c>
      <c r="CB44" s="3">
        <f t="shared" si="7"/>
        <v>45382</v>
      </c>
      <c r="CC44" s="4"/>
      <c r="CD44" s="5" t="s">
        <v>22</v>
      </c>
      <c r="CE44" s="4"/>
      <c r="CF44" s="5" t="s">
        <v>23</v>
      </c>
      <c r="CG44" s="4"/>
      <c r="CH44" s="5" t="s">
        <v>22</v>
      </c>
      <c r="CI44" s="4"/>
      <c r="CJ44" s="5" t="s">
        <v>23</v>
      </c>
      <c r="CK44" s="4"/>
      <c r="CL44" s="6" t="s">
        <v>22</v>
      </c>
      <c r="CM44" s="4"/>
      <c r="CN44" s="6" t="s">
        <v>23</v>
      </c>
      <c r="CO44" s="4"/>
      <c r="CP44" s="6" t="s">
        <v>22</v>
      </c>
      <c r="CQ44" s="4"/>
      <c r="CR44" s="6" t="s">
        <v>23</v>
      </c>
      <c r="CS44" s="70"/>
      <c r="CT44" s="17"/>
      <c r="CU44" s="18"/>
      <c r="CV44" s="82"/>
      <c r="CX44" s="9" t="str">
        <f t="shared" si="8"/>
        <v/>
      </c>
      <c r="CY44" s="9" t="str">
        <f t="shared" si="82"/>
        <v/>
      </c>
      <c r="CZ44" s="9" t="str">
        <f>IF(CI44="","",IF(OR(AND(BZ44=BZ45,CC45&gt;0,明細書!CC45&lt;明細書!CC44),AND(BZ44=BZ45,CC45&gt;0,明細書!CD44&gt;明細書!CC45),AND(明細書!CC44&gt;明細書!CD44)),1,""))</f>
        <v/>
      </c>
      <c r="DA44" s="9" t="str">
        <f>IF(CQ44="","",IF(OR(明細書!CE44&lt;明細書!CC44,明細書!CD44&lt;明細書!CF44,明細書!CE44&gt;明細書!CF44),1,""))</f>
        <v/>
      </c>
      <c r="DB44" s="9" t="str">
        <f>IF(AND(明細書!CC44&lt;=TIME(17,40,0),明細書!CD44&gt;=TIME(18,20,0)),1,IF(AND(明細書!CC44&lt;=TIME(21,40,0),明細書!CD44&gt;=TIME(22,20,0)),1,IF(AND(明細書!CC44&lt;=TIME(5,40,0),明細書!CD44&gt;=TIME(6,20,0)),1,IF(AND(明細書!CC44&lt;=TIME(7,40,0),明細書!CD44&gt;=TIME(8,20,0)),1,""))))</f>
        <v/>
      </c>
      <c r="DJ44" s="15" t="str">
        <f t="shared" si="62"/>
        <v/>
      </c>
      <c r="DL44" s="16"/>
      <c r="DM44" s="7" t="str">
        <f t="shared" si="9"/>
        <v/>
      </c>
      <c r="DN44" s="3">
        <f t="shared" si="10"/>
        <v>45382</v>
      </c>
      <c r="DO44" s="4"/>
      <c r="DP44" s="5" t="s">
        <v>22</v>
      </c>
      <c r="DQ44" s="4"/>
      <c r="DR44" s="5" t="s">
        <v>23</v>
      </c>
      <c r="DS44" s="4"/>
      <c r="DT44" s="5" t="s">
        <v>22</v>
      </c>
      <c r="DU44" s="4"/>
      <c r="DV44" s="5" t="s">
        <v>23</v>
      </c>
      <c r="DW44" s="4"/>
      <c r="DX44" s="6" t="s">
        <v>22</v>
      </c>
      <c r="DY44" s="4"/>
      <c r="DZ44" s="6" t="s">
        <v>23</v>
      </c>
      <c r="EA44" s="4"/>
      <c r="EB44" s="6" t="s">
        <v>22</v>
      </c>
      <c r="EC44" s="4"/>
      <c r="ED44" s="6" t="s">
        <v>23</v>
      </c>
      <c r="EE44" s="70"/>
      <c r="EF44" s="17"/>
      <c r="EG44" s="18"/>
      <c r="EH44" s="82"/>
      <c r="EJ44" s="9" t="str">
        <f t="shared" si="11"/>
        <v/>
      </c>
      <c r="EK44" s="9" t="str">
        <f t="shared" si="83"/>
        <v/>
      </c>
      <c r="EL44" s="9" t="str">
        <f>IF(DU44="","",IF(OR(AND(DL44=DL45,DO45&gt;0,明細書!DO45&lt;明細書!DO44),AND(DL44=DL45,DO45&gt;0,明細書!DP44&gt;明細書!DO45),AND(明細書!DO44&gt;明細書!DP44)),1,""))</f>
        <v/>
      </c>
      <c r="EM44" s="9" t="str">
        <f>IF(EC44="","",IF(OR(明細書!DQ44&lt;明細書!DO44,明細書!DP44&lt;明細書!DR44,明細書!DQ44&gt;明細書!DR44),1,""))</f>
        <v/>
      </c>
      <c r="EN44" s="9" t="str">
        <f>IF(AND(明細書!DO44&lt;=TIME(17,40,0),明細書!DP44&gt;=TIME(18,20,0)),1,IF(AND(明細書!DO44&lt;=TIME(21,40,0),明細書!DP44&gt;=TIME(22,20,0)),1,IF(AND(明細書!DO44&lt;=TIME(5,40,0),明細書!DP44&gt;=TIME(6,20,0)),1,IF(AND(明細書!DO44&lt;=TIME(7,40,0),明細書!DP44&gt;=TIME(8,20,0)),1,""))))</f>
        <v/>
      </c>
      <c r="EV44" s="15" t="str">
        <f t="shared" si="63"/>
        <v/>
      </c>
      <c r="EX44" s="16"/>
      <c r="EY44" s="7" t="str">
        <f t="shared" si="12"/>
        <v/>
      </c>
      <c r="EZ44" s="3">
        <f t="shared" si="13"/>
        <v>45382</v>
      </c>
      <c r="FA44" s="4"/>
      <c r="FB44" s="5" t="s">
        <v>22</v>
      </c>
      <c r="FC44" s="4"/>
      <c r="FD44" s="5" t="s">
        <v>23</v>
      </c>
      <c r="FE44" s="4"/>
      <c r="FF44" s="5" t="s">
        <v>22</v>
      </c>
      <c r="FG44" s="4"/>
      <c r="FH44" s="5" t="s">
        <v>23</v>
      </c>
      <c r="FI44" s="4"/>
      <c r="FJ44" s="6" t="s">
        <v>22</v>
      </c>
      <c r="FK44" s="4"/>
      <c r="FL44" s="6" t="s">
        <v>23</v>
      </c>
      <c r="FM44" s="4"/>
      <c r="FN44" s="6" t="s">
        <v>22</v>
      </c>
      <c r="FO44" s="4"/>
      <c r="FP44" s="6" t="s">
        <v>23</v>
      </c>
      <c r="FQ44" s="70"/>
      <c r="FR44" s="17"/>
      <c r="FS44" s="18"/>
      <c r="FT44" s="82"/>
      <c r="FV44" s="9" t="str">
        <f t="shared" si="14"/>
        <v/>
      </c>
      <c r="FW44" s="9" t="str">
        <f t="shared" si="84"/>
        <v/>
      </c>
      <c r="FX44" s="9" t="str">
        <f>IF(FG44="","",IF(OR(AND(EX44=EX45,FA45&gt;0,明細書!FA45&lt;明細書!FA44),AND(EX44=EX45,FA45&gt;0,明細書!FB44&gt;明細書!FA45),AND(明細書!FA44&gt;明細書!FB44)),1,""))</f>
        <v/>
      </c>
      <c r="FY44" s="9" t="str">
        <f>IF(FO44="","",IF(OR(明細書!FC44&lt;明細書!FA44,明細書!FB44&lt;明細書!FD44,明細書!FC44&gt;明細書!FD44),1,""))</f>
        <v/>
      </c>
      <c r="FZ44" s="9" t="str">
        <f>IF(AND(明細書!FA44&lt;=TIME(17,40,0),明細書!FB44&gt;=TIME(18,20,0)),1,IF(AND(明細書!FA44&lt;=TIME(21,40,0),明細書!FB44&gt;=TIME(22,20,0)),1,IF(AND(明細書!FA44&lt;=TIME(5,40,0),明細書!FB44&gt;=TIME(6,20,0)),1,IF(AND(明細書!FA44&lt;=TIME(7,40,0),明細書!FB44&gt;=TIME(8,20,0)),1,""))))</f>
        <v/>
      </c>
      <c r="GH44" s="15" t="str">
        <f t="shared" si="64"/>
        <v/>
      </c>
      <c r="GJ44" s="16"/>
      <c r="GK44" s="7" t="str">
        <f t="shared" si="15"/>
        <v/>
      </c>
      <c r="GL44" s="3">
        <f t="shared" si="16"/>
        <v>45382</v>
      </c>
      <c r="GM44" s="4"/>
      <c r="GN44" s="5" t="s">
        <v>22</v>
      </c>
      <c r="GO44" s="4"/>
      <c r="GP44" s="5" t="s">
        <v>23</v>
      </c>
      <c r="GQ44" s="4"/>
      <c r="GR44" s="5" t="s">
        <v>22</v>
      </c>
      <c r="GS44" s="4"/>
      <c r="GT44" s="5" t="s">
        <v>23</v>
      </c>
      <c r="GU44" s="4"/>
      <c r="GV44" s="6" t="s">
        <v>22</v>
      </c>
      <c r="GW44" s="4"/>
      <c r="GX44" s="6" t="s">
        <v>23</v>
      </c>
      <c r="GY44" s="4"/>
      <c r="GZ44" s="6" t="s">
        <v>22</v>
      </c>
      <c r="HA44" s="4"/>
      <c r="HB44" s="6" t="s">
        <v>23</v>
      </c>
      <c r="HC44" s="70"/>
      <c r="HD44" s="17"/>
      <c r="HE44" s="18"/>
      <c r="HF44" s="82"/>
      <c r="HH44" s="9" t="str">
        <f t="shared" si="17"/>
        <v/>
      </c>
      <c r="HI44" s="9" t="str">
        <f t="shared" si="85"/>
        <v/>
      </c>
      <c r="HJ44" s="9" t="str">
        <f>IF(GS44="","",IF(OR(AND(GJ44=GJ45,GM45&gt;0,明細書!GM45&lt;明細書!GM44),AND(GJ44=GJ45,GM45&gt;0,明細書!GN44&gt;明細書!GM45),AND(明細書!GM44&gt;明細書!GN44)),1,""))</f>
        <v/>
      </c>
      <c r="HK44" s="9" t="str">
        <f>IF(HA44="","",IF(OR(明細書!GO44&lt;明細書!GM44,明細書!GN44&lt;明細書!GP44,明細書!GO44&gt;明細書!GP44),1,""))</f>
        <v/>
      </c>
      <c r="HL44" s="9" t="str">
        <f>IF(AND(明細書!GM44&lt;=TIME(17,40,0),明細書!GN44&gt;=TIME(18,20,0)),1,IF(AND(明細書!GM44&lt;=TIME(21,40,0),明細書!GN44&gt;=TIME(22,20,0)),1,IF(AND(明細書!GM44&lt;=TIME(5,40,0),明細書!GN44&gt;=TIME(6,20,0)),1,IF(AND(明細書!GM44&lt;=TIME(7,40,0),明細書!GN44&gt;=TIME(8,20,0)),1,""))))</f>
        <v/>
      </c>
      <c r="HT44" s="15" t="str">
        <f t="shared" si="65"/>
        <v/>
      </c>
      <c r="HV44" s="16"/>
      <c r="HW44" s="7" t="str">
        <f t="shared" si="18"/>
        <v/>
      </c>
      <c r="HX44" s="3">
        <f t="shared" si="19"/>
        <v>45382</v>
      </c>
      <c r="HY44" s="4"/>
      <c r="HZ44" s="5" t="s">
        <v>22</v>
      </c>
      <c r="IA44" s="4"/>
      <c r="IB44" s="5" t="s">
        <v>23</v>
      </c>
      <c r="IC44" s="4"/>
      <c r="ID44" s="5" t="s">
        <v>22</v>
      </c>
      <c r="IE44" s="4"/>
      <c r="IF44" s="5" t="s">
        <v>23</v>
      </c>
      <c r="IG44" s="4"/>
      <c r="IH44" s="6" t="s">
        <v>22</v>
      </c>
      <c r="II44" s="4"/>
      <c r="IJ44" s="6" t="s">
        <v>23</v>
      </c>
      <c r="IK44" s="4"/>
      <c r="IL44" s="6" t="s">
        <v>22</v>
      </c>
      <c r="IM44" s="4"/>
      <c r="IN44" s="6" t="s">
        <v>23</v>
      </c>
      <c r="IO44" s="70"/>
      <c r="IP44" s="17"/>
      <c r="IQ44" s="18"/>
      <c r="IR44" s="82"/>
      <c r="IT44" s="9" t="str">
        <f t="shared" si="20"/>
        <v/>
      </c>
      <c r="IU44" s="9" t="str">
        <f t="shared" si="86"/>
        <v/>
      </c>
      <c r="IV44" s="9" t="str">
        <f>IF(IE44="","",IF(OR(AND(HV44=HV45,HY45&gt;0,明細書!HY45&lt;明細書!HY44),AND(HV44=HV45,HY45&gt;0,明細書!HZ44&gt;明細書!HY45),AND(明細書!HY44&gt;明細書!HZ44)),1,""))</f>
        <v/>
      </c>
      <c r="IW44" s="9" t="str">
        <f>IF(IM44="","",IF(OR(明細書!IA44&lt;明細書!HY44,明細書!HZ44&lt;明細書!IB44,明細書!IA44&gt;明細書!IB44),1,""))</f>
        <v/>
      </c>
      <c r="IX44" s="9" t="str">
        <f>IF(AND(明細書!HY44&lt;=TIME(17,40,0),明細書!HZ44&gt;=TIME(18,20,0)),1,IF(AND(明細書!HY44&lt;=TIME(21,40,0),明細書!HZ44&gt;=TIME(22,20,0)),1,IF(AND(明細書!HY44&lt;=TIME(5,40,0),明細書!HZ44&gt;=TIME(6,20,0)),1,IF(AND(明細書!HY44&lt;=TIME(7,40,0),明細書!HZ44&gt;=TIME(8,20,0)),1,""))))</f>
        <v/>
      </c>
      <c r="JF44" s="15" t="str">
        <f t="shared" si="66"/>
        <v/>
      </c>
      <c r="JH44" s="16"/>
      <c r="JI44" s="7" t="str">
        <f t="shared" si="21"/>
        <v/>
      </c>
      <c r="JJ44" s="3">
        <f t="shared" si="22"/>
        <v>45382</v>
      </c>
      <c r="JK44" s="4"/>
      <c r="JL44" s="5" t="s">
        <v>22</v>
      </c>
      <c r="JM44" s="4"/>
      <c r="JN44" s="5" t="s">
        <v>23</v>
      </c>
      <c r="JO44" s="4"/>
      <c r="JP44" s="5" t="s">
        <v>22</v>
      </c>
      <c r="JQ44" s="4"/>
      <c r="JR44" s="5" t="s">
        <v>23</v>
      </c>
      <c r="JS44" s="4"/>
      <c r="JT44" s="6" t="s">
        <v>22</v>
      </c>
      <c r="JU44" s="4"/>
      <c r="JV44" s="6" t="s">
        <v>23</v>
      </c>
      <c r="JW44" s="4"/>
      <c r="JX44" s="6" t="s">
        <v>22</v>
      </c>
      <c r="JY44" s="4"/>
      <c r="JZ44" s="6" t="s">
        <v>23</v>
      </c>
      <c r="KA44" s="70"/>
      <c r="KB44" s="17"/>
      <c r="KC44" s="18"/>
      <c r="KD44" s="82"/>
      <c r="KF44" s="9" t="str">
        <f t="shared" si="23"/>
        <v/>
      </c>
      <c r="KG44" s="9" t="str">
        <f t="shared" si="87"/>
        <v/>
      </c>
      <c r="KH44" s="9" t="str">
        <f>IF(JQ44="","",IF(OR(AND(JH44=JH45,JK45&gt;0,明細書!JK45&lt;明細書!JK44),AND(JH44=JH45,JK45&gt;0,明細書!JL44&gt;明細書!JK45),AND(明細書!JK44&gt;明細書!JL44)),1,""))</f>
        <v/>
      </c>
      <c r="KI44" s="9" t="str">
        <f>IF(JY44="","",IF(OR(明細書!JM44&lt;明細書!JK44,明細書!JL44&lt;明細書!JN44,明細書!JM44&gt;明細書!JN44),1,""))</f>
        <v/>
      </c>
      <c r="KJ44" s="9" t="str">
        <f>IF(AND(明細書!JK44&lt;=TIME(17,40,0),明細書!JL44&gt;=TIME(18,20,0)),1,IF(AND(明細書!JK44&lt;=TIME(21,40,0),明細書!JL44&gt;=TIME(22,20,0)),1,IF(AND(明細書!JK44&lt;=TIME(5,40,0),明細書!JL44&gt;=TIME(6,20,0)),1,IF(AND(明細書!JK44&lt;=TIME(7,40,0),明細書!JL44&gt;=TIME(8,20,0)),1,""))))</f>
        <v/>
      </c>
      <c r="KR44" s="15" t="str">
        <f t="shared" si="67"/>
        <v/>
      </c>
      <c r="KT44" s="16"/>
      <c r="KU44" s="7" t="str">
        <f t="shared" si="24"/>
        <v/>
      </c>
      <c r="KV44" s="3">
        <f t="shared" si="25"/>
        <v>45382</v>
      </c>
      <c r="KW44" s="4"/>
      <c r="KX44" s="5" t="s">
        <v>22</v>
      </c>
      <c r="KY44" s="4"/>
      <c r="KZ44" s="5" t="s">
        <v>23</v>
      </c>
      <c r="LA44" s="4"/>
      <c r="LB44" s="5" t="s">
        <v>22</v>
      </c>
      <c r="LC44" s="4"/>
      <c r="LD44" s="5" t="s">
        <v>23</v>
      </c>
      <c r="LE44" s="4"/>
      <c r="LF44" s="6" t="s">
        <v>22</v>
      </c>
      <c r="LG44" s="4"/>
      <c r="LH44" s="6" t="s">
        <v>23</v>
      </c>
      <c r="LI44" s="4"/>
      <c r="LJ44" s="6" t="s">
        <v>22</v>
      </c>
      <c r="LK44" s="4"/>
      <c r="LL44" s="6" t="s">
        <v>23</v>
      </c>
      <c r="LM44" s="70"/>
      <c r="LN44" s="17"/>
      <c r="LO44" s="18"/>
      <c r="LP44" s="82"/>
      <c r="LR44" s="9" t="str">
        <f t="shared" si="26"/>
        <v/>
      </c>
      <c r="LS44" s="9" t="str">
        <f t="shared" si="88"/>
        <v/>
      </c>
      <c r="LT44" s="9" t="str">
        <f>IF(LC44="","",IF(OR(AND(KT44=KT45,KW45&gt;0,明細書!KW45&lt;明細書!KW44),AND(KT44=KT45,KW45&gt;0,明細書!KX44&gt;明細書!KW45),AND(明細書!KW44&gt;明細書!KX44)),1,""))</f>
        <v/>
      </c>
      <c r="LU44" s="9" t="str">
        <f>IF(LK44="","",IF(OR(明細書!KY44&lt;明細書!KW44,明細書!KX44&lt;明細書!KZ44,明細書!KY44&gt;明細書!KZ44),1,""))</f>
        <v/>
      </c>
      <c r="LV44" s="9" t="str">
        <f>IF(AND(明細書!KW44&lt;=TIME(17,40,0),明細書!KX44&gt;=TIME(18,20,0)),1,IF(AND(明細書!KW44&lt;=TIME(21,40,0),明細書!KX44&gt;=TIME(22,20,0)),1,IF(AND(明細書!KW44&lt;=TIME(5,40,0),明細書!KX44&gt;=TIME(6,20,0)),1,IF(AND(明細書!KW44&lt;=TIME(7,40,0),明細書!KX44&gt;=TIME(8,20,0)),1,""))))</f>
        <v/>
      </c>
      <c r="MD44" s="15" t="str">
        <f t="shared" si="68"/>
        <v/>
      </c>
      <c r="MF44" s="16"/>
      <c r="MG44" s="7" t="str">
        <f t="shared" si="27"/>
        <v/>
      </c>
      <c r="MH44" s="3">
        <f t="shared" si="28"/>
        <v>45382</v>
      </c>
      <c r="MI44" s="4"/>
      <c r="MJ44" s="5" t="s">
        <v>22</v>
      </c>
      <c r="MK44" s="4"/>
      <c r="ML44" s="5" t="s">
        <v>23</v>
      </c>
      <c r="MM44" s="4"/>
      <c r="MN44" s="5" t="s">
        <v>22</v>
      </c>
      <c r="MO44" s="4"/>
      <c r="MP44" s="5" t="s">
        <v>23</v>
      </c>
      <c r="MQ44" s="4"/>
      <c r="MR44" s="6" t="s">
        <v>22</v>
      </c>
      <c r="MS44" s="4"/>
      <c r="MT44" s="6" t="s">
        <v>23</v>
      </c>
      <c r="MU44" s="4"/>
      <c r="MV44" s="6" t="s">
        <v>22</v>
      </c>
      <c r="MW44" s="4"/>
      <c r="MX44" s="6" t="s">
        <v>23</v>
      </c>
      <c r="MY44" s="70"/>
      <c r="MZ44" s="17"/>
      <c r="NA44" s="18"/>
      <c r="NB44" s="82"/>
      <c r="ND44" s="9" t="str">
        <f t="shared" si="29"/>
        <v/>
      </c>
      <c r="NE44" s="9" t="str">
        <f t="shared" si="89"/>
        <v/>
      </c>
      <c r="NF44" s="9" t="str">
        <f>IF(MO44="","",IF(OR(AND(MF44=MF45,MI45&gt;0,明細書!MI45&lt;明細書!MI44),AND(MF44=MF45,MI45&gt;0,明細書!MJ44&gt;明細書!MI45),AND(明細書!MI44&gt;明細書!MJ44)),1,""))</f>
        <v/>
      </c>
      <c r="NG44" s="9" t="str">
        <f>IF(MW44="","",IF(OR(明細書!MK44&lt;明細書!MI44,明細書!MJ44&lt;明細書!ML44,明細書!MK44&gt;明細書!ML44),1,""))</f>
        <v/>
      </c>
      <c r="NH44" s="9" t="str">
        <f>IF(AND(明細書!MI44&lt;=TIME(17,40,0),明細書!MJ44&gt;=TIME(18,20,0)),1,IF(AND(明細書!MI44&lt;=TIME(21,40,0),明細書!MJ44&gt;=TIME(22,20,0)),1,IF(AND(明細書!MI44&lt;=TIME(5,40,0),明細書!MJ44&gt;=TIME(6,20,0)),1,IF(AND(明細書!MI44&lt;=TIME(7,40,0),明細書!MJ44&gt;=TIME(8,20,0)),1,""))))</f>
        <v/>
      </c>
      <c r="NP44" s="15" t="str">
        <f t="shared" si="69"/>
        <v/>
      </c>
      <c r="NR44" s="16"/>
      <c r="NS44" s="7" t="str">
        <f t="shared" si="30"/>
        <v/>
      </c>
      <c r="NT44" s="3">
        <f t="shared" si="31"/>
        <v>45382</v>
      </c>
      <c r="NU44" s="4"/>
      <c r="NV44" s="5" t="s">
        <v>22</v>
      </c>
      <c r="NW44" s="4"/>
      <c r="NX44" s="5" t="s">
        <v>23</v>
      </c>
      <c r="NY44" s="4"/>
      <c r="NZ44" s="5" t="s">
        <v>22</v>
      </c>
      <c r="OA44" s="4"/>
      <c r="OB44" s="5" t="s">
        <v>23</v>
      </c>
      <c r="OC44" s="4"/>
      <c r="OD44" s="6" t="s">
        <v>22</v>
      </c>
      <c r="OE44" s="4"/>
      <c r="OF44" s="6" t="s">
        <v>23</v>
      </c>
      <c r="OG44" s="4"/>
      <c r="OH44" s="6" t="s">
        <v>22</v>
      </c>
      <c r="OI44" s="4"/>
      <c r="OJ44" s="6" t="s">
        <v>23</v>
      </c>
      <c r="OK44" s="70"/>
      <c r="OL44" s="17"/>
      <c r="OM44" s="18"/>
      <c r="ON44" s="82"/>
      <c r="OP44" s="9" t="str">
        <f t="shared" si="32"/>
        <v/>
      </c>
      <c r="OQ44" s="9" t="str">
        <f t="shared" si="90"/>
        <v/>
      </c>
      <c r="OR44" s="9" t="str">
        <f>IF(OA44="","",IF(OR(AND(NR44=NR45,NU45&gt;0,明細書!NU45&lt;明細書!NU44),AND(NR44=NR45,NU45&gt;0,明細書!NV44&gt;明細書!NU45),AND(明細書!NU44&gt;明細書!NV44)),1,""))</f>
        <v/>
      </c>
      <c r="OS44" s="9" t="str">
        <f>IF(OI44="","",IF(OR(明細書!NW44&lt;明細書!NU44,明細書!NV44&lt;明細書!NX44,明細書!NW44&gt;明細書!NX44),1,""))</f>
        <v/>
      </c>
      <c r="OT44" s="9" t="str">
        <f>IF(AND(明細書!NU44&lt;=TIME(17,40,0),明細書!NV44&gt;=TIME(18,20,0)),1,IF(AND(明細書!NU44&lt;=TIME(21,40,0),明細書!NV44&gt;=TIME(22,20,0)),1,IF(AND(明細書!NU44&lt;=TIME(5,40,0),明細書!NV44&gt;=TIME(6,20,0)),1,IF(AND(明細書!NU44&lt;=TIME(7,40,0),明細書!NV44&gt;=TIME(8,20,0)),1,""))))</f>
        <v/>
      </c>
      <c r="PB44" s="15" t="str">
        <f t="shared" si="70"/>
        <v/>
      </c>
      <c r="PD44" s="16"/>
      <c r="PE44" s="7" t="str">
        <f t="shared" si="33"/>
        <v/>
      </c>
      <c r="PF44" s="3">
        <f t="shared" si="34"/>
        <v>45382</v>
      </c>
      <c r="PG44" s="4"/>
      <c r="PH44" s="5" t="s">
        <v>22</v>
      </c>
      <c r="PI44" s="4"/>
      <c r="PJ44" s="5" t="s">
        <v>23</v>
      </c>
      <c r="PK44" s="4"/>
      <c r="PL44" s="5" t="s">
        <v>22</v>
      </c>
      <c r="PM44" s="4"/>
      <c r="PN44" s="5" t="s">
        <v>23</v>
      </c>
      <c r="PO44" s="4"/>
      <c r="PP44" s="6" t="s">
        <v>22</v>
      </c>
      <c r="PQ44" s="4"/>
      <c r="PR44" s="6" t="s">
        <v>23</v>
      </c>
      <c r="PS44" s="4"/>
      <c r="PT44" s="6" t="s">
        <v>22</v>
      </c>
      <c r="PU44" s="4"/>
      <c r="PV44" s="6" t="s">
        <v>23</v>
      </c>
      <c r="PW44" s="70"/>
      <c r="PX44" s="17"/>
      <c r="PY44" s="18"/>
      <c r="PZ44" s="82"/>
      <c r="QB44" s="9" t="str">
        <f t="shared" si="35"/>
        <v/>
      </c>
      <c r="QC44" s="9" t="str">
        <f t="shared" si="91"/>
        <v/>
      </c>
      <c r="QD44" s="9" t="str">
        <f>IF(PM44="","",IF(OR(AND(PD44=PD45,PG45&gt;0,明細書!PG45&lt;明細書!PG44),AND(PD44=PD45,PG45&gt;0,明細書!PH44&gt;明細書!PG45),AND(明細書!PG44&gt;明細書!PH44)),1,""))</f>
        <v/>
      </c>
      <c r="QE44" s="9" t="str">
        <f>IF(PU44="","",IF(OR(明細書!PI44&lt;明細書!PG44,明細書!PH44&lt;明細書!PJ44,明細書!PI44&gt;明細書!PJ44),1,""))</f>
        <v/>
      </c>
      <c r="QF44" s="9" t="str">
        <f>IF(AND(明細書!PG44&lt;=TIME(17,40,0),明細書!PH44&gt;=TIME(18,20,0)),1,IF(AND(明細書!PG44&lt;=TIME(21,40,0),明細書!PH44&gt;=TIME(22,20,0)),1,IF(AND(明細書!PG44&lt;=TIME(5,40,0),明細書!PH44&gt;=TIME(6,20,0)),1,IF(AND(明細書!PG44&lt;=TIME(7,40,0),明細書!PH44&gt;=TIME(8,20,0)),1,""))))</f>
        <v/>
      </c>
      <c r="QN44" s="15" t="str">
        <f t="shared" si="71"/>
        <v/>
      </c>
      <c r="QP44" s="16"/>
      <c r="QQ44" s="7" t="str">
        <f t="shared" si="36"/>
        <v/>
      </c>
      <c r="QR44" s="3">
        <f t="shared" si="37"/>
        <v>45382</v>
      </c>
      <c r="QS44" s="4"/>
      <c r="QT44" s="5" t="s">
        <v>22</v>
      </c>
      <c r="QU44" s="4"/>
      <c r="QV44" s="5" t="s">
        <v>23</v>
      </c>
      <c r="QW44" s="4"/>
      <c r="QX44" s="5" t="s">
        <v>22</v>
      </c>
      <c r="QY44" s="4"/>
      <c r="QZ44" s="5" t="s">
        <v>23</v>
      </c>
      <c r="RA44" s="4"/>
      <c r="RB44" s="6" t="s">
        <v>22</v>
      </c>
      <c r="RC44" s="4"/>
      <c r="RD44" s="6" t="s">
        <v>23</v>
      </c>
      <c r="RE44" s="4"/>
      <c r="RF44" s="6" t="s">
        <v>22</v>
      </c>
      <c r="RG44" s="4"/>
      <c r="RH44" s="6" t="s">
        <v>23</v>
      </c>
      <c r="RI44" s="70"/>
      <c r="RJ44" s="17"/>
      <c r="RK44" s="18"/>
      <c r="RL44" s="82"/>
      <c r="RN44" s="9" t="str">
        <f t="shared" si="38"/>
        <v/>
      </c>
      <c r="RO44" s="9" t="str">
        <f t="shared" si="92"/>
        <v/>
      </c>
      <c r="RP44" s="9" t="str">
        <f>IF(QY44="","",IF(OR(AND(QP44=QP45,QS45&gt;0,明細書!QS45&lt;明細書!QS44),AND(QP44=QP45,QS45&gt;0,明細書!QT44&gt;明細書!QS45),AND(明細書!QS44&gt;明細書!QT44)),1,""))</f>
        <v/>
      </c>
      <c r="RQ44" s="9" t="str">
        <f>IF(RG44="","",IF(OR(明細書!QU44&lt;明細書!QS44,明細書!QT44&lt;明細書!QV44,明細書!QU44&gt;明細書!QV44),1,""))</f>
        <v/>
      </c>
      <c r="RR44" s="9" t="str">
        <f>IF(AND(明細書!QS44&lt;=TIME(17,40,0),明細書!QT44&gt;=TIME(18,20,0)),1,IF(AND(明細書!QS44&lt;=TIME(21,40,0),明細書!QT44&gt;=TIME(22,20,0)),1,IF(AND(明細書!QS44&lt;=TIME(5,40,0),明細書!QT44&gt;=TIME(6,20,0)),1,IF(AND(明細書!QS44&lt;=TIME(7,40,0),明細書!QT44&gt;=TIME(8,20,0)),1,""))))</f>
        <v/>
      </c>
      <c r="RZ44" s="15" t="str">
        <f t="shared" si="72"/>
        <v/>
      </c>
      <c r="SB44" s="16"/>
      <c r="SC44" s="7" t="str">
        <f t="shared" si="39"/>
        <v/>
      </c>
      <c r="SD44" s="3">
        <f t="shared" si="40"/>
        <v>45382</v>
      </c>
      <c r="SE44" s="4"/>
      <c r="SF44" s="5" t="s">
        <v>22</v>
      </c>
      <c r="SG44" s="4"/>
      <c r="SH44" s="5" t="s">
        <v>23</v>
      </c>
      <c r="SI44" s="4"/>
      <c r="SJ44" s="5" t="s">
        <v>22</v>
      </c>
      <c r="SK44" s="4"/>
      <c r="SL44" s="5" t="s">
        <v>23</v>
      </c>
      <c r="SM44" s="4"/>
      <c r="SN44" s="6" t="s">
        <v>22</v>
      </c>
      <c r="SO44" s="4"/>
      <c r="SP44" s="6" t="s">
        <v>23</v>
      </c>
      <c r="SQ44" s="4"/>
      <c r="SR44" s="6" t="s">
        <v>22</v>
      </c>
      <c r="SS44" s="4"/>
      <c r="ST44" s="6" t="s">
        <v>23</v>
      </c>
      <c r="SU44" s="70"/>
      <c r="SV44" s="17"/>
      <c r="SW44" s="18"/>
      <c r="SX44" s="82"/>
      <c r="SZ44" s="9" t="str">
        <f t="shared" si="41"/>
        <v/>
      </c>
      <c r="TA44" s="9" t="str">
        <f t="shared" si="93"/>
        <v/>
      </c>
      <c r="TB44" s="9" t="str">
        <f>IF(SK44="","",IF(OR(AND(SB44=SB45,SE45&gt;0,明細書!SE45&lt;明細書!SE44),AND(SB44=SB45,SE45&gt;0,明細書!SF44&gt;明細書!SE45),AND(明細書!SE44&gt;明細書!SF44)),1,""))</f>
        <v/>
      </c>
      <c r="TC44" s="9" t="str">
        <f>IF(SS44="","",IF(OR(明細書!SG44&lt;明細書!SE44,明細書!SF44&lt;明細書!SH44,明細書!SG44&gt;明細書!SH44),1,""))</f>
        <v/>
      </c>
      <c r="TD44" s="9" t="str">
        <f>IF(AND(明細書!SE44&lt;=TIME(17,40,0),明細書!SF44&gt;=TIME(18,20,0)),1,IF(AND(明細書!SE44&lt;=TIME(21,40,0),明細書!SF44&gt;=TIME(22,20,0)),1,IF(AND(明細書!SE44&lt;=TIME(5,40,0),明細書!SF44&gt;=TIME(6,20,0)),1,IF(AND(明細書!SE44&lt;=TIME(7,40,0),明細書!SF44&gt;=TIME(8,20,0)),1,""))))</f>
        <v/>
      </c>
      <c r="TL44" s="15" t="str">
        <f t="shared" si="73"/>
        <v/>
      </c>
      <c r="TN44" s="16"/>
      <c r="TO44" s="7" t="str">
        <f t="shared" si="42"/>
        <v/>
      </c>
      <c r="TP44" s="3">
        <f t="shared" si="43"/>
        <v>45382</v>
      </c>
      <c r="TQ44" s="4"/>
      <c r="TR44" s="5" t="s">
        <v>22</v>
      </c>
      <c r="TS44" s="4"/>
      <c r="TT44" s="5" t="s">
        <v>23</v>
      </c>
      <c r="TU44" s="4"/>
      <c r="TV44" s="5" t="s">
        <v>22</v>
      </c>
      <c r="TW44" s="4"/>
      <c r="TX44" s="5" t="s">
        <v>23</v>
      </c>
      <c r="TY44" s="4"/>
      <c r="TZ44" s="6" t="s">
        <v>22</v>
      </c>
      <c r="UA44" s="4"/>
      <c r="UB44" s="6" t="s">
        <v>23</v>
      </c>
      <c r="UC44" s="4"/>
      <c r="UD44" s="6" t="s">
        <v>22</v>
      </c>
      <c r="UE44" s="4"/>
      <c r="UF44" s="6" t="s">
        <v>23</v>
      </c>
      <c r="UG44" s="70"/>
      <c r="UH44" s="17"/>
      <c r="UI44" s="18"/>
      <c r="UJ44" s="82"/>
      <c r="UL44" s="9" t="str">
        <f t="shared" si="44"/>
        <v/>
      </c>
      <c r="UM44" s="9" t="str">
        <f t="shared" si="94"/>
        <v/>
      </c>
      <c r="UN44" s="9" t="str">
        <f>IF(TW44="","",IF(OR(AND(TN44=TN45,TQ45&gt;0,明細書!TQ45&lt;明細書!TQ44),AND(TN44=TN45,TQ45&gt;0,明細書!TR44&gt;明細書!TQ45),AND(明細書!TQ44&gt;明細書!TR44)),1,""))</f>
        <v/>
      </c>
      <c r="UO44" s="9" t="str">
        <f>IF(UE44="","",IF(OR(明細書!TS44&lt;明細書!TQ44,明細書!TR44&lt;明細書!TT44,明細書!TS44&gt;明細書!TT44),1,""))</f>
        <v/>
      </c>
      <c r="UP44" s="9" t="str">
        <f>IF(AND(明細書!TQ44&lt;=TIME(17,40,0),明細書!TR44&gt;=TIME(18,20,0)),1,IF(AND(明細書!TQ44&lt;=TIME(21,40,0),明細書!TR44&gt;=TIME(22,20,0)),1,IF(AND(明細書!TQ44&lt;=TIME(5,40,0),明細書!TR44&gt;=TIME(6,20,0)),1,IF(AND(明細書!TQ44&lt;=TIME(7,40,0),明細書!TR44&gt;=TIME(8,20,0)),1,""))))</f>
        <v/>
      </c>
      <c r="UX44" s="15" t="str">
        <f t="shared" si="74"/>
        <v/>
      </c>
      <c r="UZ44" s="16"/>
      <c r="VA44" s="7" t="str">
        <f t="shared" si="45"/>
        <v/>
      </c>
      <c r="VB44" s="3">
        <f t="shared" si="46"/>
        <v>45382</v>
      </c>
      <c r="VC44" s="4"/>
      <c r="VD44" s="5" t="s">
        <v>22</v>
      </c>
      <c r="VE44" s="4"/>
      <c r="VF44" s="5" t="s">
        <v>23</v>
      </c>
      <c r="VG44" s="4"/>
      <c r="VH44" s="5" t="s">
        <v>22</v>
      </c>
      <c r="VI44" s="4"/>
      <c r="VJ44" s="5" t="s">
        <v>23</v>
      </c>
      <c r="VK44" s="4"/>
      <c r="VL44" s="6" t="s">
        <v>22</v>
      </c>
      <c r="VM44" s="4"/>
      <c r="VN44" s="6" t="s">
        <v>23</v>
      </c>
      <c r="VO44" s="4"/>
      <c r="VP44" s="6" t="s">
        <v>22</v>
      </c>
      <c r="VQ44" s="4"/>
      <c r="VR44" s="6" t="s">
        <v>23</v>
      </c>
      <c r="VS44" s="70"/>
      <c r="VT44" s="17"/>
      <c r="VU44" s="18"/>
      <c r="VV44" s="82"/>
      <c r="VX44" s="9" t="str">
        <f t="shared" si="47"/>
        <v/>
      </c>
      <c r="VY44" s="9" t="str">
        <f t="shared" si="95"/>
        <v/>
      </c>
      <c r="VZ44" s="9" t="str">
        <f>IF(VI44="","",IF(OR(AND(UZ44=UZ45,VC45&gt;0,明細書!VC45&lt;明細書!VC44),AND(UZ44=UZ45,VC45&gt;0,明細書!VD44&gt;明細書!VC45),AND(明細書!VC44&gt;明細書!VD44)),1,""))</f>
        <v/>
      </c>
      <c r="WA44" s="9" t="str">
        <f>IF(VQ44="","",IF(OR(明細書!VE44&lt;明細書!VC44,明細書!VD44&lt;明細書!VF44,明細書!VE44&gt;明細書!VF44),1,""))</f>
        <v/>
      </c>
      <c r="WB44" s="9" t="str">
        <f>IF(AND(明細書!VC44&lt;=TIME(17,40,0),明細書!VD44&gt;=TIME(18,20,0)),1,IF(AND(明細書!VC44&lt;=TIME(21,40,0),明細書!VD44&gt;=TIME(22,20,0)),1,IF(AND(明細書!VC44&lt;=TIME(5,40,0),明細書!VD44&gt;=TIME(6,20,0)),1,IF(AND(明細書!VC44&lt;=TIME(7,40,0),明細書!VD44&gt;=TIME(8,20,0)),1,""))))</f>
        <v/>
      </c>
      <c r="WJ44" s="15" t="str">
        <f t="shared" si="75"/>
        <v/>
      </c>
      <c r="WL44" s="16"/>
      <c r="WM44" s="7" t="str">
        <f t="shared" si="48"/>
        <v/>
      </c>
      <c r="WN44" s="3">
        <f t="shared" si="49"/>
        <v>45382</v>
      </c>
      <c r="WO44" s="4"/>
      <c r="WP44" s="5" t="s">
        <v>22</v>
      </c>
      <c r="WQ44" s="4"/>
      <c r="WR44" s="5" t="s">
        <v>23</v>
      </c>
      <c r="WS44" s="4"/>
      <c r="WT44" s="5" t="s">
        <v>22</v>
      </c>
      <c r="WU44" s="4"/>
      <c r="WV44" s="5" t="s">
        <v>23</v>
      </c>
      <c r="WW44" s="4"/>
      <c r="WX44" s="6" t="s">
        <v>22</v>
      </c>
      <c r="WY44" s="4"/>
      <c r="WZ44" s="6" t="s">
        <v>23</v>
      </c>
      <c r="XA44" s="4"/>
      <c r="XB44" s="6" t="s">
        <v>22</v>
      </c>
      <c r="XC44" s="4"/>
      <c r="XD44" s="6" t="s">
        <v>23</v>
      </c>
      <c r="XE44" s="70"/>
      <c r="XF44" s="17"/>
      <c r="XG44" s="18"/>
      <c r="XH44" s="82"/>
      <c r="XJ44" s="9" t="str">
        <f t="shared" si="50"/>
        <v/>
      </c>
      <c r="XK44" s="9" t="str">
        <f t="shared" si="96"/>
        <v/>
      </c>
      <c r="XL44" s="9" t="str">
        <f>IF(WU44="","",IF(OR(AND(WL44=WL45,WO45&gt;0,明細書!WO45&lt;明細書!WO44),AND(WL44=WL45,WO45&gt;0,明細書!WP44&gt;明細書!WO45),AND(明細書!WO44&gt;明細書!WP44)),1,""))</f>
        <v/>
      </c>
      <c r="XM44" s="9" t="str">
        <f>IF(XC44="","",IF(OR(明細書!WQ44&lt;明細書!WO44,明細書!WP44&lt;明細書!WR44,明細書!WQ44&gt;明細書!WR44),1,""))</f>
        <v/>
      </c>
      <c r="XN44" s="9" t="str">
        <f>IF(AND(明細書!WO44&lt;=TIME(17,40,0),明細書!WP44&gt;=TIME(18,20,0)),1,IF(AND(明細書!WO44&lt;=TIME(21,40,0),明細書!WP44&gt;=TIME(22,20,0)),1,IF(AND(明細書!WO44&lt;=TIME(5,40,0),明細書!WP44&gt;=TIME(6,20,0)),1,IF(AND(明細書!WO44&lt;=TIME(7,40,0),明細書!WP44&gt;=TIME(8,20,0)),1,""))))</f>
        <v/>
      </c>
      <c r="XV44" s="15" t="str">
        <f t="shared" si="76"/>
        <v/>
      </c>
      <c r="XX44" s="16"/>
      <c r="XY44" s="7" t="str">
        <f t="shared" si="51"/>
        <v/>
      </c>
      <c r="XZ44" s="3">
        <f t="shared" si="52"/>
        <v>45382</v>
      </c>
      <c r="YA44" s="4"/>
      <c r="YB44" s="5" t="s">
        <v>22</v>
      </c>
      <c r="YC44" s="4"/>
      <c r="YD44" s="5" t="s">
        <v>23</v>
      </c>
      <c r="YE44" s="4"/>
      <c r="YF44" s="5" t="s">
        <v>22</v>
      </c>
      <c r="YG44" s="4"/>
      <c r="YH44" s="5" t="s">
        <v>23</v>
      </c>
      <c r="YI44" s="4"/>
      <c r="YJ44" s="6" t="s">
        <v>22</v>
      </c>
      <c r="YK44" s="4"/>
      <c r="YL44" s="6" t="s">
        <v>23</v>
      </c>
      <c r="YM44" s="4"/>
      <c r="YN44" s="6" t="s">
        <v>22</v>
      </c>
      <c r="YO44" s="4"/>
      <c r="YP44" s="6" t="s">
        <v>23</v>
      </c>
      <c r="YQ44" s="70"/>
      <c r="YR44" s="17"/>
      <c r="YS44" s="18"/>
      <c r="YT44" s="82"/>
      <c r="YV44" s="9" t="str">
        <f t="shared" si="53"/>
        <v/>
      </c>
      <c r="YW44" s="9" t="str">
        <f t="shared" si="97"/>
        <v/>
      </c>
      <c r="YX44" s="9" t="str">
        <f>IF(YG44="","",IF(OR(AND(XX44=XX45,YA45&gt;0,明細書!YA45&lt;明細書!YA44),AND(XX44=XX45,YA45&gt;0,明細書!YB44&gt;明細書!YA45),AND(明細書!YA44&gt;明細書!YB44)),1,""))</f>
        <v/>
      </c>
      <c r="YY44" s="9" t="str">
        <f>IF(YO44="","",IF(OR(明細書!YC44&lt;明細書!YA44,明細書!YB44&lt;明細書!YD44,明細書!YC44&gt;明細書!YD44),1,""))</f>
        <v/>
      </c>
      <c r="YZ44" s="9" t="str">
        <f>IF(AND(明細書!YA44&lt;=TIME(17,40,0),明細書!YB44&gt;=TIME(18,20,0)),1,IF(AND(明細書!YA44&lt;=TIME(21,40,0),明細書!YB44&gt;=TIME(22,20,0)),1,IF(AND(明細書!YA44&lt;=TIME(5,40,0),明細書!YB44&gt;=TIME(6,20,0)),1,IF(AND(明細書!YA44&lt;=TIME(7,40,0),明細書!YB44&gt;=TIME(8,20,0)),1,""))))</f>
        <v/>
      </c>
      <c r="ZH44" s="15" t="str">
        <f t="shared" si="77"/>
        <v/>
      </c>
      <c r="ZJ44" s="16"/>
      <c r="ZK44" s="7" t="str">
        <f t="shared" si="54"/>
        <v/>
      </c>
      <c r="ZL44" s="3">
        <f t="shared" si="55"/>
        <v>45382</v>
      </c>
      <c r="ZM44" s="4"/>
      <c r="ZN44" s="5" t="s">
        <v>22</v>
      </c>
      <c r="ZO44" s="4"/>
      <c r="ZP44" s="5" t="s">
        <v>23</v>
      </c>
      <c r="ZQ44" s="4"/>
      <c r="ZR44" s="5" t="s">
        <v>22</v>
      </c>
      <c r="ZS44" s="4"/>
      <c r="ZT44" s="5" t="s">
        <v>23</v>
      </c>
      <c r="ZU44" s="4"/>
      <c r="ZV44" s="6" t="s">
        <v>22</v>
      </c>
      <c r="ZW44" s="4"/>
      <c r="ZX44" s="6" t="s">
        <v>23</v>
      </c>
      <c r="ZY44" s="4"/>
      <c r="ZZ44" s="6" t="s">
        <v>22</v>
      </c>
      <c r="AAA44" s="4"/>
      <c r="AAB44" s="6" t="s">
        <v>23</v>
      </c>
      <c r="AAC44" s="70"/>
      <c r="AAD44" s="17"/>
      <c r="AAE44" s="18"/>
      <c r="AAF44" s="82"/>
      <c r="AAH44" s="9" t="str">
        <f t="shared" si="56"/>
        <v/>
      </c>
      <c r="AAI44" s="9" t="str">
        <f t="shared" si="98"/>
        <v/>
      </c>
      <c r="AAJ44" s="9" t="str">
        <f>IF(ZS44="","",IF(OR(AND(ZJ44=ZJ45,ZM45&gt;0,明細書!ZM45&lt;明細書!ZM44),AND(ZJ44=ZJ45,ZM45&gt;0,明細書!ZN44&gt;明細書!ZM45),AND(明細書!ZM44&gt;明細書!ZN44)),1,""))</f>
        <v/>
      </c>
      <c r="AAK44" s="9" t="str">
        <f>IF(AAA44="","",IF(OR(明細書!ZO44&lt;明細書!ZM44,明細書!ZN44&lt;明細書!ZP44,明細書!ZO44&gt;明細書!ZP44),1,""))</f>
        <v/>
      </c>
      <c r="AAL44" s="9" t="str">
        <f>IF(AND(明細書!ZM44&lt;=TIME(17,40,0),明細書!ZN44&gt;=TIME(18,20,0)),1,IF(AND(明細書!ZM44&lt;=TIME(21,40,0),明細書!ZN44&gt;=TIME(22,20,0)),1,IF(AND(明細書!ZM44&lt;=TIME(5,40,0),明細書!ZN44&gt;=TIME(6,20,0)),1,IF(AND(明細書!ZM44&lt;=TIME(7,40,0),明細書!ZN44&gt;=TIME(8,20,0)),1,""))))</f>
        <v/>
      </c>
      <c r="AAT44" s="15" t="str">
        <f t="shared" si="78"/>
        <v/>
      </c>
      <c r="AAV44" s="16"/>
      <c r="AAW44" s="7" t="str">
        <f t="shared" si="57"/>
        <v/>
      </c>
      <c r="AAX44" s="3">
        <f t="shared" si="58"/>
        <v>45382</v>
      </c>
      <c r="AAY44" s="4"/>
      <c r="AAZ44" s="5" t="s">
        <v>22</v>
      </c>
      <c r="ABA44" s="4"/>
      <c r="ABB44" s="5" t="s">
        <v>23</v>
      </c>
      <c r="ABC44" s="4"/>
      <c r="ABD44" s="5" t="s">
        <v>22</v>
      </c>
      <c r="ABE44" s="4"/>
      <c r="ABF44" s="5" t="s">
        <v>23</v>
      </c>
      <c r="ABG44" s="4"/>
      <c r="ABH44" s="6" t="s">
        <v>22</v>
      </c>
      <c r="ABI44" s="4"/>
      <c r="ABJ44" s="6" t="s">
        <v>23</v>
      </c>
      <c r="ABK44" s="4"/>
      <c r="ABL44" s="6" t="s">
        <v>22</v>
      </c>
      <c r="ABM44" s="4"/>
      <c r="ABN44" s="6" t="s">
        <v>23</v>
      </c>
      <c r="ABO44" s="70"/>
      <c r="ABP44" s="17"/>
      <c r="ABQ44" s="18"/>
      <c r="ABR44" s="82"/>
      <c r="ABT44" s="9" t="str">
        <f t="shared" si="59"/>
        <v/>
      </c>
      <c r="ABU44" s="9" t="str">
        <f t="shared" si="99"/>
        <v/>
      </c>
      <c r="ABV44" s="9" t="str">
        <f>IF(ABE44="","",IF(OR(AND(AAV44=AAV45,AAY45&gt;0,明細書!AAY45&lt;明細書!AAY44),AND(AAV44=AAV45,AAY45&gt;0,明細書!AAZ44&gt;明細書!AAY45),AND(明細書!AAY44&gt;明細書!AAZ44)),1,""))</f>
        <v/>
      </c>
      <c r="ABW44" s="9" t="str">
        <f>IF(ABM44="","",IF(OR(明細書!ABA44&lt;明細書!AAY44,明細書!AAZ44&lt;明細書!ABB44,明細書!ABA44&gt;明細書!ABB44),1,""))</f>
        <v/>
      </c>
      <c r="ABX44" s="9" t="str">
        <f>IF(AND(明細書!AAY44&lt;=TIME(17,40,0),明細書!AAZ44&gt;=TIME(18,20,0)),1,IF(AND(明細書!AAY44&lt;=TIME(21,40,0),明細書!AAZ44&gt;=TIME(22,20,0)),1,IF(AND(明細書!AAY44&lt;=TIME(5,40,0),明細書!AAZ44&gt;=TIME(6,20,0)),1,IF(AND(明細書!AAY44&lt;=TIME(7,40,0),明細書!AAZ44&gt;=TIME(8,20,0)),1,""))))</f>
        <v/>
      </c>
      <c r="ACF44" s="15" t="str">
        <f t="shared" si="79"/>
        <v/>
      </c>
    </row>
    <row r="45" spans="2:760" ht="18.75" customHeight="1" x14ac:dyDescent="0.2">
      <c r="B45" s="16"/>
      <c r="C45" s="7" t="str">
        <f t="shared" si="100"/>
        <v/>
      </c>
      <c r="D45" s="3">
        <f t="shared" si="102"/>
        <v>45382</v>
      </c>
      <c r="E45" s="4"/>
      <c r="F45" s="5" t="s">
        <v>22</v>
      </c>
      <c r="G45" s="4"/>
      <c r="H45" s="5" t="s">
        <v>23</v>
      </c>
      <c r="I45" s="4"/>
      <c r="J45" s="5" t="s">
        <v>22</v>
      </c>
      <c r="K45" s="4"/>
      <c r="L45" s="5" t="s">
        <v>23</v>
      </c>
      <c r="M45" s="4"/>
      <c r="N45" s="6" t="s">
        <v>22</v>
      </c>
      <c r="O45" s="4"/>
      <c r="P45" s="6" t="s">
        <v>23</v>
      </c>
      <c r="Q45" s="4"/>
      <c r="R45" s="6" t="s">
        <v>22</v>
      </c>
      <c r="S45" s="4"/>
      <c r="T45" s="6" t="s">
        <v>23</v>
      </c>
      <c r="U45" s="70"/>
      <c r="V45" s="17"/>
      <c r="W45" s="18"/>
      <c r="X45" s="82"/>
      <c r="Z45" s="9" t="str">
        <f t="shared" si="103"/>
        <v/>
      </c>
      <c r="AA45" s="9" t="str">
        <f t="shared" si="80"/>
        <v/>
      </c>
      <c r="AB45" s="9" t="str">
        <f>IF(K45="","",IF(OR(AND(B45=B46,E46&gt;0,明細書!E46&lt;明細書!E45),AND(B45=B46,E46&gt;0,明細書!F45&gt;明細書!E46),AND(明細書!E45&gt;明細書!F45)),1,""))</f>
        <v/>
      </c>
      <c r="AC45" s="9" t="str">
        <f>IF(S45="","",IF(OR(明細書!G45&lt;明細書!E45,明細書!F45&lt;明細書!H45,明細書!G45&gt;明細書!H45),1,""))</f>
        <v/>
      </c>
      <c r="AD45" s="9" t="str">
        <f>IF(AND(明細書!E45&lt;=TIME(17,40,0),明細書!F45&gt;=TIME(18,20,0)),1,IF(AND(明細書!E45&lt;=TIME(21,40,0),明細書!F45&gt;=TIME(22,20,0)),1,IF(AND(明細書!E45&lt;=TIME(5,40,0),明細書!F45&gt;=TIME(6,20,0)),1,IF(AND(明細書!E45&lt;=TIME(7,40,0),明細書!F45&gt;=TIME(8,20,0)),1,""))))</f>
        <v/>
      </c>
      <c r="AL45" s="15" t="str">
        <f t="shared" si="60"/>
        <v/>
      </c>
      <c r="AN45" s="16"/>
      <c r="AO45" s="7" t="str">
        <f t="shared" si="3"/>
        <v/>
      </c>
      <c r="AP45" s="3">
        <f t="shared" si="4"/>
        <v>45382</v>
      </c>
      <c r="AQ45" s="4"/>
      <c r="AR45" s="5" t="s">
        <v>22</v>
      </c>
      <c r="AS45" s="4"/>
      <c r="AT45" s="5" t="s">
        <v>23</v>
      </c>
      <c r="AU45" s="4"/>
      <c r="AV45" s="5" t="s">
        <v>22</v>
      </c>
      <c r="AW45" s="4"/>
      <c r="AX45" s="5" t="s">
        <v>23</v>
      </c>
      <c r="AY45" s="4"/>
      <c r="AZ45" s="6" t="s">
        <v>22</v>
      </c>
      <c r="BA45" s="4"/>
      <c r="BB45" s="6" t="s">
        <v>23</v>
      </c>
      <c r="BC45" s="4"/>
      <c r="BD45" s="6" t="s">
        <v>22</v>
      </c>
      <c r="BE45" s="4"/>
      <c r="BF45" s="6" t="s">
        <v>23</v>
      </c>
      <c r="BG45" s="70"/>
      <c r="BH45" s="17"/>
      <c r="BI45" s="18"/>
      <c r="BJ45" s="82"/>
      <c r="BL45" s="9" t="str">
        <f t="shared" si="5"/>
        <v/>
      </c>
      <c r="BM45" s="9" t="str">
        <f t="shared" si="81"/>
        <v/>
      </c>
      <c r="BN45" s="9" t="str">
        <f>IF(AW45="","",IF(OR(AND(AN45=AN46,AQ46&gt;0,明細書!AQ46&lt;明細書!AQ45),AND(AN45=AN46,AQ46&gt;0,明細書!AR45&gt;明細書!AQ46),AND(明細書!AQ45&gt;明細書!AR45)),1,""))</f>
        <v/>
      </c>
      <c r="BO45" s="9" t="str">
        <f>IF(BE45="","",IF(OR(明細書!AS45&lt;明細書!AQ45,明細書!AR45&lt;明細書!AT45,明細書!AS45&gt;明細書!AT45),1,""))</f>
        <v/>
      </c>
      <c r="BP45" s="9" t="str">
        <f>IF(AND(明細書!AQ45&lt;=TIME(17,40,0),明細書!AR45&gt;=TIME(18,20,0)),1,IF(AND(明細書!AQ45&lt;=TIME(21,40,0),明細書!AR45&gt;=TIME(22,20,0)),1,IF(AND(明細書!AQ45&lt;=TIME(5,40,0),明細書!AR45&gt;=TIME(6,20,0)),1,IF(AND(明細書!AQ45&lt;=TIME(7,40,0),明細書!AR45&gt;=TIME(8,20,0)),1,""))))</f>
        <v/>
      </c>
      <c r="BX45" s="15" t="str">
        <f t="shared" si="61"/>
        <v/>
      </c>
      <c r="BZ45" s="16"/>
      <c r="CA45" s="7" t="str">
        <f t="shared" si="6"/>
        <v/>
      </c>
      <c r="CB45" s="3">
        <f t="shared" si="7"/>
        <v>45382</v>
      </c>
      <c r="CC45" s="4"/>
      <c r="CD45" s="5" t="s">
        <v>22</v>
      </c>
      <c r="CE45" s="4"/>
      <c r="CF45" s="5" t="s">
        <v>23</v>
      </c>
      <c r="CG45" s="4"/>
      <c r="CH45" s="5" t="s">
        <v>22</v>
      </c>
      <c r="CI45" s="4"/>
      <c r="CJ45" s="5" t="s">
        <v>23</v>
      </c>
      <c r="CK45" s="4"/>
      <c r="CL45" s="6" t="s">
        <v>22</v>
      </c>
      <c r="CM45" s="4"/>
      <c r="CN45" s="6" t="s">
        <v>23</v>
      </c>
      <c r="CO45" s="4"/>
      <c r="CP45" s="6" t="s">
        <v>22</v>
      </c>
      <c r="CQ45" s="4"/>
      <c r="CR45" s="6" t="s">
        <v>23</v>
      </c>
      <c r="CS45" s="70"/>
      <c r="CT45" s="17"/>
      <c r="CU45" s="18"/>
      <c r="CV45" s="82"/>
      <c r="CX45" s="9" t="str">
        <f t="shared" si="8"/>
        <v/>
      </c>
      <c r="CY45" s="9" t="str">
        <f t="shared" si="82"/>
        <v/>
      </c>
      <c r="CZ45" s="9" t="str">
        <f>IF(CI45="","",IF(OR(AND(BZ45=BZ46,CC46&gt;0,明細書!CC46&lt;明細書!CC45),AND(BZ45=BZ46,CC46&gt;0,明細書!CD45&gt;明細書!CC46),AND(明細書!CC45&gt;明細書!CD45)),1,""))</f>
        <v/>
      </c>
      <c r="DA45" s="9" t="str">
        <f>IF(CQ45="","",IF(OR(明細書!CE45&lt;明細書!CC45,明細書!CD45&lt;明細書!CF45,明細書!CE45&gt;明細書!CF45),1,""))</f>
        <v/>
      </c>
      <c r="DB45" s="9" t="str">
        <f>IF(AND(明細書!CC45&lt;=TIME(17,40,0),明細書!CD45&gt;=TIME(18,20,0)),1,IF(AND(明細書!CC45&lt;=TIME(21,40,0),明細書!CD45&gt;=TIME(22,20,0)),1,IF(AND(明細書!CC45&lt;=TIME(5,40,0),明細書!CD45&gt;=TIME(6,20,0)),1,IF(AND(明細書!CC45&lt;=TIME(7,40,0),明細書!CD45&gt;=TIME(8,20,0)),1,""))))</f>
        <v/>
      </c>
      <c r="DJ45" s="15" t="str">
        <f t="shared" si="62"/>
        <v/>
      </c>
      <c r="DL45" s="16"/>
      <c r="DM45" s="7" t="str">
        <f t="shared" si="9"/>
        <v/>
      </c>
      <c r="DN45" s="3">
        <f t="shared" si="10"/>
        <v>45382</v>
      </c>
      <c r="DO45" s="4"/>
      <c r="DP45" s="5" t="s">
        <v>22</v>
      </c>
      <c r="DQ45" s="4"/>
      <c r="DR45" s="5" t="s">
        <v>23</v>
      </c>
      <c r="DS45" s="4"/>
      <c r="DT45" s="5" t="s">
        <v>22</v>
      </c>
      <c r="DU45" s="4"/>
      <c r="DV45" s="5" t="s">
        <v>23</v>
      </c>
      <c r="DW45" s="4"/>
      <c r="DX45" s="6" t="s">
        <v>22</v>
      </c>
      <c r="DY45" s="4"/>
      <c r="DZ45" s="6" t="s">
        <v>23</v>
      </c>
      <c r="EA45" s="4"/>
      <c r="EB45" s="6" t="s">
        <v>22</v>
      </c>
      <c r="EC45" s="4"/>
      <c r="ED45" s="6" t="s">
        <v>23</v>
      </c>
      <c r="EE45" s="70"/>
      <c r="EF45" s="17"/>
      <c r="EG45" s="18"/>
      <c r="EH45" s="82"/>
      <c r="EJ45" s="9" t="str">
        <f t="shared" si="11"/>
        <v/>
      </c>
      <c r="EK45" s="9" t="str">
        <f t="shared" si="83"/>
        <v/>
      </c>
      <c r="EL45" s="9" t="str">
        <f>IF(DU45="","",IF(OR(AND(DL45=DL46,DO46&gt;0,明細書!DO46&lt;明細書!DO45),AND(DL45=DL46,DO46&gt;0,明細書!DP45&gt;明細書!DO46),AND(明細書!DO45&gt;明細書!DP45)),1,""))</f>
        <v/>
      </c>
      <c r="EM45" s="9" t="str">
        <f>IF(EC45="","",IF(OR(明細書!DQ45&lt;明細書!DO45,明細書!DP45&lt;明細書!DR45,明細書!DQ45&gt;明細書!DR45),1,""))</f>
        <v/>
      </c>
      <c r="EN45" s="9" t="str">
        <f>IF(AND(明細書!DO45&lt;=TIME(17,40,0),明細書!DP45&gt;=TIME(18,20,0)),1,IF(AND(明細書!DO45&lt;=TIME(21,40,0),明細書!DP45&gt;=TIME(22,20,0)),1,IF(AND(明細書!DO45&lt;=TIME(5,40,0),明細書!DP45&gt;=TIME(6,20,0)),1,IF(AND(明細書!DO45&lt;=TIME(7,40,0),明細書!DP45&gt;=TIME(8,20,0)),1,""))))</f>
        <v/>
      </c>
      <c r="EV45" s="15" t="str">
        <f t="shared" si="63"/>
        <v/>
      </c>
      <c r="EX45" s="16"/>
      <c r="EY45" s="7" t="str">
        <f t="shared" si="12"/>
        <v/>
      </c>
      <c r="EZ45" s="3">
        <f t="shared" si="13"/>
        <v>45382</v>
      </c>
      <c r="FA45" s="4"/>
      <c r="FB45" s="5" t="s">
        <v>22</v>
      </c>
      <c r="FC45" s="4"/>
      <c r="FD45" s="5" t="s">
        <v>23</v>
      </c>
      <c r="FE45" s="4"/>
      <c r="FF45" s="5" t="s">
        <v>22</v>
      </c>
      <c r="FG45" s="4"/>
      <c r="FH45" s="5" t="s">
        <v>23</v>
      </c>
      <c r="FI45" s="4"/>
      <c r="FJ45" s="6" t="s">
        <v>22</v>
      </c>
      <c r="FK45" s="4"/>
      <c r="FL45" s="6" t="s">
        <v>23</v>
      </c>
      <c r="FM45" s="4"/>
      <c r="FN45" s="6" t="s">
        <v>22</v>
      </c>
      <c r="FO45" s="4"/>
      <c r="FP45" s="6" t="s">
        <v>23</v>
      </c>
      <c r="FQ45" s="70"/>
      <c r="FR45" s="17"/>
      <c r="FS45" s="18"/>
      <c r="FT45" s="82"/>
      <c r="FV45" s="9" t="str">
        <f t="shared" si="14"/>
        <v/>
      </c>
      <c r="FW45" s="9" t="str">
        <f t="shared" si="84"/>
        <v/>
      </c>
      <c r="FX45" s="9" t="str">
        <f>IF(FG45="","",IF(OR(AND(EX45=EX46,FA46&gt;0,明細書!FA46&lt;明細書!FA45),AND(EX45=EX46,FA46&gt;0,明細書!FB45&gt;明細書!FA46),AND(明細書!FA45&gt;明細書!FB45)),1,""))</f>
        <v/>
      </c>
      <c r="FY45" s="9" t="str">
        <f>IF(FO45="","",IF(OR(明細書!FC45&lt;明細書!FA45,明細書!FB45&lt;明細書!FD45,明細書!FC45&gt;明細書!FD45),1,""))</f>
        <v/>
      </c>
      <c r="FZ45" s="9" t="str">
        <f>IF(AND(明細書!FA45&lt;=TIME(17,40,0),明細書!FB45&gt;=TIME(18,20,0)),1,IF(AND(明細書!FA45&lt;=TIME(21,40,0),明細書!FB45&gt;=TIME(22,20,0)),1,IF(AND(明細書!FA45&lt;=TIME(5,40,0),明細書!FB45&gt;=TIME(6,20,0)),1,IF(AND(明細書!FA45&lt;=TIME(7,40,0),明細書!FB45&gt;=TIME(8,20,0)),1,""))))</f>
        <v/>
      </c>
      <c r="GH45" s="15" t="str">
        <f t="shared" si="64"/>
        <v/>
      </c>
      <c r="GJ45" s="16"/>
      <c r="GK45" s="7" t="str">
        <f t="shared" si="15"/>
        <v/>
      </c>
      <c r="GL45" s="3">
        <f t="shared" si="16"/>
        <v>45382</v>
      </c>
      <c r="GM45" s="4"/>
      <c r="GN45" s="5" t="s">
        <v>22</v>
      </c>
      <c r="GO45" s="4"/>
      <c r="GP45" s="5" t="s">
        <v>23</v>
      </c>
      <c r="GQ45" s="4"/>
      <c r="GR45" s="5" t="s">
        <v>22</v>
      </c>
      <c r="GS45" s="4"/>
      <c r="GT45" s="5" t="s">
        <v>23</v>
      </c>
      <c r="GU45" s="4"/>
      <c r="GV45" s="6" t="s">
        <v>22</v>
      </c>
      <c r="GW45" s="4"/>
      <c r="GX45" s="6" t="s">
        <v>23</v>
      </c>
      <c r="GY45" s="4"/>
      <c r="GZ45" s="6" t="s">
        <v>22</v>
      </c>
      <c r="HA45" s="4"/>
      <c r="HB45" s="6" t="s">
        <v>23</v>
      </c>
      <c r="HC45" s="70"/>
      <c r="HD45" s="17"/>
      <c r="HE45" s="18"/>
      <c r="HF45" s="82"/>
      <c r="HH45" s="9" t="str">
        <f t="shared" si="17"/>
        <v/>
      </c>
      <c r="HI45" s="9" t="str">
        <f t="shared" si="85"/>
        <v/>
      </c>
      <c r="HJ45" s="9" t="str">
        <f>IF(GS45="","",IF(OR(AND(GJ45=GJ46,GM46&gt;0,明細書!GM46&lt;明細書!GM45),AND(GJ45=GJ46,GM46&gt;0,明細書!GN45&gt;明細書!GM46),AND(明細書!GM45&gt;明細書!GN45)),1,""))</f>
        <v/>
      </c>
      <c r="HK45" s="9" t="str">
        <f>IF(HA45="","",IF(OR(明細書!GO45&lt;明細書!GM45,明細書!GN45&lt;明細書!GP45,明細書!GO45&gt;明細書!GP45),1,""))</f>
        <v/>
      </c>
      <c r="HL45" s="9" t="str">
        <f>IF(AND(明細書!GM45&lt;=TIME(17,40,0),明細書!GN45&gt;=TIME(18,20,0)),1,IF(AND(明細書!GM45&lt;=TIME(21,40,0),明細書!GN45&gt;=TIME(22,20,0)),1,IF(AND(明細書!GM45&lt;=TIME(5,40,0),明細書!GN45&gt;=TIME(6,20,0)),1,IF(AND(明細書!GM45&lt;=TIME(7,40,0),明細書!GN45&gt;=TIME(8,20,0)),1,""))))</f>
        <v/>
      </c>
      <c r="HT45" s="15" t="str">
        <f t="shared" si="65"/>
        <v/>
      </c>
      <c r="HV45" s="16"/>
      <c r="HW45" s="7" t="str">
        <f t="shared" si="18"/>
        <v/>
      </c>
      <c r="HX45" s="3">
        <f t="shared" si="19"/>
        <v>45382</v>
      </c>
      <c r="HY45" s="4"/>
      <c r="HZ45" s="5" t="s">
        <v>22</v>
      </c>
      <c r="IA45" s="4"/>
      <c r="IB45" s="5" t="s">
        <v>23</v>
      </c>
      <c r="IC45" s="4"/>
      <c r="ID45" s="5" t="s">
        <v>22</v>
      </c>
      <c r="IE45" s="4"/>
      <c r="IF45" s="5" t="s">
        <v>23</v>
      </c>
      <c r="IG45" s="4"/>
      <c r="IH45" s="6" t="s">
        <v>22</v>
      </c>
      <c r="II45" s="4"/>
      <c r="IJ45" s="6" t="s">
        <v>23</v>
      </c>
      <c r="IK45" s="4"/>
      <c r="IL45" s="6" t="s">
        <v>22</v>
      </c>
      <c r="IM45" s="4"/>
      <c r="IN45" s="6" t="s">
        <v>23</v>
      </c>
      <c r="IO45" s="70"/>
      <c r="IP45" s="17"/>
      <c r="IQ45" s="18"/>
      <c r="IR45" s="82"/>
      <c r="IT45" s="9" t="str">
        <f t="shared" si="20"/>
        <v/>
      </c>
      <c r="IU45" s="9" t="str">
        <f t="shared" si="86"/>
        <v/>
      </c>
      <c r="IV45" s="9" t="str">
        <f>IF(IE45="","",IF(OR(AND(HV45=HV46,HY46&gt;0,明細書!HY46&lt;明細書!HY45),AND(HV45=HV46,HY46&gt;0,明細書!HZ45&gt;明細書!HY46),AND(明細書!HY45&gt;明細書!HZ45)),1,""))</f>
        <v/>
      </c>
      <c r="IW45" s="9" t="str">
        <f>IF(IM45="","",IF(OR(明細書!IA45&lt;明細書!HY45,明細書!HZ45&lt;明細書!IB45,明細書!IA45&gt;明細書!IB45),1,""))</f>
        <v/>
      </c>
      <c r="IX45" s="9" t="str">
        <f>IF(AND(明細書!HY45&lt;=TIME(17,40,0),明細書!HZ45&gt;=TIME(18,20,0)),1,IF(AND(明細書!HY45&lt;=TIME(21,40,0),明細書!HZ45&gt;=TIME(22,20,0)),1,IF(AND(明細書!HY45&lt;=TIME(5,40,0),明細書!HZ45&gt;=TIME(6,20,0)),1,IF(AND(明細書!HY45&lt;=TIME(7,40,0),明細書!HZ45&gt;=TIME(8,20,0)),1,""))))</f>
        <v/>
      </c>
      <c r="JF45" s="15" t="str">
        <f t="shared" si="66"/>
        <v/>
      </c>
      <c r="JH45" s="16"/>
      <c r="JI45" s="7" t="str">
        <f t="shared" si="21"/>
        <v/>
      </c>
      <c r="JJ45" s="3">
        <f t="shared" si="22"/>
        <v>45382</v>
      </c>
      <c r="JK45" s="4"/>
      <c r="JL45" s="5" t="s">
        <v>22</v>
      </c>
      <c r="JM45" s="4"/>
      <c r="JN45" s="5" t="s">
        <v>23</v>
      </c>
      <c r="JO45" s="4"/>
      <c r="JP45" s="5" t="s">
        <v>22</v>
      </c>
      <c r="JQ45" s="4"/>
      <c r="JR45" s="5" t="s">
        <v>23</v>
      </c>
      <c r="JS45" s="4"/>
      <c r="JT45" s="6" t="s">
        <v>22</v>
      </c>
      <c r="JU45" s="4"/>
      <c r="JV45" s="6" t="s">
        <v>23</v>
      </c>
      <c r="JW45" s="4"/>
      <c r="JX45" s="6" t="s">
        <v>22</v>
      </c>
      <c r="JY45" s="4"/>
      <c r="JZ45" s="6" t="s">
        <v>23</v>
      </c>
      <c r="KA45" s="70"/>
      <c r="KB45" s="17"/>
      <c r="KC45" s="18"/>
      <c r="KD45" s="82"/>
      <c r="KF45" s="9" t="str">
        <f t="shared" si="23"/>
        <v/>
      </c>
      <c r="KG45" s="9" t="str">
        <f t="shared" si="87"/>
        <v/>
      </c>
      <c r="KH45" s="9" t="str">
        <f>IF(JQ45="","",IF(OR(AND(JH45=JH46,JK46&gt;0,明細書!JK46&lt;明細書!JK45),AND(JH45=JH46,JK46&gt;0,明細書!JL45&gt;明細書!JK46),AND(明細書!JK45&gt;明細書!JL45)),1,""))</f>
        <v/>
      </c>
      <c r="KI45" s="9" t="str">
        <f>IF(JY45="","",IF(OR(明細書!JM45&lt;明細書!JK45,明細書!JL45&lt;明細書!JN45,明細書!JM45&gt;明細書!JN45),1,""))</f>
        <v/>
      </c>
      <c r="KJ45" s="9" t="str">
        <f>IF(AND(明細書!JK45&lt;=TIME(17,40,0),明細書!JL45&gt;=TIME(18,20,0)),1,IF(AND(明細書!JK45&lt;=TIME(21,40,0),明細書!JL45&gt;=TIME(22,20,0)),1,IF(AND(明細書!JK45&lt;=TIME(5,40,0),明細書!JL45&gt;=TIME(6,20,0)),1,IF(AND(明細書!JK45&lt;=TIME(7,40,0),明細書!JL45&gt;=TIME(8,20,0)),1,""))))</f>
        <v/>
      </c>
      <c r="KR45" s="15" t="str">
        <f t="shared" si="67"/>
        <v/>
      </c>
      <c r="KT45" s="16"/>
      <c r="KU45" s="7" t="str">
        <f t="shared" si="24"/>
        <v/>
      </c>
      <c r="KV45" s="3">
        <f t="shared" si="25"/>
        <v>45382</v>
      </c>
      <c r="KW45" s="4"/>
      <c r="KX45" s="5" t="s">
        <v>22</v>
      </c>
      <c r="KY45" s="4"/>
      <c r="KZ45" s="5" t="s">
        <v>23</v>
      </c>
      <c r="LA45" s="4"/>
      <c r="LB45" s="5" t="s">
        <v>22</v>
      </c>
      <c r="LC45" s="4"/>
      <c r="LD45" s="5" t="s">
        <v>23</v>
      </c>
      <c r="LE45" s="4"/>
      <c r="LF45" s="6" t="s">
        <v>22</v>
      </c>
      <c r="LG45" s="4"/>
      <c r="LH45" s="6" t="s">
        <v>23</v>
      </c>
      <c r="LI45" s="4"/>
      <c r="LJ45" s="6" t="s">
        <v>22</v>
      </c>
      <c r="LK45" s="4"/>
      <c r="LL45" s="6" t="s">
        <v>23</v>
      </c>
      <c r="LM45" s="70"/>
      <c r="LN45" s="17"/>
      <c r="LO45" s="18"/>
      <c r="LP45" s="82"/>
      <c r="LR45" s="9" t="str">
        <f t="shared" si="26"/>
        <v/>
      </c>
      <c r="LS45" s="9" t="str">
        <f t="shared" si="88"/>
        <v/>
      </c>
      <c r="LT45" s="9" t="str">
        <f>IF(LC45="","",IF(OR(AND(KT45=KT46,KW46&gt;0,明細書!KW46&lt;明細書!KW45),AND(KT45=KT46,KW46&gt;0,明細書!KX45&gt;明細書!KW46),AND(明細書!KW45&gt;明細書!KX45)),1,""))</f>
        <v/>
      </c>
      <c r="LU45" s="9" t="str">
        <f>IF(LK45="","",IF(OR(明細書!KY45&lt;明細書!KW45,明細書!KX45&lt;明細書!KZ45,明細書!KY45&gt;明細書!KZ45),1,""))</f>
        <v/>
      </c>
      <c r="LV45" s="9" t="str">
        <f>IF(AND(明細書!KW45&lt;=TIME(17,40,0),明細書!KX45&gt;=TIME(18,20,0)),1,IF(AND(明細書!KW45&lt;=TIME(21,40,0),明細書!KX45&gt;=TIME(22,20,0)),1,IF(AND(明細書!KW45&lt;=TIME(5,40,0),明細書!KX45&gt;=TIME(6,20,0)),1,IF(AND(明細書!KW45&lt;=TIME(7,40,0),明細書!KX45&gt;=TIME(8,20,0)),1,""))))</f>
        <v/>
      </c>
      <c r="MD45" s="15" t="str">
        <f t="shared" si="68"/>
        <v/>
      </c>
      <c r="MF45" s="16"/>
      <c r="MG45" s="7" t="str">
        <f t="shared" si="27"/>
        <v/>
      </c>
      <c r="MH45" s="3">
        <f t="shared" si="28"/>
        <v>45382</v>
      </c>
      <c r="MI45" s="4"/>
      <c r="MJ45" s="5" t="s">
        <v>22</v>
      </c>
      <c r="MK45" s="4"/>
      <c r="ML45" s="5" t="s">
        <v>23</v>
      </c>
      <c r="MM45" s="4"/>
      <c r="MN45" s="5" t="s">
        <v>22</v>
      </c>
      <c r="MO45" s="4"/>
      <c r="MP45" s="5" t="s">
        <v>23</v>
      </c>
      <c r="MQ45" s="4"/>
      <c r="MR45" s="6" t="s">
        <v>22</v>
      </c>
      <c r="MS45" s="4"/>
      <c r="MT45" s="6" t="s">
        <v>23</v>
      </c>
      <c r="MU45" s="4"/>
      <c r="MV45" s="6" t="s">
        <v>22</v>
      </c>
      <c r="MW45" s="4"/>
      <c r="MX45" s="6" t="s">
        <v>23</v>
      </c>
      <c r="MY45" s="70"/>
      <c r="MZ45" s="17"/>
      <c r="NA45" s="18"/>
      <c r="NB45" s="82"/>
      <c r="ND45" s="9" t="str">
        <f t="shared" si="29"/>
        <v/>
      </c>
      <c r="NE45" s="9" t="str">
        <f t="shared" si="89"/>
        <v/>
      </c>
      <c r="NF45" s="9" t="str">
        <f>IF(MO45="","",IF(OR(AND(MF45=MF46,MI46&gt;0,明細書!MI46&lt;明細書!MI45),AND(MF45=MF46,MI46&gt;0,明細書!MJ45&gt;明細書!MI46),AND(明細書!MI45&gt;明細書!MJ45)),1,""))</f>
        <v/>
      </c>
      <c r="NG45" s="9" t="str">
        <f>IF(MW45="","",IF(OR(明細書!MK45&lt;明細書!MI45,明細書!MJ45&lt;明細書!ML45,明細書!MK45&gt;明細書!ML45),1,""))</f>
        <v/>
      </c>
      <c r="NH45" s="9" t="str">
        <f>IF(AND(明細書!MI45&lt;=TIME(17,40,0),明細書!MJ45&gt;=TIME(18,20,0)),1,IF(AND(明細書!MI45&lt;=TIME(21,40,0),明細書!MJ45&gt;=TIME(22,20,0)),1,IF(AND(明細書!MI45&lt;=TIME(5,40,0),明細書!MJ45&gt;=TIME(6,20,0)),1,IF(AND(明細書!MI45&lt;=TIME(7,40,0),明細書!MJ45&gt;=TIME(8,20,0)),1,""))))</f>
        <v/>
      </c>
      <c r="NP45" s="15" t="str">
        <f t="shared" si="69"/>
        <v/>
      </c>
      <c r="NR45" s="16"/>
      <c r="NS45" s="7" t="str">
        <f t="shared" si="30"/>
        <v/>
      </c>
      <c r="NT45" s="3">
        <f t="shared" si="31"/>
        <v>45382</v>
      </c>
      <c r="NU45" s="4"/>
      <c r="NV45" s="5" t="s">
        <v>22</v>
      </c>
      <c r="NW45" s="4"/>
      <c r="NX45" s="5" t="s">
        <v>23</v>
      </c>
      <c r="NY45" s="4"/>
      <c r="NZ45" s="5" t="s">
        <v>22</v>
      </c>
      <c r="OA45" s="4"/>
      <c r="OB45" s="5" t="s">
        <v>23</v>
      </c>
      <c r="OC45" s="4"/>
      <c r="OD45" s="6" t="s">
        <v>22</v>
      </c>
      <c r="OE45" s="4"/>
      <c r="OF45" s="6" t="s">
        <v>23</v>
      </c>
      <c r="OG45" s="4"/>
      <c r="OH45" s="6" t="s">
        <v>22</v>
      </c>
      <c r="OI45" s="4"/>
      <c r="OJ45" s="6" t="s">
        <v>23</v>
      </c>
      <c r="OK45" s="70"/>
      <c r="OL45" s="17"/>
      <c r="OM45" s="18"/>
      <c r="ON45" s="82"/>
      <c r="OP45" s="9" t="str">
        <f t="shared" si="32"/>
        <v/>
      </c>
      <c r="OQ45" s="9" t="str">
        <f t="shared" si="90"/>
        <v/>
      </c>
      <c r="OR45" s="9" t="str">
        <f>IF(OA45="","",IF(OR(AND(NR45=NR46,NU46&gt;0,明細書!NU46&lt;明細書!NU45),AND(NR45=NR46,NU46&gt;0,明細書!NV45&gt;明細書!NU46),AND(明細書!NU45&gt;明細書!NV45)),1,""))</f>
        <v/>
      </c>
      <c r="OS45" s="9" t="str">
        <f>IF(OI45="","",IF(OR(明細書!NW45&lt;明細書!NU45,明細書!NV45&lt;明細書!NX45,明細書!NW45&gt;明細書!NX45),1,""))</f>
        <v/>
      </c>
      <c r="OT45" s="9" t="str">
        <f>IF(AND(明細書!NU45&lt;=TIME(17,40,0),明細書!NV45&gt;=TIME(18,20,0)),1,IF(AND(明細書!NU45&lt;=TIME(21,40,0),明細書!NV45&gt;=TIME(22,20,0)),1,IF(AND(明細書!NU45&lt;=TIME(5,40,0),明細書!NV45&gt;=TIME(6,20,0)),1,IF(AND(明細書!NU45&lt;=TIME(7,40,0),明細書!NV45&gt;=TIME(8,20,0)),1,""))))</f>
        <v/>
      </c>
      <c r="PB45" s="15" t="str">
        <f t="shared" si="70"/>
        <v/>
      </c>
      <c r="PD45" s="16"/>
      <c r="PE45" s="7" t="str">
        <f t="shared" si="33"/>
        <v/>
      </c>
      <c r="PF45" s="3">
        <f t="shared" si="34"/>
        <v>45382</v>
      </c>
      <c r="PG45" s="4"/>
      <c r="PH45" s="5" t="s">
        <v>22</v>
      </c>
      <c r="PI45" s="4"/>
      <c r="PJ45" s="5" t="s">
        <v>23</v>
      </c>
      <c r="PK45" s="4"/>
      <c r="PL45" s="5" t="s">
        <v>22</v>
      </c>
      <c r="PM45" s="4"/>
      <c r="PN45" s="5" t="s">
        <v>23</v>
      </c>
      <c r="PO45" s="4"/>
      <c r="PP45" s="6" t="s">
        <v>22</v>
      </c>
      <c r="PQ45" s="4"/>
      <c r="PR45" s="6" t="s">
        <v>23</v>
      </c>
      <c r="PS45" s="4"/>
      <c r="PT45" s="6" t="s">
        <v>22</v>
      </c>
      <c r="PU45" s="4"/>
      <c r="PV45" s="6" t="s">
        <v>23</v>
      </c>
      <c r="PW45" s="70"/>
      <c r="PX45" s="17"/>
      <c r="PY45" s="18"/>
      <c r="PZ45" s="82"/>
      <c r="QB45" s="9" t="str">
        <f t="shared" si="35"/>
        <v/>
      </c>
      <c r="QC45" s="9" t="str">
        <f t="shared" si="91"/>
        <v/>
      </c>
      <c r="QD45" s="9" t="str">
        <f>IF(PM45="","",IF(OR(AND(PD45=PD46,PG46&gt;0,明細書!PG46&lt;明細書!PG45),AND(PD45=PD46,PG46&gt;0,明細書!PH45&gt;明細書!PG46),AND(明細書!PG45&gt;明細書!PH45)),1,""))</f>
        <v/>
      </c>
      <c r="QE45" s="9" t="str">
        <f>IF(PU45="","",IF(OR(明細書!PI45&lt;明細書!PG45,明細書!PH45&lt;明細書!PJ45,明細書!PI45&gt;明細書!PJ45),1,""))</f>
        <v/>
      </c>
      <c r="QF45" s="9" t="str">
        <f>IF(AND(明細書!PG45&lt;=TIME(17,40,0),明細書!PH45&gt;=TIME(18,20,0)),1,IF(AND(明細書!PG45&lt;=TIME(21,40,0),明細書!PH45&gt;=TIME(22,20,0)),1,IF(AND(明細書!PG45&lt;=TIME(5,40,0),明細書!PH45&gt;=TIME(6,20,0)),1,IF(AND(明細書!PG45&lt;=TIME(7,40,0),明細書!PH45&gt;=TIME(8,20,0)),1,""))))</f>
        <v/>
      </c>
      <c r="QN45" s="15" t="str">
        <f t="shared" si="71"/>
        <v/>
      </c>
      <c r="QP45" s="16"/>
      <c r="QQ45" s="7" t="str">
        <f t="shared" si="36"/>
        <v/>
      </c>
      <c r="QR45" s="3">
        <f t="shared" si="37"/>
        <v>45382</v>
      </c>
      <c r="QS45" s="4"/>
      <c r="QT45" s="5" t="s">
        <v>22</v>
      </c>
      <c r="QU45" s="4"/>
      <c r="QV45" s="5" t="s">
        <v>23</v>
      </c>
      <c r="QW45" s="4"/>
      <c r="QX45" s="5" t="s">
        <v>22</v>
      </c>
      <c r="QY45" s="4"/>
      <c r="QZ45" s="5" t="s">
        <v>23</v>
      </c>
      <c r="RA45" s="4"/>
      <c r="RB45" s="6" t="s">
        <v>22</v>
      </c>
      <c r="RC45" s="4"/>
      <c r="RD45" s="6" t="s">
        <v>23</v>
      </c>
      <c r="RE45" s="4"/>
      <c r="RF45" s="6" t="s">
        <v>22</v>
      </c>
      <c r="RG45" s="4"/>
      <c r="RH45" s="6" t="s">
        <v>23</v>
      </c>
      <c r="RI45" s="70"/>
      <c r="RJ45" s="17"/>
      <c r="RK45" s="18"/>
      <c r="RL45" s="82"/>
      <c r="RN45" s="9" t="str">
        <f t="shared" si="38"/>
        <v/>
      </c>
      <c r="RO45" s="9" t="str">
        <f t="shared" si="92"/>
        <v/>
      </c>
      <c r="RP45" s="9" t="str">
        <f>IF(QY45="","",IF(OR(AND(QP45=QP46,QS46&gt;0,明細書!QS46&lt;明細書!QS45),AND(QP45=QP46,QS46&gt;0,明細書!QT45&gt;明細書!QS46),AND(明細書!QS45&gt;明細書!QT45)),1,""))</f>
        <v/>
      </c>
      <c r="RQ45" s="9" t="str">
        <f>IF(RG45="","",IF(OR(明細書!QU45&lt;明細書!QS45,明細書!QT45&lt;明細書!QV45,明細書!QU45&gt;明細書!QV45),1,""))</f>
        <v/>
      </c>
      <c r="RR45" s="9" t="str">
        <f>IF(AND(明細書!QS45&lt;=TIME(17,40,0),明細書!QT45&gt;=TIME(18,20,0)),1,IF(AND(明細書!QS45&lt;=TIME(21,40,0),明細書!QT45&gt;=TIME(22,20,0)),1,IF(AND(明細書!QS45&lt;=TIME(5,40,0),明細書!QT45&gt;=TIME(6,20,0)),1,IF(AND(明細書!QS45&lt;=TIME(7,40,0),明細書!QT45&gt;=TIME(8,20,0)),1,""))))</f>
        <v/>
      </c>
      <c r="RZ45" s="15" t="str">
        <f t="shared" si="72"/>
        <v/>
      </c>
      <c r="SB45" s="16"/>
      <c r="SC45" s="7" t="str">
        <f t="shared" si="39"/>
        <v/>
      </c>
      <c r="SD45" s="3">
        <f t="shared" si="40"/>
        <v>45382</v>
      </c>
      <c r="SE45" s="4"/>
      <c r="SF45" s="5" t="s">
        <v>22</v>
      </c>
      <c r="SG45" s="4"/>
      <c r="SH45" s="5" t="s">
        <v>23</v>
      </c>
      <c r="SI45" s="4"/>
      <c r="SJ45" s="5" t="s">
        <v>22</v>
      </c>
      <c r="SK45" s="4"/>
      <c r="SL45" s="5" t="s">
        <v>23</v>
      </c>
      <c r="SM45" s="4"/>
      <c r="SN45" s="6" t="s">
        <v>22</v>
      </c>
      <c r="SO45" s="4"/>
      <c r="SP45" s="6" t="s">
        <v>23</v>
      </c>
      <c r="SQ45" s="4"/>
      <c r="SR45" s="6" t="s">
        <v>22</v>
      </c>
      <c r="SS45" s="4"/>
      <c r="ST45" s="6" t="s">
        <v>23</v>
      </c>
      <c r="SU45" s="70"/>
      <c r="SV45" s="17"/>
      <c r="SW45" s="18"/>
      <c r="SX45" s="82"/>
      <c r="SZ45" s="9" t="str">
        <f t="shared" si="41"/>
        <v/>
      </c>
      <c r="TA45" s="9" t="str">
        <f t="shared" si="93"/>
        <v/>
      </c>
      <c r="TB45" s="9" t="str">
        <f>IF(SK45="","",IF(OR(AND(SB45=SB46,SE46&gt;0,明細書!SE46&lt;明細書!SE45),AND(SB45=SB46,SE46&gt;0,明細書!SF45&gt;明細書!SE46),AND(明細書!SE45&gt;明細書!SF45)),1,""))</f>
        <v/>
      </c>
      <c r="TC45" s="9" t="str">
        <f>IF(SS45="","",IF(OR(明細書!SG45&lt;明細書!SE45,明細書!SF45&lt;明細書!SH45,明細書!SG45&gt;明細書!SH45),1,""))</f>
        <v/>
      </c>
      <c r="TD45" s="9" t="str">
        <f>IF(AND(明細書!SE45&lt;=TIME(17,40,0),明細書!SF45&gt;=TIME(18,20,0)),1,IF(AND(明細書!SE45&lt;=TIME(21,40,0),明細書!SF45&gt;=TIME(22,20,0)),1,IF(AND(明細書!SE45&lt;=TIME(5,40,0),明細書!SF45&gt;=TIME(6,20,0)),1,IF(AND(明細書!SE45&lt;=TIME(7,40,0),明細書!SF45&gt;=TIME(8,20,0)),1,""))))</f>
        <v/>
      </c>
      <c r="TL45" s="15" t="str">
        <f t="shared" si="73"/>
        <v/>
      </c>
      <c r="TN45" s="16"/>
      <c r="TO45" s="7" t="str">
        <f t="shared" si="42"/>
        <v/>
      </c>
      <c r="TP45" s="3">
        <f t="shared" si="43"/>
        <v>45382</v>
      </c>
      <c r="TQ45" s="4"/>
      <c r="TR45" s="5" t="s">
        <v>22</v>
      </c>
      <c r="TS45" s="4"/>
      <c r="TT45" s="5" t="s">
        <v>23</v>
      </c>
      <c r="TU45" s="4"/>
      <c r="TV45" s="5" t="s">
        <v>22</v>
      </c>
      <c r="TW45" s="4"/>
      <c r="TX45" s="5" t="s">
        <v>23</v>
      </c>
      <c r="TY45" s="4"/>
      <c r="TZ45" s="6" t="s">
        <v>22</v>
      </c>
      <c r="UA45" s="4"/>
      <c r="UB45" s="6" t="s">
        <v>23</v>
      </c>
      <c r="UC45" s="4"/>
      <c r="UD45" s="6" t="s">
        <v>22</v>
      </c>
      <c r="UE45" s="4"/>
      <c r="UF45" s="6" t="s">
        <v>23</v>
      </c>
      <c r="UG45" s="70"/>
      <c r="UH45" s="17"/>
      <c r="UI45" s="18"/>
      <c r="UJ45" s="82"/>
      <c r="UL45" s="9" t="str">
        <f t="shared" si="44"/>
        <v/>
      </c>
      <c r="UM45" s="9" t="str">
        <f t="shared" si="94"/>
        <v/>
      </c>
      <c r="UN45" s="9" t="str">
        <f>IF(TW45="","",IF(OR(AND(TN45=TN46,TQ46&gt;0,明細書!TQ46&lt;明細書!TQ45),AND(TN45=TN46,TQ46&gt;0,明細書!TR45&gt;明細書!TQ46),AND(明細書!TQ45&gt;明細書!TR45)),1,""))</f>
        <v/>
      </c>
      <c r="UO45" s="9" t="str">
        <f>IF(UE45="","",IF(OR(明細書!TS45&lt;明細書!TQ45,明細書!TR45&lt;明細書!TT45,明細書!TS45&gt;明細書!TT45),1,""))</f>
        <v/>
      </c>
      <c r="UP45" s="9" t="str">
        <f>IF(AND(明細書!TQ45&lt;=TIME(17,40,0),明細書!TR45&gt;=TIME(18,20,0)),1,IF(AND(明細書!TQ45&lt;=TIME(21,40,0),明細書!TR45&gt;=TIME(22,20,0)),1,IF(AND(明細書!TQ45&lt;=TIME(5,40,0),明細書!TR45&gt;=TIME(6,20,0)),1,IF(AND(明細書!TQ45&lt;=TIME(7,40,0),明細書!TR45&gt;=TIME(8,20,0)),1,""))))</f>
        <v/>
      </c>
      <c r="UX45" s="15" t="str">
        <f t="shared" si="74"/>
        <v/>
      </c>
      <c r="UZ45" s="16"/>
      <c r="VA45" s="7" t="str">
        <f t="shared" si="45"/>
        <v/>
      </c>
      <c r="VB45" s="3">
        <f t="shared" si="46"/>
        <v>45382</v>
      </c>
      <c r="VC45" s="4"/>
      <c r="VD45" s="5" t="s">
        <v>22</v>
      </c>
      <c r="VE45" s="4"/>
      <c r="VF45" s="5" t="s">
        <v>23</v>
      </c>
      <c r="VG45" s="4"/>
      <c r="VH45" s="5" t="s">
        <v>22</v>
      </c>
      <c r="VI45" s="4"/>
      <c r="VJ45" s="5" t="s">
        <v>23</v>
      </c>
      <c r="VK45" s="4"/>
      <c r="VL45" s="6" t="s">
        <v>22</v>
      </c>
      <c r="VM45" s="4"/>
      <c r="VN45" s="6" t="s">
        <v>23</v>
      </c>
      <c r="VO45" s="4"/>
      <c r="VP45" s="6" t="s">
        <v>22</v>
      </c>
      <c r="VQ45" s="4"/>
      <c r="VR45" s="6" t="s">
        <v>23</v>
      </c>
      <c r="VS45" s="70"/>
      <c r="VT45" s="17"/>
      <c r="VU45" s="18"/>
      <c r="VV45" s="82"/>
      <c r="VX45" s="9" t="str">
        <f t="shared" si="47"/>
        <v/>
      </c>
      <c r="VY45" s="9" t="str">
        <f t="shared" si="95"/>
        <v/>
      </c>
      <c r="VZ45" s="9" t="str">
        <f>IF(VI45="","",IF(OR(AND(UZ45=UZ46,VC46&gt;0,明細書!VC46&lt;明細書!VC45),AND(UZ45=UZ46,VC46&gt;0,明細書!VD45&gt;明細書!VC46),AND(明細書!VC45&gt;明細書!VD45)),1,""))</f>
        <v/>
      </c>
      <c r="WA45" s="9" t="str">
        <f>IF(VQ45="","",IF(OR(明細書!VE45&lt;明細書!VC45,明細書!VD45&lt;明細書!VF45,明細書!VE45&gt;明細書!VF45),1,""))</f>
        <v/>
      </c>
      <c r="WB45" s="9" t="str">
        <f>IF(AND(明細書!VC45&lt;=TIME(17,40,0),明細書!VD45&gt;=TIME(18,20,0)),1,IF(AND(明細書!VC45&lt;=TIME(21,40,0),明細書!VD45&gt;=TIME(22,20,0)),1,IF(AND(明細書!VC45&lt;=TIME(5,40,0),明細書!VD45&gt;=TIME(6,20,0)),1,IF(AND(明細書!VC45&lt;=TIME(7,40,0),明細書!VD45&gt;=TIME(8,20,0)),1,""))))</f>
        <v/>
      </c>
      <c r="WJ45" s="15" t="str">
        <f t="shared" si="75"/>
        <v/>
      </c>
      <c r="WL45" s="16"/>
      <c r="WM45" s="7" t="str">
        <f t="shared" si="48"/>
        <v/>
      </c>
      <c r="WN45" s="3">
        <f t="shared" si="49"/>
        <v>45382</v>
      </c>
      <c r="WO45" s="4"/>
      <c r="WP45" s="5" t="s">
        <v>22</v>
      </c>
      <c r="WQ45" s="4"/>
      <c r="WR45" s="5" t="s">
        <v>23</v>
      </c>
      <c r="WS45" s="4"/>
      <c r="WT45" s="5" t="s">
        <v>22</v>
      </c>
      <c r="WU45" s="4"/>
      <c r="WV45" s="5" t="s">
        <v>23</v>
      </c>
      <c r="WW45" s="4"/>
      <c r="WX45" s="6" t="s">
        <v>22</v>
      </c>
      <c r="WY45" s="4"/>
      <c r="WZ45" s="6" t="s">
        <v>23</v>
      </c>
      <c r="XA45" s="4"/>
      <c r="XB45" s="6" t="s">
        <v>22</v>
      </c>
      <c r="XC45" s="4"/>
      <c r="XD45" s="6" t="s">
        <v>23</v>
      </c>
      <c r="XE45" s="70"/>
      <c r="XF45" s="17"/>
      <c r="XG45" s="18"/>
      <c r="XH45" s="82"/>
      <c r="XJ45" s="9" t="str">
        <f t="shared" si="50"/>
        <v/>
      </c>
      <c r="XK45" s="9" t="str">
        <f t="shared" si="96"/>
        <v/>
      </c>
      <c r="XL45" s="9" t="str">
        <f>IF(WU45="","",IF(OR(AND(WL45=WL46,WO46&gt;0,明細書!WO46&lt;明細書!WO45),AND(WL45=WL46,WO46&gt;0,明細書!WP45&gt;明細書!WO46),AND(明細書!WO45&gt;明細書!WP45)),1,""))</f>
        <v/>
      </c>
      <c r="XM45" s="9" t="str">
        <f>IF(XC45="","",IF(OR(明細書!WQ45&lt;明細書!WO45,明細書!WP45&lt;明細書!WR45,明細書!WQ45&gt;明細書!WR45),1,""))</f>
        <v/>
      </c>
      <c r="XN45" s="9" t="str">
        <f>IF(AND(明細書!WO45&lt;=TIME(17,40,0),明細書!WP45&gt;=TIME(18,20,0)),1,IF(AND(明細書!WO45&lt;=TIME(21,40,0),明細書!WP45&gt;=TIME(22,20,0)),1,IF(AND(明細書!WO45&lt;=TIME(5,40,0),明細書!WP45&gt;=TIME(6,20,0)),1,IF(AND(明細書!WO45&lt;=TIME(7,40,0),明細書!WP45&gt;=TIME(8,20,0)),1,""))))</f>
        <v/>
      </c>
      <c r="XV45" s="15" t="str">
        <f t="shared" si="76"/>
        <v/>
      </c>
      <c r="XX45" s="16"/>
      <c r="XY45" s="7" t="str">
        <f t="shared" si="51"/>
        <v/>
      </c>
      <c r="XZ45" s="3">
        <f t="shared" si="52"/>
        <v>45382</v>
      </c>
      <c r="YA45" s="4"/>
      <c r="YB45" s="5" t="s">
        <v>22</v>
      </c>
      <c r="YC45" s="4"/>
      <c r="YD45" s="5" t="s">
        <v>23</v>
      </c>
      <c r="YE45" s="4"/>
      <c r="YF45" s="5" t="s">
        <v>22</v>
      </c>
      <c r="YG45" s="4"/>
      <c r="YH45" s="5" t="s">
        <v>23</v>
      </c>
      <c r="YI45" s="4"/>
      <c r="YJ45" s="6" t="s">
        <v>22</v>
      </c>
      <c r="YK45" s="4"/>
      <c r="YL45" s="6" t="s">
        <v>23</v>
      </c>
      <c r="YM45" s="4"/>
      <c r="YN45" s="6" t="s">
        <v>22</v>
      </c>
      <c r="YO45" s="4"/>
      <c r="YP45" s="6" t="s">
        <v>23</v>
      </c>
      <c r="YQ45" s="70"/>
      <c r="YR45" s="17"/>
      <c r="YS45" s="18"/>
      <c r="YT45" s="82"/>
      <c r="YV45" s="9" t="str">
        <f t="shared" si="53"/>
        <v/>
      </c>
      <c r="YW45" s="9" t="str">
        <f t="shared" si="97"/>
        <v/>
      </c>
      <c r="YX45" s="9" t="str">
        <f>IF(YG45="","",IF(OR(AND(XX45=XX46,YA46&gt;0,明細書!YA46&lt;明細書!YA45),AND(XX45=XX46,YA46&gt;0,明細書!YB45&gt;明細書!YA46),AND(明細書!YA45&gt;明細書!YB45)),1,""))</f>
        <v/>
      </c>
      <c r="YY45" s="9" t="str">
        <f>IF(YO45="","",IF(OR(明細書!YC45&lt;明細書!YA45,明細書!YB45&lt;明細書!YD45,明細書!YC45&gt;明細書!YD45),1,""))</f>
        <v/>
      </c>
      <c r="YZ45" s="9" t="str">
        <f>IF(AND(明細書!YA45&lt;=TIME(17,40,0),明細書!YB45&gt;=TIME(18,20,0)),1,IF(AND(明細書!YA45&lt;=TIME(21,40,0),明細書!YB45&gt;=TIME(22,20,0)),1,IF(AND(明細書!YA45&lt;=TIME(5,40,0),明細書!YB45&gt;=TIME(6,20,0)),1,IF(AND(明細書!YA45&lt;=TIME(7,40,0),明細書!YB45&gt;=TIME(8,20,0)),1,""))))</f>
        <v/>
      </c>
      <c r="ZH45" s="15" t="str">
        <f t="shared" si="77"/>
        <v/>
      </c>
      <c r="ZJ45" s="16"/>
      <c r="ZK45" s="7" t="str">
        <f t="shared" si="54"/>
        <v/>
      </c>
      <c r="ZL45" s="3">
        <f t="shared" si="55"/>
        <v>45382</v>
      </c>
      <c r="ZM45" s="4"/>
      <c r="ZN45" s="5" t="s">
        <v>22</v>
      </c>
      <c r="ZO45" s="4"/>
      <c r="ZP45" s="5" t="s">
        <v>23</v>
      </c>
      <c r="ZQ45" s="4"/>
      <c r="ZR45" s="5" t="s">
        <v>22</v>
      </c>
      <c r="ZS45" s="4"/>
      <c r="ZT45" s="5" t="s">
        <v>23</v>
      </c>
      <c r="ZU45" s="4"/>
      <c r="ZV45" s="6" t="s">
        <v>22</v>
      </c>
      <c r="ZW45" s="4"/>
      <c r="ZX45" s="6" t="s">
        <v>23</v>
      </c>
      <c r="ZY45" s="4"/>
      <c r="ZZ45" s="6" t="s">
        <v>22</v>
      </c>
      <c r="AAA45" s="4"/>
      <c r="AAB45" s="6" t="s">
        <v>23</v>
      </c>
      <c r="AAC45" s="70"/>
      <c r="AAD45" s="17"/>
      <c r="AAE45" s="18"/>
      <c r="AAF45" s="82"/>
      <c r="AAH45" s="9" t="str">
        <f t="shared" si="56"/>
        <v/>
      </c>
      <c r="AAI45" s="9" t="str">
        <f t="shared" si="98"/>
        <v/>
      </c>
      <c r="AAJ45" s="9" t="str">
        <f>IF(ZS45="","",IF(OR(AND(ZJ45=ZJ46,ZM46&gt;0,明細書!ZM46&lt;明細書!ZM45),AND(ZJ45=ZJ46,ZM46&gt;0,明細書!ZN45&gt;明細書!ZM46),AND(明細書!ZM45&gt;明細書!ZN45)),1,""))</f>
        <v/>
      </c>
      <c r="AAK45" s="9" t="str">
        <f>IF(AAA45="","",IF(OR(明細書!ZO45&lt;明細書!ZM45,明細書!ZN45&lt;明細書!ZP45,明細書!ZO45&gt;明細書!ZP45),1,""))</f>
        <v/>
      </c>
      <c r="AAL45" s="9" t="str">
        <f>IF(AND(明細書!ZM45&lt;=TIME(17,40,0),明細書!ZN45&gt;=TIME(18,20,0)),1,IF(AND(明細書!ZM45&lt;=TIME(21,40,0),明細書!ZN45&gt;=TIME(22,20,0)),1,IF(AND(明細書!ZM45&lt;=TIME(5,40,0),明細書!ZN45&gt;=TIME(6,20,0)),1,IF(AND(明細書!ZM45&lt;=TIME(7,40,0),明細書!ZN45&gt;=TIME(8,20,0)),1,""))))</f>
        <v/>
      </c>
      <c r="AAT45" s="15" t="str">
        <f t="shared" si="78"/>
        <v/>
      </c>
      <c r="AAV45" s="16"/>
      <c r="AAW45" s="7" t="str">
        <f t="shared" si="57"/>
        <v/>
      </c>
      <c r="AAX45" s="3">
        <f t="shared" si="58"/>
        <v>45382</v>
      </c>
      <c r="AAY45" s="4"/>
      <c r="AAZ45" s="5" t="s">
        <v>22</v>
      </c>
      <c r="ABA45" s="4"/>
      <c r="ABB45" s="5" t="s">
        <v>23</v>
      </c>
      <c r="ABC45" s="4"/>
      <c r="ABD45" s="5" t="s">
        <v>22</v>
      </c>
      <c r="ABE45" s="4"/>
      <c r="ABF45" s="5" t="s">
        <v>23</v>
      </c>
      <c r="ABG45" s="4"/>
      <c r="ABH45" s="6" t="s">
        <v>22</v>
      </c>
      <c r="ABI45" s="4"/>
      <c r="ABJ45" s="6" t="s">
        <v>23</v>
      </c>
      <c r="ABK45" s="4"/>
      <c r="ABL45" s="6" t="s">
        <v>22</v>
      </c>
      <c r="ABM45" s="4"/>
      <c r="ABN45" s="6" t="s">
        <v>23</v>
      </c>
      <c r="ABO45" s="70"/>
      <c r="ABP45" s="17"/>
      <c r="ABQ45" s="18"/>
      <c r="ABR45" s="82"/>
      <c r="ABT45" s="9" t="str">
        <f t="shared" si="59"/>
        <v/>
      </c>
      <c r="ABU45" s="9" t="str">
        <f t="shared" si="99"/>
        <v/>
      </c>
      <c r="ABV45" s="9" t="str">
        <f>IF(ABE45="","",IF(OR(AND(AAV45=AAV46,AAY46&gt;0,明細書!AAY46&lt;明細書!AAY45),AND(AAV45=AAV46,AAY46&gt;0,明細書!AAZ45&gt;明細書!AAY46),AND(明細書!AAY45&gt;明細書!AAZ45)),1,""))</f>
        <v/>
      </c>
      <c r="ABW45" s="9" t="str">
        <f>IF(ABM45="","",IF(OR(明細書!ABA45&lt;明細書!AAY45,明細書!AAZ45&lt;明細書!ABB45,明細書!ABA45&gt;明細書!ABB45),1,""))</f>
        <v/>
      </c>
      <c r="ABX45" s="9" t="str">
        <f>IF(AND(明細書!AAY45&lt;=TIME(17,40,0),明細書!AAZ45&gt;=TIME(18,20,0)),1,IF(AND(明細書!AAY45&lt;=TIME(21,40,0),明細書!AAZ45&gt;=TIME(22,20,0)),1,IF(AND(明細書!AAY45&lt;=TIME(5,40,0),明細書!AAZ45&gt;=TIME(6,20,0)),1,IF(AND(明細書!AAY45&lt;=TIME(7,40,0),明細書!AAZ45&gt;=TIME(8,20,0)),1,""))))</f>
        <v/>
      </c>
      <c r="ACF45" s="15" t="str">
        <f t="shared" si="79"/>
        <v/>
      </c>
    </row>
    <row r="46" spans="2:760" ht="18.75" customHeight="1" x14ac:dyDescent="0.2">
      <c r="B46" s="16"/>
      <c r="C46" s="7" t="str">
        <f t="shared" si="100"/>
        <v/>
      </c>
      <c r="D46" s="3">
        <f t="shared" si="102"/>
        <v>45382</v>
      </c>
      <c r="E46" s="4"/>
      <c r="F46" s="5" t="s">
        <v>22</v>
      </c>
      <c r="G46" s="4"/>
      <c r="H46" s="5" t="s">
        <v>23</v>
      </c>
      <c r="I46" s="4"/>
      <c r="J46" s="5" t="s">
        <v>22</v>
      </c>
      <c r="K46" s="4"/>
      <c r="L46" s="5" t="s">
        <v>23</v>
      </c>
      <c r="M46" s="4"/>
      <c r="N46" s="6" t="s">
        <v>22</v>
      </c>
      <c r="O46" s="4"/>
      <c r="P46" s="6" t="s">
        <v>23</v>
      </c>
      <c r="Q46" s="4"/>
      <c r="R46" s="6" t="s">
        <v>22</v>
      </c>
      <c r="S46" s="4"/>
      <c r="T46" s="6" t="s">
        <v>23</v>
      </c>
      <c r="U46" s="70"/>
      <c r="V46" s="17"/>
      <c r="W46" s="18"/>
      <c r="X46" s="82"/>
      <c r="Z46" s="9" t="str">
        <f t="shared" si="103"/>
        <v/>
      </c>
      <c r="AA46" s="9" t="str">
        <f t="shared" si="80"/>
        <v/>
      </c>
      <c r="AB46" s="9" t="str">
        <f>IF(K46="","",IF(OR(AND(B46=B47,E47&gt;0,明細書!E47&lt;明細書!E46),AND(B46=B47,E47&gt;0,明細書!F46&gt;明細書!E47),AND(明細書!E46&gt;明細書!F46)),1,""))</f>
        <v/>
      </c>
      <c r="AC46" s="9" t="str">
        <f>IF(S46="","",IF(OR(明細書!G46&lt;明細書!E46,明細書!F46&lt;明細書!H46,明細書!G46&gt;明細書!H46),1,""))</f>
        <v/>
      </c>
      <c r="AD46" s="9" t="str">
        <f>IF(AND(明細書!E46&lt;=TIME(17,40,0),明細書!F46&gt;=TIME(18,20,0)),1,IF(AND(明細書!E46&lt;=TIME(21,40,0),明細書!F46&gt;=TIME(22,20,0)),1,IF(AND(明細書!E46&lt;=TIME(5,40,0),明細書!F46&gt;=TIME(6,20,0)),1,IF(AND(明細書!E46&lt;=TIME(7,40,0),明細書!F46&gt;=TIME(8,20,0)),1,""))))</f>
        <v/>
      </c>
      <c r="AL46" s="15" t="str">
        <f t="shared" si="60"/>
        <v/>
      </c>
      <c r="AN46" s="16"/>
      <c r="AO46" s="7" t="str">
        <f t="shared" si="3"/>
        <v/>
      </c>
      <c r="AP46" s="3">
        <f t="shared" si="4"/>
        <v>45382</v>
      </c>
      <c r="AQ46" s="4"/>
      <c r="AR46" s="5" t="s">
        <v>22</v>
      </c>
      <c r="AS46" s="4"/>
      <c r="AT46" s="5" t="s">
        <v>23</v>
      </c>
      <c r="AU46" s="4"/>
      <c r="AV46" s="5" t="s">
        <v>22</v>
      </c>
      <c r="AW46" s="4"/>
      <c r="AX46" s="5" t="s">
        <v>23</v>
      </c>
      <c r="AY46" s="4"/>
      <c r="AZ46" s="6" t="s">
        <v>22</v>
      </c>
      <c r="BA46" s="4"/>
      <c r="BB46" s="6" t="s">
        <v>23</v>
      </c>
      <c r="BC46" s="4"/>
      <c r="BD46" s="6" t="s">
        <v>22</v>
      </c>
      <c r="BE46" s="4"/>
      <c r="BF46" s="6" t="s">
        <v>23</v>
      </c>
      <c r="BG46" s="70"/>
      <c r="BH46" s="17"/>
      <c r="BI46" s="18"/>
      <c r="BJ46" s="82"/>
      <c r="BL46" s="9" t="str">
        <f t="shared" si="5"/>
        <v/>
      </c>
      <c r="BM46" s="9" t="str">
        <f t="shared" si="81"/>
        <v/>
      </c>
      <c r="BN46" s="9" t="str">
        <f>IF(AW46="","",IF(OR(AND(AN46=AN47,AQ47&gt;0,明細書!AQ47&lt;明細書!AQ46),AND(AN46=AN47,AQ47&gt;0,明細書!AR46&gt;明細書!AQ47),AND(明細書!AQ46&gt;明細書!AR46)),1,""))</f>
        <v/>
      </c>
      <c r="BO46" s="9" t="str">
        <f>IF(BE46="","",IF(OR(明細書!AS46&lt;明細書!AQ46,明細書!AR46&lt;明細書!AT46,明細書!AS46&gt;明細書!AT46),1,""))</f>
        <v/>
      </c>
      <c r="BP46" s="9" t="str">
        <f>IF(AND(明細書!AQ46&lt;=TIME(17,40,0),明細書!AR46&gt;=TIME(18,20,0)),1,IF(AND(明細書!AQ46&lt;=TIME(21,40,0),明細書!AR46&gt;=TIME(22,20,0)),1,IF(AND(明細書!AQ46&lt;=TIME(5,40,0),明細書!AR46&gt;=TIME(6,20,0)),1,IF(AND(明細書!AQ46&lt;=TIME(7,40,0),明細書!AR46&gt;=TIME(8,20,0)),1,""))))</f>
        <v/>
      </c>
      <c r="BX46" s="15" t="str">
        <f t="shared" si="61"/>
        <v/>
      </c>
      <c r="BZ46" s="16"/>
      <c r="CA46" s="7" t="str">
        <f t="shared" si="6"/>
        <v/>
      </c>
      <c r="CB46" s="3">
        <f t="shared" si="7"/>
        <v>45382</v>
      </c>
      <c r="CC46" s="4"/>
      <c r="CD46" s="5" t="s">
        <v>22</v>
      </c>
      <c r="CE46" s="4"/>
      <c r="CF46" s="5" t="s">
        <v>23</v>
      </c>
      <c r="CG46" s="4"/>
      <c r="CH46" s="5" t="s">
        <v>22</v>
      </c>
      <c r="CI46" s="4"/>
      <c r="CJ46" s="5" t="s">
        <v>23</v>
      </c>
      <c r="CK46" s="4"/>
      <c r="CL46" s="6" t="s">
        <v>22</v>
      </c>
      <c r="CM46" s="4"/>
      <c r="CN46" s="6" t="s">
        <v>23</v>
      </c>
      <c r="CO46" s="4"/>
      <c r="CP46" s="6" t="s">
        <v>22</v>
      </c>
      <c r="CQ46" s="4"/>
      <c r="CR46" s="6" t="s">
        <v>23</v>
      </c>
      <c r="CS46" s="70"/>
      <c r="CT46" s="17"/>
      <c r="CU46" s="18"/>
      <c r="CV46" s="82"/>
      <c r="CX46" s="9" t="str">
        <f t="shared" si="8"/>
        <v/>
      </c>
      <c r="CY46" s="9" t="str">
        <f t="shared" si="82"/>
        <v/>
      </c>
      <c r="CZ46" s="9" t="str">
        <f>IF(CI46="","",IF(OR(AND(BZ46=BZ47,CC47&gt;0,明細書!CC47&lt;明細書!CC46),AND(BZ46=BZ47,CC47&gt;0,明細書!CD46&gt;明細書!CC47),AND(明細書!CC46&gt;明細書!CD46)),1,""))</f>
        <v/>
      </c>
      <c r="DA46" s="9" t="str">
        <f>IF(CQ46="","",IF(OR(明細書!CE46&lt;明細書!CC46,明細書!CD46&lt;明細書!CF46,明細書!CE46&gt;明細書!CF46),1,""))</f>
        <v/>
      </c>
      <c r="DB46" s="9" t="str">
        <f>IF(AND(明細書!CC46&lt;=TIME(17,40,0),明細書!CD46&gt;=TIME(18,20,0)),1,IF(AND(明細書!CC46&lt;=TIME(21,40,0),明細書!CD46&gt;=TIME(22,20,0)),1,IF(AND(明細書!CC46&lt;=TIME(5,40,0),明細書!CD46&gt;=TIME(6,20,0)),1,IF(AND(明細書!CC46&lt;=TIME(7,40,0),明細書!CD46&gt;=TIME(8,20,0)),1,""))))</f>
        <v/>
      </c>
      <c r="DJ46" s="15" t="str">
        <f t="shared" si="62"/>
        <v/>
      </c>
      <c r="DL46" s="16"/>
      <c r="DM46" s="7" t="str">
        <f t="shared" si="9"/>
        <v/>
      </c>
      <c r="DN46" s="3">
        <f t="shared" si="10"/>
        <v>45382</v>
      </c>
      <c r="DO46" s="4"/>
      <c r="DP46" s="5" t="s">
        <v>22</v>
      </c>
      <c r="DQ46" s="4"/>
      <c r="DR46" s="5" t="s">
        <v>23</v>
      </c>
      <c r="DS46" s="4"/>
      <c r="DT46" s="5" t="s">
        <v>22</v>
      </c>
      <c r="DU46" s="4"/>
      <c r="DV46" s="5" t="s">
        <v>23</v>
      </c>
      <c r="DW46" s="4"/>
      <c r="DX46" s="6" t="s">
        <v>22</v>
      </c>
      <c r="DY46" s="4"/>
      <c r="DZ46" s="6" t="s">
        <v>23</v>
      </c>
      <c r="EA46" s="4"/>
      <c r="EB46" s="6" t="s">
        <v>22</v>
      </c>
      <c r="EC46" s="4"/>
      <c r="ED46" s="6" t="s">
        <v>23</v>
      </c>
      <c r="EE46" s="70"/>
      <c r="EF46" s="17"/>
      <c r="EG46" s="18"/>
      <c r="EH46" s="82"/>
      <c r="EJ46" s="9" t="str">
        <f t="shared" si="11"/>
        <v/>
      </c>
      <c r="EK46" s="9" t="str">
        <f t="shared" si="83"/>
        <v/>
      </c>
      <c r="EL46" s="9" t="str">
        <f>IF(DU46="","",IF(OR(AND(DL46=DL47,DO47&gt;0,明細書!DO47&lt;明細書!DO46),AND(DL46=DL47,DO47&gt;0,明細書!DP46&gt;明細書!DO47),AND(明細書!DO46&gt;明細書!DP46)),1,""))</f>
        <v/>
      </c>
      <c r="EM46" s="9" t="str">
        <f>IF(EC46="","",IF(OR(明細書!DQ46&lt;明細書!DO46,明細書!DP46&lt;明細書!DR46,明細書!DQ46&gt;明細書!DR46),1,""))</f>
        <v/>
      </c>
      <c r="EN46" s="9" t="str">
        <f>IF(AND(明細書!DO46&lt;=TIME(17,40,0),明細書!DP46&gt;=TIME(18,20,0)),1,IF(AND(明細書!DO46&lt;=TIME(21,40,0),明細書!DP46&gt;=TIME(22,20,0)),1,IF(AND(明細書!DO46&lt;=TIME(5,40,0),明細書!DP46&gt;=TIME(6,20,0)),1,IF(AND(明細書!DO46&lt;=TIME(7,40,0),明細書!DP46&gt;=TIME(8,20,0)),1,""))))</f>
        <v/>
      </c>
      <c r="EV46" s="15" t="str">
        <f t="shared" si="63"/>
        <v/>
      </c>
      <c r="EX46" s="16"/>
      <c r="EY46" s="7" t="str">
        <f t="shared" si="12"/>
        <v/>
      </c>
      <c r="EZ46" s="3">
        <f t="shared" si="13"/>
        <v>45382</v>
      </c>
      <c r="FA46" s="4"/>
      <c r="FB46" s="5" t="s">
        <v>22</v>
      </c>
      <c r="FC46" s="4"/>
      <c r="FD46" s="5" t="s">
        <v>23</v>
      </c>
      <c r="FE46" s="4"/>
      <c r="FF46" s="5" t="s">
        <v>22</v>
      </c>
      <c r="FG46" s="4"/>
      <c r="FH46" s="5" t="s">
        <v>23</v>
      </c>
      <c r="FI46" s="4"/>
      <c r="FJ46" s="6" t="s">
        <v>22</v>
      </c>
      <c r="FK46" s="4"/>
      <c r="FL46" s="6" t="s">
        <v>23</v>
      </c>
      <c r="FM46" s="4"/>
      <c r="FN46" s="6" t="s">
        <v>22</v>
      </c>
      <c r="FO46" s="4"/>
      <c r="FP46" s="6" t="s">
        <v>23</v>
      </c>
      <c r="FQ46" s="70"/>
      <c r="FR46" s="17"/>
      <c r="FS46" s="18"/>
      <c r="FT46" s="82"/>
      <c r="FV46" s="9" t="str">
        <f t="shared" si="14"/>
        <v/>
      </c>
      <c r="FW46" s="9" t="str">
        <f t="shared" si="84"/>
        <v/>
      </c>
      <c r="FX46" s="9" t="str">
        <f>IF(FG46="","",IF(OR(AND(EX46=EX47,FA47&gt;0,明細書!FA47&lt;明細書!FA46),AND(EX46=EX47,FA47&gt;0,明細書!FB46&gt;明細書!FA47),AND(明細書!FA46&gt;明細書!FB46)),1,""))</f>
        <v/>
      </c>
      <c r="FY46" s="9" t="str">
        <f>IF(FO46="","",IF(OR(明細書!FC46&lt;明細書!FA46,明細書!FB46&lt;明細書!FD46,明細書!FC46&gt;明細書!FD46),1,""))</f>
        <v/>
      </c>
      <c r="FZ46" s="9" t="str">
        <f>IF(AND(明細書!FA46&lt;=TIME(17,40,0),明細書!FB46&gt;=TIME(18,20,0)),1,IF(AND(明細書!FA46&lt;=TIME(21,40,0),明細書!FB46&gt;=TIME(22,20,0)),1,IF(AND(明細書!FA46&lt;=TIME(5,40,0),明細書!FB46&gt;=TIME(6,20,0)),1,IF(AND(明細書!FA46&lt;=TIME(7,40,0),明細書!FB46&gt;=TIME(8,20,0)),1,""))))</f>
        <v/>
      </c>
      <c r="GH46" s="15" t="str">
        <f t="shared" si="64"/>
        <v/>
      </c>
      <c r="GJ46" s="16"/>
      <c r="GK46" s="7" t="str">
        <f t="shared" si="15"/>
        <v/>
      </c>
      <c r="GL46" s="3">
        <f t="shared" si="16"/>
        <v>45382</v>
      </c>
      <c r="GM46" s="4"/>
      <c r="GN46" s="5" t="s">
        <v>22</v>
      </c>
      <c r="GO46" s="4"/>
      <c r="GP46" s="5" t="s">
        <v>23</v>
      </c>
      <c r="GQ46" s="4"/>
      <c r="GR46" s="5" t="s">
        <v>22</v>
      </c>
      <c r="GS46" s="4"/>
      <c r="GT46" s="5" t="s">
        <v>23</v>
      </c>
      <c r="GU46" s="4"/>
      <c r="GV46" s="6" t="s">
        <v>22</v>
      </c>
      <c r="GW46" s="4"/>
      <c r="GX46" s="6" t="s">
        <v>23</v>
      </c>
      <c r="GY46" s="4"/>
      <c r="GZ46" s="6" t="s">
        <v>22</v>
      </c>
      <c r="HA46" s="4"/>
      <c r="HB46" s="6" t="s">
        <v>23</v>
      </c>
      <c r="HC46" s="70"/>
      <c r="HD46" s="17"/>
      <c r="HE46" s="18"/>
      <c r="HF46" s="82"/>
      <c r="HH46" s="9" t="str">
        <f t="shared" si="17"/>
        <v/>
      </c>
      <c r="HI46" s="9" t="str">
        <f t="shared" si="85"/>
        <v/>
      </c>
      <c r="HJ46" s="9" t="str">
        <f>IF(GS46="","",IF(OR(AND(GJ46=GJ47,GM47&gt;0,明細書!GM47&lt;明細書!GM46),AND(GJ46=GJ47,GM47&gt;0,明細書!GN46&gt;明細書!GM47),AND(明細書!GM46&gt;明細書!GN46)),1,""))</f>
        <v/>
      </c>
      <c r="HK46" s="9" t="str">
        <f>IF(HA46="","",IF(OR(明細書!GO46&lt;明細書!GM46,明細書!GN46&lt;明細書!GP46,明細書!GO46&gt;明細書!GP46),1,""))</f>
        <v/>
      </c>
      <c r="HL46" s="9" t="str">
        <f>IF(AND(明細書!GM46&lt;=TIME(17,40,0),明細書!GN46&gt;=TIME(18,20,0)),1,IF(AND(明細書!GM46&lt;=TIME(21,40,0),明細書!GN46&gt;=TIME(22,20,0)),1,IF(AND(明細書!GM46&lt;=TIME(5,40,0),明細書!GN46&gt;=TIME(6,20,0)),1,IF(AND(明細書!GM46&lt;=TIME(7,40,0),明細書!GN46&gt;=TIME(8,20,0)),1,""))))</f>
        <v/>
      </c>
      <c r="HT46" s="15" t="str">
        <f t="shared" si="65"/>
        <v/>
      </c>
      <c r="HV46" s="16"/>
      <c r="HW46" s="7" t="str">
        <f t="shared" si="18"/>
        <v/>
      </c>
      <c r="HX46" s="3">
        <f t="shared" si="19"/>
        <v>45382</v>
      </c>
      <c r="HY46" s="4"/>
      <c r="HZ46" s="5" t="s">
        <v>22</v>
      </c>
      <c r="IA46" s="4"/>
      <c r="IB46" s="5" t="s">
        <v>23</v>
      </c>
      <c r="IC46" s="4"/>
      <c r="ID46" s="5" t="s">
        <v>22</v>
      </c>
      <c r="IE46" s="4"/>
      <c r="IF46" s="5" t="s">
        <v>23</v>
      </c>
      <c r="IG46" s="4"/>
      <c r="IH46" s="6" t="s">
        <v>22</v>
      </c>
      <c r="II46" s="4"/>
      <c r="IJ46" s="6" t="s">
        <v>23</v>
      </c>
      <c r="IK46" s="4"/>
      <c r="IL46" s="6" t="s">
        <v>22</v>
      </c>
      <c r="IM46" s="4"/>
      <c r="IN46" s="6" t="s">
        <v>23</v>
      </c>
      <c r="IO46" s="70"/>
      <c r="IP46" s="17"/>
      <c r="IQ46" s="18"/>
      <c r="IR46" s="82"/>
      <c r="IT46" s="9" t="str">
        <f t="shared" si="20"/>
        <v/>
      </c>
      <c r="IU46" s="9" t="str">
        <f t="shared" si="86"/>
        <v/>
      </c>
      <c r="IV46" s="9" t="str">
        <f>IF(IE46="","",IF(OR(AND(HV46=HV47,HY47&gt;0,明細書!HY47&lt;明細書!HY46),AND(HV46=HV47,HY47&gt;0,明細書!HZ46&gt;明細書!HY47),AND(明細書!HY46&gt;明細書!HZ46)),1,""))</f>
        <v/>
      </c>
      <c r="IW46" s="9" t="str">
        <f>IF(IM46="","",IF(OR(明細書!IA46&lt;明細書!HY46,明細書!HZ46&lt;明細書!IB46,明細書!IA46&gt;明細書!IB46),1,""))</f>
        <v/>
      </c>
      <c r="IX46" s="9" t="str">
        <f>IF(AND(明細書!HY46&lt;=TIME(17,40,0),明細書!HZ46&gt;=TIME(18,20,0)),1,IF(AND(明細書!HY46&lt;=TIME(21,40,0),明細書!HZ46&gt;=TIME(22,20,0)),1,IF(AND(明細書!HY46&lt;=TIME(5,40,0),明細書!HZ46&gt;=TIME(6,20,0)),1,IF(AND(明細書!HY46&lt;=TIME(7,40,0),明細書!HZ46&gt;=TIME(8,20,0)),1,""))))</f>
        <v/>
      </c>
      <c r="JF46" s="15" t="str">
        <f t="shared" si="66"/>
        <v/>
      </c>
      <c r="JH46" s="16"/>
      <c r="JI46" s="7" t="str">
        <f t="shared" si="21"/>
        <v/>
      </c>
      <c r="JJ46" s="3">
        <f t="shared" si="22"/>
        <v>45382</v>
      </c>
      <c r="JK46" s="4"/>
      <c r="JL46" s="5" t="s">
        <v>22</v>
      </c>
      <c r="JM46" s="4"/>
      <c r="JN46" s="5" t="s">
        <v>23</v>
      </c>
      <c r="JO46" s="4"/>
      <c r="JP46" s="5" t="s">
        <v>22</v>
      </c>
      <c r="JQ46" s="4"/>
      <c r="JR46" s="5" t="s">
        <v>23</v>
      </c>
      <c r="JS46" s="4"/>
      <c r="JT46" s="6" t="s">
        <v>22</v>
      </c>
      <c r="JU46" s="4"/>
      <c r="JV46" s="6" t="s">
        <v>23</v>
      </c>
      <c r="JW46" s="4"/>
      <c r="JX46" s="6" t="s">
        <v>22</v>
      </c>
      <c r="JY46" s="4"/>
      <c r="JZ46" s="6" t="s">
        <v>23</v>
      </c>
      <c r="KA46" s="70"/>
      <c r="KB46" s="17"/>
      <c r="KC46" s="18"/>
      <c r="KD46" s="82"/>
      <c r="KF46" s="9" t="str">
        <f t="shared" si="23"/>
        <v/>
      </c>
      <c r="KG46" s="9" t="str">
        <f t="shared" si="87"/>
        <v/>
      </c>
      <c r="KH46" s="9" t="str">
        <f>IF(JQ46="","",IF(OR(AND(JH46=JH47,JK47&gt;0,明細書!JK47&lt;明細書!JK46),AND(JH46=JH47,JK47&gt;0,明細書!JL46&gt;明細書!JK47),AND(明細書!JK46&gt;明細書!JL46)),1,""))</f>
        <v/>
      </c>
      <c r="KI46" s="9" t="str">
        <f>IF(JY46="","",IF(OR(明細書!JM46&lt;明細書!JK46,明細書!JL46&lt;明細書!JN46,明細書!JM46&gt;明細書!JN46),1,""))</f>
        <v/>
      </c>
      <c r="KJ46" s="9" t="str">
        <f>IF(AND(明細書!JK46&lt;=TIME(17,40,0),明細書!JL46&gt;=TIME(18,20,0)),1,IF(AND(明細書!JK46&lt;=TIME(21,40,0),明細書!JL46&gt;=TIME(22,20,0)),1,IF(AND(明細書!JK46&lt;=TIME(5,40,0),明細書!JL46&gt;=TIME(6,20,0)),1,IF(AND(明細書!JK46&lt;=TIME(7,40,0),明細書!JL46&gt;=TIME(8,20,0)),1,""))))</f>
        <v/>
      </c>
      <c r="KR46" s="15" t="str">
        <f t="shared" si="67"/>
        <v/>
      </c>
      <c r="KT46" s="16"/>
      <c r="KU46" s="7" t="str">
        <f t="shared" si="24"/>
        <v/>
      </c>
      <c r="KV46" s="3">
        <f t="shared" si="25"/>
        <v>45382</v>
      </c>
      <c r="KW46" s="4"/>
      <c r="KX46" s="5" t="s">
        <v>22</v>
      </c>
      <c r="KY46" s="4"/>
      <c r="KZ46" s="5" t="s">
        <v>23</v>
      </c>
      <c r="LA46" s="4"/>
      <c r="LB46" s="5" t="s">
        <v>22</v>
      </c>
      <c r="LC46" s="4"/>
      <c r="LD46" s="5" t="s">
        <v>23</v>
      </c>
      <c r="LE46" s="4"/>
      <c r="LF46" s="6" t="s">
        <v>22</v>
      </c>
      <c r="LG46" s="4"/>
      <c r="LH46" s="6" t="s">
        <v>23</v>
      </c>
      <c r="LI46" s="4"/>
      <c r="LJ46" s="6" t="s">
        <v>22</v>
      </c>
      <c r="LK46" s="4"/>
      <c r="LL46" s="6" t="s">
        <v>23</v>
      </c>
      <c r="LM46" s="70"/>
      <c r="LN46" s="17"/>
      <c r="LO46" s="18"/>
      <c r="LP46" s="82"/>
      <c r="LR46" s="9" t="str">
        <f t="shared" si="26"/>
        <v/>
      </c>
      <c r="LS46" s="9" t="str">
        <f t="shared" si="88"/>
        <v/>
      </c>
      <c r="LT46" s="9" t="str">
        <f>IF(LC46="","",IF(OR(AND(KT46=KT47,KW47&gt;0,明細書!KW47&lt;明細書!KW46),AND(KT46=KT47,KW47&gt;0,明細書!KX46&gt;明細書!KW47),AND(明細書!KW46&gt;明細書!KX46)),1,""))</f>
        <v/>
      </c>
      <c r="LU46" s="9" t="str">
        <f>IF(LK46="","",IF(OR(明細書!KY46&lt;明細書!KW46,明細書!KX46&lt;明細書!KZ46,明細書!KY46&gt;明細書!KZ46),1,""))</f>
        <v/>
      </c>
      <c r="LV46" s="9" t="str">
        <f>IF(AND(明細書!KW46&lt;=TIME(17,40,0),明細書!KX46&gt;=TIME(18,20,0)),1,IF(AND(明細書!KW46&lt;=TIME(21,40,0),明細書!KX46&gt;=TIME(22,20,0)),1,IF(AND(明細書!KW46&lt;=TIME(5,40,0),明細書!KX46&gt;=TIME(6,20,0)),1,IF(AND(明細書!KW46&lt;=TIME(7,40,0),明細書!KX46&gt;=TIME(8,20,0)),1,""))))</f>
        <v/>
      </c>
      <c r="MD46" s="15" t="str">
        <f t="shared" si="68"/>
        <v/>
      </c>
      <c r="MF46" s="16"/>
      <c r="MG46" s="7" t="str">
        <f t="shared" si="27"/>
        <v/>
      </c>
      <c r="MH46" s="3">
        <f t="shared" si="28"/>
        <v>45382</v>
      </c>
      <c r="MI46" s="4"/>
      <c r="MJ46" s="5" t="s">
        <v>22</v>
      </c>
      <c r="MK46" s="4"/>
      <c r="ML46" s="5" t="s">
        <v>23</v>
      </c>
      <c r="MM46" s="4"/>
      <c r="MN46" s="5" t="s">
        <v>22</v>
      </c>
      <c r="MO46" s="4"/>
      <c r="MP46" s="5" t="s">
        <v>23</v>
      </c>
      <c r="MQ46" s="4"/>
      <c r="MR46" s="6" t="s">
        <v>22</v>
      </c>
      <c r="MS46" s="4"/>
      <c r="MT46" s="6" t="s">
        <v>23</v>
      </c>
      <c r="MU46" s="4"/>
      <c r="MV46" s="6" t="s">
        <v>22</v>
      </c>
      <c r="MW46" s="4"/>
      <c r="MX46" s="6" t="s">
        <v>23</v>
      </c>
      <c r="MY46" s="70"/>
      <c r="MZ46" s="17"/>
      <c r="NA46" s="18"/>
      <c r="NB46" s="82"/>
      <c r="ND46" s="9" t="str">
        <f t="shared" si="29"/>
        <v/>
      </c>
      <c r="NE46" s="9" t="str">
        <f t="shared" si="89"/>
        <v/>
      </c>
      <c r="NF46" s="9" t="str">
        <f>IF(MO46="","",IF(OR(AND(MF46=MF47,MI47&gt;0,明細書!MI47&lt;明細書!MI46),AND(MF46=MF47,MI47&gt;0,明細書!MJ46&gt;明細書!MI47),AND(明細書!MI46&gt;明細書!MJ46)),1,""))</f>
        <v/>
      </c>
      <c r="NG46" s="9" t="str">
        <f>IF(MW46="","",IF(OR(明細書!MK46&lt;明細書!MI46,明細書!MJ46&lt;明細書!ML46,明細書!MK46&gt;明細書!ML46),1,""))</f>
        <v/>
      </c>
      <c r="NH46" s="9" t="str">
        <f>IF(AND(明細書!MI46&lt;=TIME(17,40,0),明細書!MJ46&gt;=TIME(18,20,0)),1,IF(AND(明細書!MI46&lt;=TIME(21,40,0),明細書!MJ46&gt;=TIME(22,20,0)),1,IF(AND(明細書!MI46&lt;=TIME(5,40,0),明細書!MJ46&gt;=TIME(6,20,0)),1,IF(AND(明細書!MI46&lt;=TIME(7,40,0),明細書!MJ46&gt;=TIME(8,20,0)),1,""))))</f>
        <v/>
      </c>
      <c r="NP46" s="15" t="str">
        <f t="shared" si="69"/>
        <v/>
      </c>
      <c r="NR46" s="16"/>
      <c r="NS46" s="7" t="str">
        <f t="shared" si="30"/>
        <v/>
      </c>
      <c r="NT46" s="3">
        <f t="shared" si="31"/>
        <v>45382</v>
      </c>
      <c r="NU46" s="4"/>
      <c r="NV46" s="5" t="s">
        <v>22</v>
      </c>
      <c r="NW46" s="4"/>
      <c r="NX46" s="5" t="s">
        <v>23</v>
      </c>
      <c r="NY46" s="4"/>
      <c r="NZ46" s="5" t="s">
        <v>22</v>
      </c>
      <c r="OA46" s="4"/>
      <c r="OB46" s="5" t="s">
        <v>23</v>
      </c>
      <c r="OC46" s="4"/>
      <c r="OD46" s="6" t="s">
        <v>22</v>
      </c>
      <c r="OE46" s="4"/>
      <c r="OF46" s="6" t="s">
        <v>23</v>
      </c>
      <c r="OG46" s="4"/>
      <c r="OH46" s="6" t="s">
        <v>22</v>
      </c>
      <c r="OI46" s="4"/>
      <c r="OJ46" s="6" t="s">
        <v>23</v>
      </c>
      <c r="OK46" s="70"/>
      <c r="OL46" s="17"/>
      <c r="OM46" s="18"/>
      <c r="ON46" s="82"/>
      <c r="OP46" s="9" t="str">
        <f t="shared" si="32"/>
        <v/>
      </c>
      <c r="OQ46" s="9" t="str">
        <f t="shared" si="90"/>
        <v/>
      </c>
      <c r="OR46" s="9" t="str">
        <f>IF(OA46="","",IF(OR(AND(NR46=NR47,NU47&gt;0,明細書!NU47&lt;明細書!NU46),AND(NR46=NR47,NU47&gt;0,明細書!NV46&gt;明細書!NU47),AND(明細書!NU46&gt;明細書!NV46)),1,""))</f>
        <v/>
      </c>
      <c r="OS46" s="9" t="str">
        <f>IF(OI46="","",IF(OR(明細書!NW46&lt;明細書!NU46,明細書!NV46&lt;明細書!NX46,明細書!NW46&gt;明細書!NX46),1,""))</f>
        <v/>
      </c>
      <c r="OT46" s="9" t="str">
        <f>IF(AND(明細書!NU46&lt;=TIME(17,40,0),明細書!NV46&gt;=TIME(18,20,0)),1,IF(AND(明細書!NU46&lt;=TIME(21,40,0),明細書!NV46&gt;=TIME(22,20,0)),1,IF(AND(明細書!NU46&lt;=TIME(5,40,0),明細書!NV46&gt;=TIME(6,20,0)),1,IF(AND(明細書!NU46&lt;=TIME(7,40,0),明細書!NV46&gt;=TIME(8,20,0)),1,""))))</f>
        <v/>
      </c>
      <c r="PB46" s="15" t="str">
        <f t="shared" si="70"/>
        <v/>
      </c>
      <c r="PD46" s="16"/>
      <c r="PE46" s="7" t="str">
        <f t="shared" si="33"/>
        <v/>
      </c>
      <c r="PF46" s="3">
        <f t="shared" si="34"/>
        <v>45382</v>
      </c>
      <c r="PG46" s="4"/>
      <c r="PH46" s="5" t="s">
        <v>22</v>
      </c>
      <c r="PI46" s="4"/>
      <c r="PJ46" s="5" t="s">
        <v>23</v>
      </c>
      <c r="PK46" s="4"/>
      <c r="PL46" s="5" t="s">
        <v>22</v>
      </c>
      <c r="PM46" s="4"/>
      <c r="PN46" s="5" t="s">
        <v>23</v>
      </c>
      <c r="PO46" s="4"/>
      <c r="PP46" s="6" t="s">
        <v>22</v>
      </c>
      <c r="PQ46" s="4"/>
      <c r="PR46" s="6" t="s">
        <v>23</v>
      </c>
      <c r="PS46" s="4"/>
      <c r="PT46" s="6" t="s">
        <v>22</v>
      </c>
      <c r="PU46" s="4"/>
      <c r="PV46" s="6" t="s">
        <v>23</v>
      </c>
      <c r="PW46" s="70"/>
      <c r="PX46" s="17"/>
      <c r="PY46" s="18"/>
      <c r="PZ46" s="82"/>
      <c r="QB46" s="9" t="str">
        <f t="shared" si="35"/>
        <v/>
      </c>
      <c r="QC46" s="9" t="str">
        <f t="shared" si="91"/>
        <v/>
      </c>
      <c r="QD46" s="9" t="str">
        <f>IF(PM46="","",IF(OR(AND(PD46=PD47,PG47&gt;0,明細書!PG47&lt;明細書!PG46),AND(PD46=PD47,PG47&gt;0,明細書!PH46&gt;明細書!PG47),AND(明細書!PG46&gt;明細書!PH46)),1,""))</f>
        <v/>
      </c>
      <c r="QE46" s="9" t="str">
        <f>IF(PU46="","",IF(OR(明細書!PI46&lt;明細書!PG46,明細書!PH46&lt;明細書!PJ46,明細書!PI46&gt;明細書!PJ46),1,""))</f>
        <v/>
      </c>
      <c r="QF46" s="9" t="str">
        <f>IF(AND(明細書!PG46&lt;=TIME(17,40,0),明細書!PH46&gt;=TIME(18,20,0)),1,IF(AND(明細書!PG46&lt;=TIME(21,40,0),明細書!PH46&gt;=TIME(22,20,0)),1,IF(AND(明細書!PG46&lt;=TIME(5,40,0),明細書!PH46&gt;=TIME(6,20,0)),1,IF(AND(明細書!PG46&lt;=TIME(7,40,0),明細書!PH46&gt;=TIME(8,20,0)),1,""))))</f>
        <v/>
      </c>
      <c r="QN46" s="15" t="str">
        <f t="shared" si="71"/>
        <v/>
      </c>
      <c r="QP46" s="16"/>
      <c r="QQ46" s="7" t="str">
        <f t="shared" si="36"/>
        <v/>
      </c>
      <c r="QR46" s="3">
        <f t="shared" si="37"/>
        <v>45382</v>
      </c>
      <c r="QS46" s="4"/>
      <c r="QT46" s="5" t="s">
        <v>22</v>
      </c>
      <c r="QU46" s="4"/>
      <c r="QV46" s="5" t="s">
        <v>23</v>
      </c>
      <c r="QW46" s="4"/>
      <c r="QX46" s="5" t="s">
        <v>22</v>
      </c>
      <c r="QY46" s="4"/>
      <c r="QZ46" s="5" t="s">
        <v>23</v>
      </c>
      <c r="RA46" s="4"/>
      <c r="RB46" s="6" t="s">
        <v>22</v>
      </c>
      <c r="RC46" s="4"/>
      <c r="RD46" s="6" t="s">
        <v>23</v>
      </c>
      <c r="RE46" s="4"/>
      <c r="RF46" s="6" t="s">
        <v>22</v>
      </c>
      <c r="RG46" s="4"/>
      <c r="RH46" s="6" t="s">
        <v>23</v>
      </c>
      <c r="RI46" s="70"/>
      <c r="RJ46" s="17"/>
      <c r="RK46" s="18"/>
      <c r="RL46" s="82"/>
      <c r="RN46" s="9" t="str">
        <f t="shared" si="38"/>
        <v/>
      </c>
      <c r="RO46" s="9" t="str">
        <f t="shared" si="92"/>
        <v/>
      </c>
      <c r="RP46" s="9" t="str">
        <f>IF(QY46="","",IF(OR(AND(QP46=QP47,QS47&gt;0,明細書!QS47&lt;明細書!QS46),AND(QP46=QP47,QS47&gt;0,明細書!QT46&gt;明細書!QS47),AND(明細書!QS46&gt;明細書!QT46)),1,""))</f>
        <v/>
      </c>
      <c r="RQ46" s="9" t="str">
        <f>IF(RG46="","",IF(OR(明細書!QU46&lt;明細書!QS46,明細書!QT46&lt;明細書!QV46,明細書!QU46&gt;明細書!QV46),1,""))</f>
        <v/>
      </c>
      <c r="RR46" s="9" t="str">
        <f>IF(AND(明細書!QS46&lt;=TIME(17,40,0),明細書!QT46&gt;=TIME(18,20,0)),1,IF(AND(明細書!QS46&lt;=TIME(21,40,0),明細書!QT46&gt;=TIME(22,20,0)),1,IF(AND(明細書!QS46&lt;=TIME(5,40,0),明細書!QT46&gt;=TIME(6,20,0)),1,IF(AND(明細書!QS46&lt;=TIME(7,40,0),明細書!QT46&gt;=TIME(8,20,0)),1,""))))</f>
        <v/>
      </c>
      <c r="RZ46" s="15" t="str">
        <f t="shared" si="72"/>
        <v/>
      </c>
      <c r="SB46" s="16"/>
      <c r="SC46" s="7" t="str">
        <f t="shared" si="39"/>
        <v/>
      </c>
      <c r="SD46" s="3">
        <f t="shared" si="40"/>
        <v>45382</v>
      </c>
      <c r="SE46" s="4"/>
      <c r="SF46" s="5" t="s">
        <v>22</v>
      </c>
      <c r="SG46" s="4"/>
      <c r="SH46" s="5" t="s">
        <v>23</v>
      </c>
      <c r="SI46" s="4"/>
      <c r="SJ46" s="5" t="s">
        <v>22</v>
      </c>
      <c r="SK46" s="4"/>
      <c r="SL46" s="5" t="s">
        <v>23</v>
      </c>
      <c r="SM46" s="4"/>
      <c r="SN46" s="6" t="s">
        <v>22</v>
      </c>
      <c r="SO46" s="4"/>
      <c r="SP46" s="6" t="s">
        <v>23</v>
      </c>
      <c r="SQ46" s="4"/>
      <c r="SR46" s="6" t="s">
        <v>22</v>
      </c>
      <c r="SS46" s="4"/>
      <c r="ST46" s="6" t="s">
        <v>23</v>
      </c>
      <c r="SU46" s="70"/>
      <c r="SV46" s="17"/>
      <c r="SW46" s="18"/>
      <c r="SX46" s="82"/>
      <c r="SZ46" s="9" t="str">
        <f t="shared" si="41"/>
        <v/>
      </c>
      <c r="TA46" s="9" t="str">
        <f t="shared" si="93"/>
        <v/>
      </c>
      <c r="TB46" s="9" t="str">
        <f>IF(SK46="","",IF(OR(AND(SB46=SB47,SE47&gt;0,明細書!SE47&lt;明細書!SE46),AND(SB46=SB47,SE47&gt;0,明細書!SF46&gt;明細書!SE47),AND(明細書!SE46&gt;明細書!SF46)),1,""))</f>
        <v/>
      </c>
      <c r="TC46" s="9" t="str">
        <f>IF(SS46="","",IF(OR(明細書!SG46&lt;明細書!SE46,明細書!SF46&lt;明細書!SH46,明細書!SG46&gt;明細書!SH46),1,""))</f>
        <v/>
      </c>
      <c r="TD46" s="9" t="str">
        <f>IF(AND(明細書!SE46&lt;=TIME(17,40,0),明細書!SF46&gt;=TIME(18,20,0)),1,IF(AND(明細書!SE46&lt;=TIME(21,40,0),明細書!SF46&gt;=TIME(22,20,0)),1,IF(AND(明細書!SE46&lt;=TIME(5,40,0),明細書!SF46&gt;=TIME(6,20,0)),1,IF(AND(明細書!SE46&lt;=TIME(7,40,0),明細書!SF46&gt;=TIME(8,20,0)),1,""))))</f>
        <v/>
      </c>
      <c r="TL46" s="15" t="str">
        <f t="shared" si="73"/>
        <v/>
      </c>
      <c r="TN46" s="16"/>
      <c r="TO46" s="7" t="str">
        <f t="shared" si="42"/>
        <v/>
      </c>
      <c r="TP46" s="3">
        <f t="shared" si="43"/>
        <v>45382</v>
      </c>
      <c r="TQ46" s="4"/>
      <c r="TR46" s="5" t="s">
        <v>22</v>
      </c>
      <c r="TS46" s="4"/>
      <c r="TT46" s="5" t="s">
        <v>23</v>
      </c>
      <c r="TU46" s="4"/>
      <c r="TV46" s="5" t="s">
        <v>22</v>
      </c>
      <c r="TW46" s="4"/>
      <c r="TX46" s="5" t="s">
        <v>23</v>
      </c>
      <c r="TY46" s="4"/>
      <c r="TZ46" s="6" t="s">
        <v>22</v>
      </c>
      <c r="UA46" s="4"/>
      <c r="UB46" s="6" t="s">
        <v>23</v>
      </c>
      <c r="UC46" s="4"/>
      <c r="UD46" s="6" t="s">
        <v>22</v>
      </c>
      <c r="UE46" s="4"/>
      <c r="UF46" s="6" t="s">
        <v>23</v>
      </c>
      <c r="UG46" s="70"/>
      <c r="UH46" s="17"/>
      <c r="UI46" s="18"/>
      <c r="UJ46" s="82"/>
      <c r="UL46" s="9" t="str">
        <f t="shared" si="44"/>
        <v/>
      </c>
      <c r="UM46" s="9" t="str">
        <f t="shared" si="94"/>
        <v/>
      </c>
      <c r="UN46" s="9" t="str">
        <f>IF(TW46="","",IF(OR(AND(TN46=TN47,TQ47&gt;0,明細書!TQ47&lt;明細書!TQ46),AND(TN46=TN47,TQ47&gt;0,明細書!TR46&gt;明細書!TQ47),AND(明細書!TQ46&gt;明細書!TR46)),1,""))</f>
        <v/>
      </c>
      <c r="UO46" s="9" t="str">
        <f>IF(UE46="","",IF(OR(明細書!TS46&lt;明細書!TQ46,明細書!TR46&lt;明細書!TT46,明細書!TS46&gt;明細書!TT46),1,""))</f>
        <v/>
      </c>
      <c r="UP46" s="9" t="str">
        <f>IF(AND(明細書!TQ46&lt;=TIME(17,40,0),明細書!TR46&gt;=TIME(18,20,0)),1,IF(AND(明細書!TQ46&lt;=TIME(21,40,0),明細書!TR46&gt;=TIME(22,20,0)),1,IF(AND(明細書!TQ46&lt;=TIME(5,40,0),明細書!TR46&gt;=TIME(6,20,0)),1,IF(AND(明細書!TQ46&lt;=TIME(7,40,0),明細書!TR46&gt;=TIME(8,20,0)),1,""))))</f>
        <v/>
      </c>
      <c r="UX46" s="15" t="str">
        <f t="shared" si="74"/>
        <v/>
      </c>
      <c r="UZ46" s="16"/>
      <c r="VA46" s="7" t="str">
        <f t="shared" si="45"/>
        <v/>
      </c>
      <c r="VB46" s="3">
        <f t="shared" si="46"/>
        <v>45382</v>
      </c>
      <c r="VC46" s="4"/>
      <c r="VD46" s="5" t="s">
        <v>22</v>
      </c>
      <c r="VE46" s="4"/>
      <c r="VF46" s="5" t="s">
        <v>23</v>
      </c>
      <c r="VG46" s="4"/>
      <c r="VH46" s="5" t="s">
        <v>22</v>
      </c>
      <c r="VI46" s="4"/>
      <c r="VJ46" s="5" t="s">
        <v>23</v>
      </c>
      <c r="VK46" s="4"/>
      <c r="VL46" s="6" t="s">
        <v>22</v>
      </c>
      <c r="VM46" s="4"/>
      <c r="VN46" s="6" t="s">
        <v>23</v>
      </c>
      <c r="VO46" s="4"/>
      <c r="VP46" s="6" t="s">
        <v>22</v>
      </c>
      <c r="VQ46" s="4"/>
      <c r="VR46" s="6" t="s">
        <v>23</v>
      </c>
      <c r="VS46" s="70"/>
      <c r="VT46" s="17"/>
      <c r="VU46" s="18"/>
      <c r="VV46" s="82"/>
      <c r="VX46" s="9" t="str">
        <f t="shared" si="47"/>
        <v/>
      </c>
      <c r="VY46" s="9" t="str">
        <f t="shared" si="95"/>
        <v/>
      </c>
      <c r="VZ46" s="9" t="str">
        <f>IF(VI46="","",IF(OR(AND(UZ46=UZ47,VC47&gt;0,明細書!VC47&lt;明細書!VC46),AND(UZ46=UZ47,VC47&gt;0,明細書!VD46&gt;明細書!VC47),AND(明細書!VC46&gt;明細書!VD46)),1,""))</f>
        <v/>
      </c>
      <c r="WA46" s="9" t="str">
        <f>IF(VQ46="","",IF(OR(明細書!VE46&lt;明細書!VC46,明細書!VD46&lt;明細書!VF46,明細書!VE46&gt;明細書!VF46),1,""))</f>
        <v/>
      </c>
      <c r="WB46" s="9" t="str">
        <f>IF(AND(明細書!VC46&lt;=TIME(17,40,0),明細書!VD46&gt;=TIME(18,20,0)),1,IF(AND(明細書!VC46&lt;=TIME(21,40,0),明細書!VD46&gt;=TIME(22,20,0)),1,IF(AND(明細書!VC46&lt;=TIME(5,40,0),明細書!VD46&gt;=TIME(6,20,0)),1,IF(AND(明細書!VC46&lt;=TIME(7,40,0),明細書!VD46&gt;=TIME(8,20,0)),1,""))))</f>
        <v/>
      </c>
      <c r="WJ46" s="15" t="str">
        <f t="shared" si="75"/>
        <v/>
      </c>
      <c r="WL46" s="16"/>
      <c r="WM46" s="7" t="str">
        <f t="shared" si="48"/>
        <v/>
      </c>
      <c r="WN46" s="3">
        <f t="shared" si="49"/>
        <v>45382</v>
      </c>
      <c r="WO46" s="4"/>
      <c r="WP46" s="5" t="s">
        <v>22</v>
      </c>
      <c r="WQ46" s="4"/>
      <c r="WR46" s="5" t="s">
        <v>23</v>
      </c>
      <c r="WS46" s="4"/>
      <c r="WT46" s="5" t="s">
        <v>22</v>
      </c>
      <c r="WU46" s="4"/>
      <c r="WV46" s="5" t="s">
        <v>23</v>
      </c>
      <c r="WW46" s="4"/>
      <c r="WX46" s="6" t="s">
        <v>22</v>
      </c>
      <c r="WY46" s="4"/>
      <c r="WZ46" s="6" t="s">
        <v>23</v>
      </c>
      <c r="XA46" s="4"/>
      <c r="XB46" s="6" t="s">
        <v>22</v>
      </c>
      <c r="XC46" s="4"/>
      <c r="XD46" s="6" t="s">
        <v>23</v>
      </c>
      <c r="XE46" s="70"/>
      <c r="XF46" s="17"/>
      <c r="XG46" s="18"/>
      <c r="XH46" s="82"/>
      <c r="XJ46" s="9" t="str">
        <f t="shared" si="50"/>
        <v/>
      </c>
      <c r="XK46" s="9" t="str">
        <f t="shared" si="96"/>
        <v/>
      </c>
      <c r="XL46" s="9" t="str">
        <f>IF(WU46="","",IF(OR(AND(WL46=WL47,WO47&gt;0,明細書!WO47&lt;明細書!WO46),AND(WL46=WL47,WO47&gt;0,明細書!WP46&gt;明細書!WO47),AND(明細書!WO46&gt;明細書!WP46)),1,""))</f>
        <v/>
      </c>
      <c r="XM46" s="9" t="str">
        <f>IF(XC46="","",IF(OR(明細書!WQ46&lt;明細書!WO46,明細書!WP46&lt;明細書!WR46,明細書!WQ46&gt;明細書!WR46),1,""))</f>
        <v/>
      </c>
      <c r="XN46" s="9" t="str">
        <f>IF(AND(明細書!WO46&lt;=TIME(17,40,0),明細書!WP46&gt;=TIME(18,20,0)),1,IF(AND(明細書!WO46&lt;=TIME(21,40,0),明細書!WP46&gt;=TIME(22,20,0)),1,IF(AND(明細書!WO46&lt;=TIME(5,40,0),明細書!WP46&gt;=TIME(6,20,0)),1,IF(AND(明細書!WO46&lt;=TIME(7,40,0),明細書!WP46&gt;=TIME(8,20,0)),1,""))))</f>
        <v/>
      </c>
      <c r="XV46" s="15" t="str">
        <f t="shared" si="76"/>
        <v/>
      </c>
      <c r="XX46" s="16"/>
      <c r="XY46" s="7" t="str">
        <f t="shared" si="51"/>
        <v/>
      </c>
      <c r="XZ46" s="3">
        <f t="shared" si="52"/>
        <v>45382</v>
      </c>
      <c r="YA46" s="4"/>
      <c r="YB46" s="5" t="s">
        <v>22</v>
      </c>
      <c r="YC46" s="4"/>
      <c r="YD46" s="5" t="s">
        <v>23</v>
      </c>
      <c r="YE46" s="4"/>
      <c r="YF46" s="5" t="s">
        <v>22</v>
      </c>
      <c r="YG46" s="4"/>
      <c r="YH46" s="5" t="s">
        <v>23</v>
      </c>
      <c r="YI46" s="4"/>
      <c r="YJ46" s="6" t="s">
        <v>22</v>
      </c>
      <c r="YK46" s="4"/>
      <c r="YL46" s="6" t="s">
        <v>23</v>
      </c>
      <c r="YM46" s="4"/>
      <c r="YN46" s="6" t="s">
        <v>22</v>
      </c>
      <c r="YO46" s="4"/>
      <c r="YP46" s="6" t="s">
        <v>23</v>
      </c>
      <c r="YQ46" s="70"/>
      <c r="YR46" s="17"/>
      <c r="YS46" s="18"/>
      <c r="YT46" s="82"/>
      <c r="YV46" s="9" t="str">
        <f t="shared" si="53"/>
        <v/>
      </c>
      <c r="YW46" s="9" t="str">
        <f t="shared" si="97"/>
        <v/>
      </c>
      <c r="YX46" s="9" t="str">
        <f>IF(YG46="","",IF(OR(AND(XX46=XX47,YA47&gt;0,明細書!YA47&lt;明細書!YA46),AND(XX46=XX47,YA47&gt;0,明細書!YB46&gt;明細書!YA47),AND(明細書!YA46&gt;明細書!YB46)),1,""))</f>
        <v/>
      </c>
      <c r="YY46" s="9" t="str">
        <f>IF(YO46="","",IF(OR(明細書!YC46&lt;明細書!YA46,明細書!YB46&lt;明細書!YD46,明細書!YC46&gt;明細書!YD46),1,""))</f>
        <v/>
      </c>
      <c r="YZ46" s="9" t="str">
        <f>IF(AND(明細書!YA46&lt;=TIME(17,40,0),明細書!YB46&gt;=TIME(18,20,0)),1,IF(AND(明細書!YA46&lt;=TIME(21,40,0),明細書!YB46&gt;=TIME(22,20,0)),1,IF(AND(明細書!YA46&lt;=TIME(5,40,0),明細書!YB46&gt;=TIME(6,20,0)),1,IF(AND(明細書!YA46&lt;=TIME(7,40,0),明細書!YB46&gt;=TIME(8,20,0)),1,""))))</f>
        <v/>
      </c>
      <c r="ZH46" s="15" t="str">
        <f t="shared" si="77"/>
        <v/>
      </c>
      <c r="ZJ46" s="16"/>
      <c r="ZK46" s="7" t="str">
        <f t="shared" si="54"/>
        <v/>
      </c>
      <c r="ZL46" s="3">
        <f t="shared" si="55"/>
        <v>45382</v>
      </c>
      <c r="ZM46" s="4"/>
      <c r="ZN46" s="5" t="s">
        <v>22</v>
      </c>
      <c r="ZO46" s="4"/>
      <c r="ZP46" s="5" t="s">
        <v>23</v>
      </c>
      <c r="ZQ46" s="4"/>
      <c r="ZR46" s="5" t="s">
        <v>22</v>
      </c>
      <c r="ZS46" s="4"/>
      <c r="ZT46" s="5" t="s">
        <v>23</v>
      </c>
      <c r="ZU46" s="4"/>
      <c r="ZV46" s="6" t="s">
        <v>22</v>
      </c>
      <c r="ZW46" s="4"/>
      <c r="ZX46" s="6" t="s">
        <v>23</v>
      </c>
      <c r="ZY46" s="4"/>
      <c r="ZZ46" s="6" t="s">
        <v>22</v>
      </c>
      <c r="AAA46" s="4"/>
      <c r="AAB46" s="6" t="s">
        <v>23</v>
      </c>
      <c r="AAC46" s="70"/>
      <c r="AAD46" s="17"/>
      <c r="AAE46" s="18"/>
      <c r="AAF46" s="82"/>
      <c r="AAH46" s="9" t="str">
        <f t="shared" si="56"/>
        <v/>
      </c>
      <c r="AAI46" s="9" t="str">
        <f t="shared" si="98"/>
        <v/>
      </c>
      <c r="AAJ46" s="9" t="str">
        <f>IF(ZS46="","",IF(OR(AND(ZJ46=ZJ47,ZM47&gt;0,明細書!ZM47&lt;明細書!ZM46),AND(ZJ46=ZJ47,ZM47&gt;0,明細書!ZN46&gt;明細書!ZM47),AND(明細書!ZM46&gt;明細書!ZN46)),1,""))</f>
        <v/>
      </c>
      <c r="AAK46" s="9" t="str">
        <f>IF(AAA46="","",IF(OR(明細書!ZO46&lt;明細書!ZM46,明細書!ZN46&lt;明細書!ZP46,明細書!ZO46&gt;明細書!ZP46),1,""))</f>
        <v/>
      </c>
      <c r="AAL46" s="9" t="str">
        <f>IF(AND(明細書!ZM46&lt;=TIME(17,40,0),明細書!ZN46&gt;=TIME(18,20,0)),1,IF(AND(明細書!ZM46&lt;=TIME(21,40,0),明細書!ZN46&gt;=TIME(22,20,0)),1,IF(AND(明細書!ZM46&lt;=TIME(5,40,0),明細書!ZN46&gt;=TIME(6,20,0)),1,IF(AND(明細書!ZM46&lt;=TIME(7,40,0),明細書!ZN46&gt;=TIME(8,20,0)),1,""))))</f>
        <v/>
      </c>
      <c r="AAT46" s="15" t="str">
        <f t="shared" si="78"/>
        <v/>
      </c>
      <c r="AAV46" s="16"/>
      <c r="AAW46" s="7" t="str">
        <f t="shared" si="57"/>
        <v/>
      </c>
      <c r="AAX46" s="3">
        <f t="shared" si="58"/>
        <v>45382</v>
      </c>
      <c r="AAY46" s="4"/>
      <c r="AAZ46" s="5" t="s">
        <v>22</v>
      </c>
      <c r="ABA46" s="4"/>
      <c r="ABB46" s="5" t="s">
        <v>23</v>
      </c>
      <c r="ABC46" s="4"/>
      <c r="ABD46" s="5" t="s">
        <v>22</v>
      </c>
      <c r="ABE46" s="4"/>
      <c r="ABF46" s="5" t="s">
        <v>23</v>
      </c>
      <c r="ABG46" s="4"/>
      <c r="ABH46" s="6" t="s">
        <v>22</v>
      </c>
      <c r="ABI46" s="4"/>
      <c r="ABJ46" s="6" t="s">
        <v>23</v>
      </c>
      <c r="ABK46" s="4"/>
      <c r="ABL46" s="6" t="s">
        <v>22</v>
      </c>
      <c r="ABM46" s="4"/>
      <c r="ABN46" s="6" t="s">
        <v>23</v>
      </c>
      <c r="ABO46" s="70"/>
      <c r="ABP46" s="17"/>
      <c r="ABQ46" s="18"/>
      <c r="ABR46" s="82"/>
      <c r="ABT46" s="9" t="str">
        <f t="shared" si="59"/>
        <v/>
      </c>
      <c r="ABU46" s="9" t="str">
        <f t="shared" si="99"/>
        <v/>
      </c>
      <c r="ABV46" s="9" t="str">
        <f>IF(ABE46="","",IF(OR(AND(AAV46=AAV47,AAY47&gt;0,明細書!AAY47&lt;明細書!AAY46),AND(AAV46=AAV47,AAY47&gt;0,明細書!AAZ46&gt;明細書!AAY47),AND(明細書!AAY46&gt;明細書!AAZ46)),1,""))</f>
        <v/>
      </c>
      <c r="ABW46" s="9" t="str">
        <f>IF(ABM46="","",IF(OR(明細書!ABA46&lt;明細書!AAY46,明細書!AAZ46&lt;明細書!ABB46,明細書!ABA46&gt;明細書!ABB46),1,""))</f>
        <v/>
      </c>
      <c r="ABX46" s="9" t="str">
        <f>IF(AND(明細書!AAY46&lt;=TIME(17,40,0),明細書!AAZ46&gt;=TIME(18,20,0)),1,IF(AND(明細書!AAY46&lt;=TIME(21,40,0),明細書!AAZ46&gt;=TIME(22,20,0)),1,IF(AND(明細書!AAY46&lt;=TIME(5,40,0),明細書!AAZ46&gt;=TIME(6,20,0)),1,IF(AND(明細書!AAY46&lt;=TIME(7,40,0),明細書!AAZ46&gt;=TIME(8,20,0)),1,""))))</f>
        <v/>
      </c>
      <c r="ACF46" s="15" t="str">
        <f t="shared" si="79"/>
        <v/>
      </c>
    </row>
    <row r="47" spans="2:760" ht="18.75" customHeight="1" x14ac:dyDescent="0.2">
      <c r="B47" s="16"/>
      <c r="C47" s="7" t="str">
        <f t="shared" si="100"/>
        <v/>
      </c>
      <c r="D47" s="3">
        <f t="shared" si="102"/>
        <v>45382</v>
      </c>
      <c r="E47" s="4"/>
      <c r="F47" s="5" t="s">
        <v>22</v>
      </c>
      <c r="G47" s="4"/>
      <c r="H47" s="5" t="s">
        <v>23</v>
      </c>
      <c r="I47" s="4"/>
      <c r="J47" s="5" t="s">
        <v>22</v>
      </c>
      <c r="K47" s="4"/>
      <c r="L47" s="5" t="s">
        <v>23</v>
      </c>
      <c r="M47" s="4"/>
      <c r="N47" s="6" t="s">
        <v>22</v>
      </c>
      <c r="O47" s="4"/>
      <c r="P47" s="6" t="s">
        <v>23</v>
      </c>
      <c r="Q47" s="4"/>
      <c r="R47" s="6" t="s">
        <v>22</v>
      </c>
      <c r="S47" s="4"/>
      <c r="T47" s="6" t="s">
        <v>23</v>
      </c>
      <c r="U47" s="70"/>
      <c r="V47" s="17"/>
      <c r="W47" s="18"/>
      <c r="X47" s="82"/>
      <c r="Z47" s="9" t="str">
        <f t="shared" si="103"/>
        <v/>
      </c>
      <c r="AA47" s="9" t="str">
        <f t="shared" si="80"/>
        <v/>
      </c>
      <c r="AB47" s="9" t="str">
        <f>IF(K47="","",IF(OR(AND(B47=B48,E48&gt;0,明細書!E48&lt;明細書!E47),AND(B47=B48,E48&gt;0,明細書!F47&gt;明細書!E48),AND(明細書!E47&gt;明細書!F47)),1,""))</f>
        <v/>
      </c>
      <c r="AC47" s="9" t="str">
        <f>IF(S47="","",IF(OR(明細書!G47&lt;明細書!E47,明細書!F47&lt;明細書!H47,明細書!G47&gt;明細書!H47),1,""))</f>
        <v/>
      </c>
      <c r="AD47" s="9" t="str">
        <f>IF(AND(明細書!E47&lt;=TIME(17,40,0),明細書!F47&gt;=TIME(18,20,0)),1,IF(AND(明細書!E47&lt;=TIME(21,40,0),明細書!F47&gt;=TIME(22,20,0)),1,IF(AND(明細書!E47&lt;=TIME(5,40,0),明細書!F47&gt;=TIME(6,20,0)),1,IF(AND(明細書!E47&lt;=TIME(7,40,0),明細書!F47&gt;=TIME(8,20,0)),1,""))))</f>
        <v/>
      </c>
      <c r="AL47" s="15" t="str">
        <f t="shared" si="60"/>
        <v/>
      </c>
      <c r="AN47" s="16"/>
      <c r="AO47" s="7" t="str">
        <f t="shared" si="3"/>
        <v/>
      </c>
      <c r="AP47" s="3">
        <f t="shared" si="4"/>
        <v>45382</v>
      </c>
      <c r="AQ47" s="4"/>
      <c r="AR47" s="5" t="s">
        <v>22</v>
      </c>
      <c r="AS47" s="4"/>
      <c r="AT47" s="5" t="s">
        <v>23</v>
      </c>
      <c r="AU47" s="4"/>
      <c r="AV47" s="5" t="s">
        <v>22</v>
      </c>
      <c r="AW47" s="4"/>
      <c r="AX47" s="5" t="s">
        <v>23</v>
      </c>
      <c r="AY47" s="4"/>
      <c r="AZ47" s="6" t="s">
        <v>22</v>
      </c>
      <c r="BA47" s="4"/>
      <c r="BB47" s="6" t="s">
        <v>23</v>
      </c>
      <c r="BC47" s="4"/>
      <c r="BD47" s="6" t="s">
        <v>22</v>
      </c>
      <c r="BE47" s="4"/>
      <c r="BF47" s="6" t="s">
        <v>23</v>
      </c>
      <c r="BG47" s="70"/>
      <c r="BH47" s="17"/>
      <c r="BI47" s="18"/>
      <c r="BJ47" s="82"/>
      <c r="BL47" s="9" t="str">
        <f t="shared" si="5"/>
        <v/>
      </c>
      <c r="BM47" s="9" t="str">
        <f t="shared" si="81"/>
        <v/>
      </c>
      <c r="BN47" s="9" t="str">
        <f>IF(AW47="","",IF(OR(AND(AN47=AN48,AQ48&gt;0,明細書!AQ48&lt;明細書!AQ47),AND(AN47=AN48,AQ48&gt;0,明細書!AR47&gt;明細書!AQ48),AND(明細書!AQ47&gt;明細書!AR47)),1,""))</f>
        <v/>
      </c>
      <c r="BO47" s="9" t="str">
        <f>IF(BE47="","",IF(OR(明細書!AS47&lt;明細書!AQ47,明細書!AR47&lt;明細書!AT47,明細書!AS47&gt;明細書!AT47),1,""))</f>
        <v/>
      </c>
      <c r="BP47" s="9" t="str">
        <f>IF(AND(明細書!AQ47&lt;=TIME(17,40,0),明細書!AR47&gt;=TIME(18,20,0)),1,IF(AND(明細書!AQ47&lt;=TIME(21,40,0),明細書!AR47&gt;=TIME(22,20,0)),1,IF(AND(明細書!AQ47&lt;=TIME(5,40,0),明細書!AR47&gt;=TIME(6,20,0)),1,IF(AND(明細書!AQ47&lt;=TIME(7,40,0),明細書!AR47&gt;=TIME(8,20,0)),1,""))))</f>
        <v/>
      </c>
      <c r="BX47" s="15" t="str">
        <f t="shared" si="61"/>
        <v/>
      </c>
      <c r="BZ47" s="16"/>
      <c r="CA47" s="7" t="str">
        <f t="shared" si="6"/>
        <v/>
      </c>
      <c r="CB47" s="3">
        <f t="shared" si="7"/>
        <v>45382</v>
      </c>
      <c r="CC47" s="4"/>
      <c r="CD47" s="5" t="s">
        <v>22</v>
      </c>
      <c r="CE47" s="4"/>
      <c r="CF47" s="5" t="s">
        <v>23</v>
      </c>
      <c r="CG47" s="4"/>
      <c r="CH47" s="5" t="s">
        <v>22</v>
      </c>
      <c r="CI47" s="4"/>
      <c r="CJ47" s="5" t="s">
        <v>23</v>
      </c>
      <c r="CK47" s="4"/>
      <c r="CL47" s="6" t="s">
        <v>22</v>
      </c>
      <c r="CM47" s="4"/>
      <c r="CN47" s="6" t="s">
        <v>23</v>
      </c>
      <c r="CO47" s="4"/>
      <c r="CP47" s="6" t="s">
        <v>22</v>
      </c>
      <c r="CQ47" s="4"/>
      <c r="CR47" s="6" t="s">
        <v>23</v>
      </c>
      <c r="CS47" s="70"/>
      <c r="CT47" s="17"/>
      <c r="CU47" s="18"/>
      <c r="CV47" s="82"/>
      <c r="CX47" s="9" t="str">
        <f t="shared" si="8"/>
        <v/>
      </c>
      <c r="CY47" s="9" t="str">
        <f t="shared" si="82"/>
        <v/>
      </c>
      <c r="CZ47" s="9" t="str">
        <f>IF(CI47="","",IF(OR(AND(BZ47=BZ48,CC48&gt;0,明細書!CC48&lt;明細書!CC47),AND(BZ47=BZ48,CC48&gt;0,明細書!CD47&gt;明細書!CC48),AND(明細書!CC47&gt;明細書!CD47)),1,""))</f>
        <v/>
      </c>
      <c r="DA47" s="9" t="str">
        <f>IF(CQ47="","",IF(OR(明細書!CE47&lt;明細書!CC47,明細書!CD47&lt;明細書!CF47,明細書!CE47&gt;明細書!CF47),1,""))</f>
        <v/>
      </c>
      <c r="DB47" s="9" t="str">
        <f>IF(AND(明細書!CC47&lt;=TIME(17,40,0),明細書!CD47&gt;=TIME(18,20,0)),1,IF(AND(明細書!CC47&lt;=TIME(21,40,0),明細書!CD47&gt;=TIME(22,20,0)),1,IF(AND(明細書!CC47&lt;=TIME(5,40,0),明細書!CD47&gt;=TIME(6,20,0)),1,IF(AND(明細書!CC47&lt;=TIME(7,40,0),明細書!CD47&gt;=TIME(8,20,0)),1,""))))</f>
        <v/>
      </c>
      <c r="DJ47" s="15" t="str">
        <f t="shared" si="62"/>
        <v/>
      </c>
      <c r="DL47" s="16"/>
      <c r="DM47" s="7" t="str">
        <f t="shared" si="9"/>
        <v/>
      </c>
      <c r="DN47" s="3">
        <f t="shared" si="10"/>
        <v>45382</v>
      </c>
      <c r="DO47" s="4"/>
      <c r="DP47" s="5" t="s">
        <v>22</v>
      </c>
      <c r="DQ47" s="4"/>
      <c r="DR47" s="5" t="s">
        <v>23</v>
      </c>
      <c r="DS47" s="4"/>
      <c r="DT47" s="5" t="s">
        <v>22</v>
      </c>
      <c r="DU47" s="4"/>
      <c r="DV47" s="5" t="s">
        <v>23</v>
      </c>
      <c r="DW47" s="4"/>
      <c r="DX47" s="6" t="s">
        <v>22</v>
      </c>
      <c r="DY47" s="4"/>
      <c r="DZ47" s="6" t="s">
        <v>23</v>
      </c>
      <c r="EA47" s="4"/>
      <c r="EB47" s="6" t="s">
        <v>22</v>
      </c>
      <c r="EC47" s="4"/>
      <c r="ED47" s="6" t="s">
        <v>23</v>
      </c>
      <c r="EE47" s="70"/>
      <c r="EF47" s="17"/>
      <c r="EG47" s="18"/>
      <c r="EH47" s="82"/>
      <c r="EJ47" s="9" t="str">
        <f t="shared" si="11"/>
        <v/>
      </c>
      <c r="EK47" s="9" t="str">
        <f t="shared" si="83"/>
        <v/>
      </c>
      <c r="EL47" s="9" t="str">
        <f>IF(DU47="","",IF(OR(AND(DL47=DL48,DO48&gt;0,明細書!DO48&lt;明細書!DO47),AND(DL47=DL48,DO48&gt;0,明細書!DP47&gt;明細書!DO48),AND(明細書!DO47&gt;明細書!DP47)),1,""))</f>
        <v/>
      </c>
      <c r="EM47" s="9" t="str">
        <f>IF(EC47="","",IF(OR(明細書!DQ47&lt;明細書!DO47,明細書!DP47&lt;明細書!DR47,明細書!DQ47&gt;明細書!DR47),1,""))</f>
        <v/>
      </c>
      <c r="EN47" s="9" t="str">
        <f>IF(AND(明細書!DO47&lt;=TIME(17,40,0),明細書!DP47&gt;=TIME(18,20,0)),1,IF(AND(明細書!DO47&lt;=TIME(21,40,0),明細書!DP47&gt;=TIME(22,20,0)),1,IF(AND(明細書!DO47&lt;=TIME(5,40,0),明細書!DP47&gt;=TIME(6,20,0)),1,IF(AND(明細書!DO47&lt;=TIME(7,40,0),明細書!DP47&gt;=TIME(8,20,0)),1,""))))</f>
        <v/>
      </c>
      <c r="EV47" s="15" t="str">
        <f t="shared" si="63"/>
        <v/>
      </c>
      <c r="EX47" s="16"/>
      <c r="EY47" s="7" t="str">
        <f t="shared" si="12"/>
        <v/>
      </c>
      <c r="EZ47" s="3">
        <f t="shared" si="13"/>
        <v>45382</v>
      </c>
      <c r="FA47" s="4"/>
      <c r="FB47" s="5" t="s">
        <v>22</v>
      </c>
      <c r="FC47" s="4"/>
      <c r="FD47" s="5" t="s">
        <v>23</v>
      </c>
      <c r="FE47" s="4"/>
      <c r="FF47" s="5" t="s">
        <v>22</v>
      </c>
      <c r="FG47" s="4"/>
      <c r="FH47" s="5" t="s">
        <v>23</v>
      </c>
      <c r="FI47" s="4"/>
      <c r="FJ47" s="6" t="s">
        <v>22</v>
      </c>
      <c r="FK47" s="4"/>
      <c r="FL47" s="6" t="s">
        <v>23</v>
      </c>
      <c r="FM47" s="4"/>
      <c r="FN47" s="6" t="s">
        <v>22</v>
      </c>
      <c r="FO47" s="4"/>
      <c r="FP47" s="6" t="s">
        <v>23</v>
      </c>
      <c r="FQ47" s="70"/>
      <c r="FR47" s="17"/>
      <c r="FS47" s="18"/>
      <c r="FT47" s="82"/>
      <c r="FV47" s="9" t="str">
        <f t="shared" si="14"/>
        <v/>
      </c>
      <c r="FW47" s="9" t="str">
        <f t="shared" si="84"/>
        <v/>
      </c>
      <c r="FX47" s="9" t="str">
        <f>IF(FG47="","",IF(OR(AND(EX47=EX48,FA48&gt;0,明細書!FA48&lt;明細書!FA47),AND(EX47=EX48,FA48&gt;0,明細書!FB47&gt;明細書!FA48),AND(明細書!FA47&gt;明細書!FB47)),1,""))</f>
        <v/>
      </c>
      <c r="FY47" s="9" t="str">
        <f>IF(FO47="","",IF(OR(明細書!FC47&lt;明細書!FA47,明細書!FB47&lt;明細書!FD47,明細書!FC47&gt;明細書!FD47),1,""))</f>
        <v/>
      </c>
      <c r="FZ47" s="9" t="str">
        <f>IF(AND(明細書!FA47&lt;=TIME(17,40,0),明細書!FB47&gt;=TIME(18,20,0)),1,IF(AND(明細書!FA47&lt;=TIME(21,40,0),明細書!FB47&gt;=TIME(22,20,0)),1,IF(AND(明細書!FA47&lt;=TIME(5,40,0),明細書!FB47&gt;=TIME(6,20,0)),1,IF(AND(明細書!FA47&lt;=TIME(7,40,0),明細書!FB47&gt;=TIME(8,20,0)),1,""))))</f>
        <v/>
      </c>
      <c r="GH47" s="15" t="str">
        <f t="shared" si="64"/>
        <v/>
      </c>
      <c r="GJ47" s="16"/>
      <c r="GK47" s="7" t="str">
        <f t="shared" si="15"/>
        <v/>
      </c>
      <c r="GL47" s="3">
        <f t="shared" si="16"/>
        <v>45382</v>
      </c>
      <c r="GM47" s="4"/>
      <c r="GN47" s="5" t="s">
        <v>22</v>
      </c>
      <c r="GO47" s="4"/>
      <c r="GP47" s="5" t="s">
        <v>23</v>
      </c>
      <c r="GQ47" s="4"/>
      <c r="GR47" s="5" t="s">
        <v>22</v>
      </c>
      <c r="GS47" s="4"/>
      <c r="GT47" s="5" t="s">
        <v>23</v>
      </c>
      <c r="GU47" s="4"/>
      <c r="GV47" s="6" t="s">
        <v>22</v>
      </c>
      <c r="GW47" s="4"/>
      <c r="GX47" s="6" t="s">
        <v>23</v>
      </c>
      <c r="GY47" s="4"/>
      <c r="GZ47" s="6" t="s">
        <v>22</v>
      </c>
      <c r="HA47" s="4"/>
      <c r="HB47" s="6" t="s">
        <v>23</v>
      </c>
      <c r="HC47" s="70"/>
      <c r="HD47" s="17"/>
      <c r="HE47" s="18"/>
      <c r="HF47" s="82"/>
      <c r="HH47" s="9" t="str">
        <f t="shared" si="17"/>
        <v/>
      </c>
      <c r="HI47" s="9" t="str">
        <f t="shared" si="85"/>
        <v/>
      </c>
      <c r="HJ47" s="9" t="str">
        <f>IF(GS47="","",IF(OR(AND(GJ47=GJ48,GM48&gt;0,明細書!GM48&lt;明細書!GM47),AND(GJ47=GJ48,GM48&gt;0,明細書!GN47&gt;明細書!GM48),AND(明細書!GM47&gt;明細書!GN47)),1,""))</f>
        <v/>
      </c>
      <c r="HK47" s="9" t="str">
        <f>IF(HA47="","",IF(OR(明細書!GO47&lt;明細書!GM47,明細書!GN47&lt;明細書!GP47,明細書!GO47&gt;明細書!GP47),1,""))</f>
        <v/>
      </c>
      <c r="HL47" s="9" t="str">
        <f>IF(AND(明細書!GM47&lt;=TIME(17,40,0),明細書!GN47&gt;=TIME(18,20,0)),1,IF(AND(明細書!GM47&lt;=TIME(21,40,0),明細書!GN47&gt;=TIME(22,20,0)),1,IF(AND(明細書!GM47&lt;=TIME(5,40,0),明細書!GN47&gt;=TIME(6,20,0)),1,IF(AND(明細書!GM47&lt;=TIME(7,40,0),明細書!GN47&gt;=TIME(8,20,0)),1,""))))</f>
        <v/>
      </c>
      <c r="HT47" s="15" t="str">
        <f t="shared" si="65"/>
        <v/>
      </c>
      <c r="HV47" s="16"/>
      <c r="HW47" s="7" t="str">
        <f t="shared" si="18"/>
        <v/>
      </c>
      <c r="HX47" s="3">
        <f t="shared" si="19"/>
        <v>45382</v>
      </c>
      <c r="HY47" s="4"/>
      <c r="HZ47" s="5" t="s">
        <v>22</v>
      </c>
      <c r="IA47" s="4"/>
      <c r="IB47" s="5" t="s">
        <v>23</v>
      </c>
      <c r="IC47" s="4"/>
      <c r="ID47" s="5" t="s">
        <v>22</v>
      </c>
      <c r="IE47" s="4"/>
      <c r="IF47" s="5" t="s">
        <v>23</v>
      </c>
      <c r="IG47" s="4"/>
      <c r="IH47" s="6" t="s">
        <v>22</v>
      </c>
      <c r="II47" s="4"/>
      <c r="IJ47" s="6" t="s">
        <v>23</v>
      </c>
      <c r="IK47" s="4"/>
      <c r="IL47" s="6" t="s">
        <v>22</v>
      </c>
      <c r="IM47" s="4"/>
      <c r="IN47" s="6" t="s">
        <v>23</v>
      </c>
      <c r="IO47" s="70"/>
      <c r="IP47" s="17"/>
      <c r="IQ47" s="18"/>
      <c r="IR47" s="82"/>
      <c r="IT47" s="9" t="str">
        <f t="shared" si="20"/>
        <v/>
      </c>
      <c r="IU47" s="9" t="str">
        <f t="shared" si="86"/>
        <v/>
      </c>
      <c r="IV47" s="9" t="str">
        <f>IF(IE47="","",IF(OR(AND(HV47=HV48,HY48&gt;0,明細書!HY48&lt;明細書!HY47),AND(HV47=HV48,HY48&gt;0,明細書!HZ47&gt;明細書!HY48),AND(明細書!HY47&gt;明細書!HZ47)),1,""))</f>
        <v/>
      </c>
      <c r="IW47" s="9" t="str">
        <f>IF(IM47="","",IF(OR(明細書!IA47&lt;明細書!HY47,明細書!HZ47&lt;明細書!IB47,明細書!IA47&gt;明細書!IB47),1,""))</f>
        <v/>
      </c>
      <c r="IX47" s="9" t="str">
        <f>IF(AND(明細書!HY47&lt;=TIME(17,40,0),明細書!HZ47&gt;=TIME(18,20,0)),1,IF(AND(明細書!HY47&lt;=TIME(21,40,0),明細書!HZ47&gt;=TIME(22,20,0)),1,IF(AND(明細書!HY47&lt;=TIME(5,40,0),明細書!HZ47&gt;=TIME(6,20,0)),1,IF(AND(明細書!HY47&lt;=TIME(7,40,0),明細書!HZ47&gt;=TIME(8,20,0)),1,""))))</f>
        <v/>
      </c>
      <c r="JF47" s="15" t="str">
        <f t="shared" si="66"/>
        <v/>
      </c>
      <c r="JH47" s="16"/>
      <c r="JI47" s="7" t="str">
        <f t="shared" si="21"/>
        <v/>
      </c>
      <c r="JJ47" s="3">
        <f t="shared" si="22"/>
        <v>45382</v>
      </c>
      <c r="JK47" s="4"/>
      <c r="JL47" s="5" t="s">
        <v>22</v>
      </c>
      <c r="JM47" s="4"/>
      <c r="JN47" s="5" t="s">
        <v>23</v>
      </c>
      <c r="JO47" s="4"/>
      <c r="JP47" s="5" t="s">
        <v>22</v>
      </c>
      <c r="JQ47" s="4"/>
      <c r="JR47" s="5" t="s">
        <v>23</v>
      </c>
      <c r="JS47" s="4"/>
      <c r="JT47" s="6" t="s">
        <v>22</v>
      </c>
      <c r="JU47" s="4"/>
      <c r="JV47" s="6" t="s">
        <v>23</v>
      </c>
      <c r="JW47" s="4"/>
      <c r="JX47" s="6" t="s">
        <v>22</v>
      </c>
      <c r="JY47" s="4"/>
      <c r="JZ47" s="6" t="s">
        <v>23</v>
      </c>
      <c r="KA47" s="70"/>
      <c r="KB47" s="17"/>
      <c r="KC47" s="18"/>
      <c r="KD47" s="82"/>
      <c r="KF47" s="9" t="str">
        <f t="shared" si="23"/>
        <v/>
      </c>
      <c r="KG47" s="9" t="str">
        <f t="shared" si="87"/>
        <v/>
      </c>
      <c r="KH47" s="9" t="str">
        <f>IF(JQ47="","",IF(OR(AND(JH47=JH48,JK48&gt;0,明細書!JK48&lt;明細書!JK47),AND(JH47=JH48,JK48&gt;0,明細書!JL47&gt;明細書!JK48),AND(明細書!JK47&gt;明細書!JL47)),1,""))</f>
        <v/>
      </c>
      <c r="KI47" s="9" t="str">
        <f>IF(JY47="","",IF(OR(明細書!JM47&lt;明細書!JK47,明細書!JL47&lt;明細書!JN47,明細書!JM47&gt;明細書!JN47),1,""))</f>
        <v/>
      </c>
      <c r="KJ47" s="9" t="str">
        <f>IF(AND(明細書!JK47&lt;=TIME(17,40,0),明細書!JL47&gt;=TIME(18,20,0)),1,IF(AND(明細書!JK47&lt;=TIME(21,40,0),明細書!JL47&gt;=TIME(22,20,0)),1,IF(AND(明細書!JK47&lt;=TIME(5,40,0),明細書!JL47&gt;=TIME(6,20,0)),1,IF(AND(明細書!JK47&lt;=TIME(7,40,0),明細書!JL47&gt;=TIME(8,20,0)),1,""))))</f>
        <v/>
      </c>
      <c r="KR47" s="15" t="str">
        <f t="shared" si="67"/>
        <v/>
      </c>
      <c r="KT47" s="16"/>
      <c r="KU47" s="7" t="str">
        <f t="shared" si="24"/>
        <v/>
      </c>
      <c r="KV47" s="3">
        <f t="shared" si="25"/>
        <v>45382</v>
      </c>
      <c r="KW47" s="4"/>
      <c r="KX47" s="5" t="s">
        <v>22</v>
      </c>
      <c r="KY47" s="4"/>
      <c r="KZ47" s="5" t="s">
        <v>23</v>
      </c>
      <c r="LA47" s="4"/>
      <c r="LB47" s="5" t="s">
        <v>22</v>
      </c>
      <c r="LC47" s="4"/>
      <c r="LD47" s="5" t="s">
        <v>23</v>
      </c>
      <c r="LE47" s="4"/>
      <c r="LF47" s="6" t="s">
        <v>22</v>
      </c>
      <c r="LG47" s="4"/>
      <c r="LH47" s="6" t="s">
        <v>23</v>
      </c>
      <c r="LI47" s="4"/>
      <c r="LJ47" s="6" t="s">
        <v>22</v>
      </c>
      <c r="LK47" s="4"/>
      <c r="LL47" s="6" t="s">
        <v>23</v>
      </c>
      <c r="LM47" s="70"/>
      <c r="LN47" s="17"/>
      <c r="LO47" s="18"/>
      <c r="LP47" s="82"/>
      <c r="LR47" s="9" t="str">
        <f t="shared" si="26"/>
        <v/>
      </c>
      <c r="LS47" s="9" t="str">
        <f t="shared" si="88"/>
        <v/>
      </c>
      <c r="LT47" s="9" t="str">
        <f>IF(LC47="","",IF(OR(AND(KT47=KT48,KW48&gt;0,明細書!KW48&lt;明細書!KW47),AND(KT47=KT48,KW48&gt;0,明細書!KX47&gt;明細書!KW48),AND(明細書!KW47&gt;明細書!KX47)),1,""))</f>
        <v/>
      </c>
      <c r="LU47" s="9" t="str">
        <f>IF(LK47="","",IF(OR(明細書!KY47&lt;明細書!KW47,明細書!KX47&lt;明細書!KZ47,明細書!KY47&gt;明細書!KZ47),1,""))</f>
        <v/>
      </c>
      <c r="LV47" s="9" t="str">
        <f>IF(AND(明細書!KW47&lt;=TIME(17,40,0),明細書!KX47&gt;=TIME(18,20,0)),1,IF(AND(明細書!KW47&lt;=TIME(21,40,0),明細書!KX47&gt;=TIME(22,20,0)),1,IF(AND(明細書!KW47&lt;=TIME(5,40,0),明細書!KX47&gt;=TIME(6,20,0)),1,IF(AND(明細書!KW47&lt;=TIME(7,40,0),明細書!KX47&gt;=TIME(8,20,0)),1,""))))</f>
        <v/>
      </c>
      <c r="MD47" s="15" t="str">
        <f t="shared" si="68"/>
        <v/>
      </c>
      <c r="MF47" s="16"/>
      <c r="MG47" s="7" t="str">
        <f t="shared" si="27"/>
        <v/>
      </c>
      <c r="MH47" s="3">
        <f t="shared" si="28"/>
        <v>45382</v>
      </c>
      <c r="MI47" s="4"/>
      <c r="MJ47" s="5" t="s">
        <v>22</v>
      </c>
      <c r="MK47" s="4"/>
      <c r="ML47" s="5" t="s">
        <v>23</v>
      </c>
      <c r="MM47" s="4"/>
      <c r="MN47" s="5" t="s">
        <v>22</v>
      </c>
      <c r="MO47" s="4"/>
      <c r="MP47" s="5" t="s">
        <v>23</v>
      </c>
      <c r="MQ47" s="4"/>
      <c r="MR47" s="6" t="s">
        <v>22</v>
      </c>
      <c r="MS47" s="4"/>
      <c r="MT47" s="6" t="s">
        <v>23</v>
      </c>
      <c r="MU47" s="4"/>
      <c r="MV47" s="6" t="s">
        <v>22</v>
      </c>
      <c r="MW47" s="4"/>
      <c r="MX47" s="6" t="s">
        <v>23</v>
      </c>
      <c r="MY47" s="70"/>
      <c r="MZ47" s="17"/>
      <c r="NA47" s="18"/>
      <c r="NB47" s="82"/>
      <c r="ND47" s="9" t="str">
        <f t="shared" si="29"/>
        <v/>
      </c>
      <c r="NE47" s="9" t="str">
        <f t="shared" si="89"/>
        <v/>
      </c>
      <c r="NF47" s="9" t="str">
        <f>IF(MO47="","",IF(OR(AND(MF47=MF48,MI48&gt;0,明細書!MI48&lt;明細書!MI47),AND(MF47=MF48,MI48&gt;0,明細書!MJ47&gt;明細書!MI48),AND(明細書!MI47&gt;明細書!MJ47)),1,""))</f>
        <v/>
      </c>
      <c r="NG47" s="9" t="str">
        <f>IF(MW47="","",IF(OR(明細書!MK47&lt;明細書!MI47,明細書!MJ47&lt;明細書!ML47,明細書!MK47&gt;明細書!ML47),1,""))</f>
        <v/>
      </c>
      <c r="NH47" s="9" t="str">
        <f>IF(AND(明細書!MI47&lt;=TIME(17,40,0),明細書!MJ47&gt;=TIME(18,20,0)),1,IF(AND(明細書!MI47&lt;=TIME(21,40,0),明細書!MJ47&gt;=TIME(22,20,0)),1,IF(AND(明細書!MI47&lt;=TIME(5,40,0),明細書!MJ47&gt;=TIME(6,20,0)),1,IF(AND(明細書!MI47&lt;=TIME(7,40,0),明細書!MJ47&gt;=TIME(8,20,0)),1,""))))</f>
        <v/>
      </c>
      <c r="NP47" s="15" t="str">
        <f t="shared" si="69"/>
        <v/>
      </c>
      <c r="NR47" s="16"/>
      <c r="NS47" s="7" t="str">
        <f t="shared" si="30"/>
        <v/>
      </c>
      <c r="NT47" s="3">
        <f t="shared" si="31"/>
        <v>45382</v>
      </c>
      <c r="NU47" s="4"/>
      <c r="NV47" s="5" t="s">
        <v>22</v>
      </c>
      <c r="NW47" s="4"/>
      <c r="NX47" s="5" t="s">
        <v>23</v>
      </c>
      <c r="NY47" s="4"/>
      <c r="NZ47" s="5" t="s">
        <v>22</v>
      </c>
      <c r="OA47" s="4"/>
      <c r="OB47" s="5" t="s">
        <v>23</v>
      </c>
      <c r="OC47" s="4"/>
      <c r="OD47" s="6" t="s">
        <v>22</v>
      </c>
      <c r="OE47" s="4"/>
      <c r="OF47" s="6" t="s">
        <v>23</v>
      </c>
      <c r="OG47" s="4"/>
      <c r="OH47" s="6" t="s">
        <v>22</v>
      </c>
      <c r="OI47" s="4"/>
      <c r="OJ47" s="6" t="s">
        <v>23</v>
      </c>
      <c r="OK47" s="70"/>
      <c r="OL47" s="17"/>
      <c r="OM47" s="18"/>
      <c r="ON47" s="82"/>
      <c r="OP47" s="9" t="str">
        <f t="shared" si="32"/>
        <v/>
      </c>
      <c r="OQ47" s="9" t="str">
        <f t="shared" si="90"/>
        <v/>
      </c>
      <c r="OR47" s="9" t="str">
        <f>IF(OA47="","",IF(OR(AND(NR47=NR48,NU48&gt;0,明細書!NU48&lt;明細書!NU47),AND(NR47=NR48,NU48&gt;0,明細書!NV47&gt;明細書!NU48),AND(明細書!NU47&gt;明細書!NV47)),1,""))</f>
        <v/>
      </c>
      <c r="OS47" s="9" t="str">
        <f>IF(OI47="","",IF(OR(明細書!NW47&lt;明細書!NU47,明細書!NV47&lt;明細書!NX47,明細書!NW47&gt;明細書!NX47),1,""))</f>
        <v/>
      </c>
      <c r="OT47" s="9" t="str">
        <f>IF(AND(明細書!NU47&lt;=TIME(17,40,0),明細書!NV47&gt;=TIME(18,20,0)),1,IF(AND(明細書!NU47&lt;=TIME(21,40,0),明細書!NV47&gt;=TIME(22,20,0)),1,IF(AND(明細書!NU47&lt;=TIME(5,40,0),明細書!NV47&gt;=TIME(6,20,0)),1,IF(AND(明細書!NU47&lt;=TIME(7,40,0),明細書!NV47&gt;=TIME(8,20,0)),1,""))))</f>
        <v/>
      </c>
      <c r="PB47" s="15" t="str">
        <f t="shared" si="70"/>
        <v/>
      </c>
      <c r="PD47" s="16"/>
      <c r="PE47" s="7" t="str">
        <f t="shared" si="33"/>
        <v/>
      </c>
      <c r="PF47" s="3">
        <f t="shared" si="34"/>
        <v>45382</v>
      </c>
      <c r="PG47" s="4"/>
      <c r="PH47" s="5" t="s">
        <v>22</v>
      </c>
      <c r="PI47" s="4"/>
      <c r="PJ47" s="5" t="s">
        <v>23</v>
      </c>
      <c r="PK47" s="4"/>
      <c r="PL47" s="5" t="s">
        <v>22</v>
      </c>
      <c r="PM47" s="4"/>
      <c r="PN47" s="5" t="s">
        <v>23</v>
      </c>
      <c r="PO47" s="4"/>
      <c r="PP47" s="6" t="s">
        <v>22</v>
      </c>
      <c r="PQ47" s="4"/>
      <c r="PR47" s="6" t="s">
        <v>23</v>
      </c>
      <c r="PS47" s="4"/>
      <c r="PT47" s="6" t="s">
        <v>22</v>
      </c>
      <c r="PU47" s="4"/>
      <c r="PV47" s="6" t="s">
        <v>23</v>
      </c>
      <c r="PW47" s="70"/>
      <c r="PX47" s="17"/>
      <c r="PY47" s="18"/>
      <c r="PZ47" s="82"/>
      <c r="QB47" s="9" t="str">
        <f t="shared" si="35"/>
        <v/>
      </c>
      <c r="QC47" s="9" t="str">
        <f t="shared" si="91"/>
        <v/>
      </c>
      <c r="QD47" s="9" t="str">
        <f>IF(PM47="","",IF(OR(AND(PD47=PD48,PG48&gt;0,明細書!PG48&lt;明細書!PG47),AND(PD47=PD48,PG48&gt;0,明細書!PH47&gt;明細書!PG48),AND(明細書!PG47&gt;明細書!PH47)),1,""))</f>
        <v/>
      </c>
      <c r="QE47" s="9" t="str">
        <f>IF(PU47="","",IF(OR(明細書!PI47&lt;明細書!PG47,明細書!PH47&lt;明細書!PJ47,明細書!PI47&gt;明細書!PJ47),1,""))</f>
        <v/>
      </c>
      <c r="QF47" s="9" t="str">
        <f>IF(AND(明細書!PG47&lt;=TIME(17,40,0),明細書!PH47&gt;=TIME(18,20,0)),1,IF(AND(明細書!PG47&lt;=TIME(21,40,0),明細書!PH47&gt;=TIME(22,20,0)),1,IF(AND(明細書!PG47&lt;=TIME(5,40,0),明細書!PH47&gt;=TIME(6,20,0)),1,IF(AND(明細書!PG47&lt;=TIME(7,40,0),明細書!PH47&gt;=TIME(8,20,0)),1,""))))</f>
        <v/>
      </c>
      <c r="QN47" s="15" t="str">
        <f t="shared" si="71"/>
        <v/>
      </c>
      <c r="QP47" s="16"/>
      <c r="QQ47" s="7" t="str">
        <f t="shared" si="36"/>
        <v/>
      </c>
      <c r="QR47" s="3">
        <f t="shared" si="37"/>
        <v>45382</v>
      </c>
      <c r="QS47" s="4"/>
      <c r="QT47" s="5" t="s">
        <v>22</v>
      </c>
      <c r="QU47" s="4"/>
      <c r="QV47" s="5" t="s">
        <v>23</v>
      </c>
      <c r="QW47" s="4"/>
      <c r="QX47" s="5" t="s">
        <v>22</v>
      </c>
      <c r="QY47" s="4"/>
      <c r="QZ47" s="5" t="s">
        <v>23</v>
      </c>
      <c r="RA47" s="4"/>
      <c r="RB47" s="6" t="s">
        <v>22</v>
      </c>
      <c r="RC47" s="4"/>
      <c r="RD47" s="6" t="s">
        <v>23</v>
      </c>
      <c r="RE47" s="4"/>
      <c r="RF47" s="6" t="s">
        <v>22</v>
      </c>
      <c r="RG47" s="4"/>
      <c r="RH47" s="6" t="s">
        <v>23</v>
      </c>
      <c r="RI47" s="70"/>
      <c r="RJ47" s="17"/>
      <c r="RK47" s="18"/>
      <c r="RL47" s="82"/>
      <c r="RN47" s="9" t="str">
        <f t="shared" si="38"/>
        <v/>
      </c>
      <c r="RO47" s="9" t="str">
        <f t="shared" si="92"/>
        <v/>
      </c>
      <c r="RP47" s="9" t="str">
        <f>IF(QY47="","",IF(OR(AND(QP47=QP48,QS48&gt;0,明細書!QS48&lt;明細書!QS47),AND(QP47=QP48,QS48&gt;0,明細書!QT47&gt;明細書!QS48),AND(明細書!QS47&gt;明細書!QT47)),1,""))</f>
        <v/>
      </c>
      <c r="RQ47" s="9" t="str">
        <f>IF(RG47="","",IF(OR(明細書!QU47&lt;明細書!QS47,明細書!QT47&lt;明細書!QV47,明細書!QU47&gt;明細書!QV47),1,""))</f>
        <v/>
      </c>
      <c r="RR47" s="9" t="str">
        <f>IF(AND(明細書!QS47&lt;=TIME(17,40,0),明細書!QT47&gt;=TIME(18,20,0)),1,IF(AND(明細書!QS47&lt;=TIME(21,40,0),明細書!QT47&gt;=TIME(22,20,0)),1,IF(AND(明細書!QS47&lt;=TIME(5,40,0),明細書!QT47&gt;=TIME(6,20,0)),1,IF(AND(明細書!QS47&lt;=TIME(7,40,0),明細書!QT47&gt;=TIME(8,20,0)),1,""))))</f>
        <v/>
      </c>
      <c r="RZ47" s="15" t="str">
        <f t="shared" si="72"/>
        <v/>
      </c>
      <c r="SB47" s="16"/>
      <c r="SC47" s="7" t="str">
        <f t="shared" si="39"/>
        <v/>
      </c>
      <c r="SD47" s="3">
        <f t="shared" si="40"/>
        <v>45382</v>
      </c>
      <c r="SE47" s="4"/>
      <c r="SF47" s="5" t="s">
        <v>22</v>
      </c>
      <c r="SG47" s="4"/>
      <c r="SH47" s="5" t="s">
        <v>23</v>
      </c>
      <c r="SI47" s="4"/>
      <c r="SJ47" s="5" t="s">
        <v>22</v>
      </c>
      <c r="SK47" s="4"/>
      <c r="SL47" s="5" t="s">
        <v>23</v>
      </c>
      <c r="SM47" s="4"/>
      <c r="SN47" s="6" t="s">
        <v>22</v>
      </c>
      <c r="SO47" s="4"/>
      <c r="SP47" s="6" t="s">
        <v>23</v>
      </c>
      <c r="SQ47" s="4"/>
      <c r="SR47" s="6" t="s">
        <v>22</v>
      </c>
      <c r="SS47" s="4"/>
      <c r="ST47" s="6" t="s">
        <v>23</v>
      </c>
      <c r="SU47" s="70"/>
      <c r="SV47" s="17"/>
      <c r="SW47" s="18"/>
      <c r="SX47" s="82"/>
      <c r="SZ47" s="9" t="str">
        <f t="shared" si="41"/>
        <v/>
      </c>
      <c r="TA47" s="9" t="str">
        <f t="shared" si="93"/>
        <v/>
      </c>
      <c r="TB47" s="9" t="str">
        <f>IF(SK47="","",IF(OR(AND(SB47=SB48,SE48&gt;0,明細書!SE48&lt;明細書!SE47),AND(SB47=SB48,SE48&gt;0,明細書!SF47&gt;明細書!SE48),AND(明細書!SE47&gt;明細書!SF47)),1,""))</f>
        <v/>
      </c>
      <c r="TC47" s="9" t="str">
        <f>IF(SS47="","",IF(OR(明細書!SG47&lt;明細書!SE47,明細書!SF47&lt;明細書!SH47,明細書!SG47&gt;明細書!SH47),1,""))</f>
        <v/>
      </c>
      <c r="TD47" s="9" t="str">
        <f>IF(AND(明細書!SE47&lt;=TIME(17,40,0),明細書!SF47&gt;=TIME(18,20,0)),1,IF(AND(明細書!SE47&lt;=TIME(21,40,0),明細書!SF47&gt;=TIME(22,20,0)),1,IF(AND(明細書!SE47&lt;=TIME(5,40,0),明細書!SF47&gt;=TIME(6,20,0)),1,IF(AND(明細書!SE47&lt;=TIME(7,40,0),明細書!SF47&gt;=TIME(8,20,0)),1,""))))</f>
        <v/>
      </c>
      <c r="TL47" s="15" t="str">
        <f t="shared" si="73"/>
        <v/>
      </c>
      <c r="TN47" s="16"/>
      <c r="TO47" s="7" t="str">
        <f t="shared" si="42"/>
        <v/>
      </c>
      <c r="TP47" s="3">
        <f t="shared" si="43"/>
        <v>45382</v>
      </c>
      <c r="TQ47" s="4"/>
      <c r="TR47" s="5" t="s">
        <v>22</v>
      </c>
      <c r="TS47" s="4"/>
      <c r="TT47" s="5" t="s">
        <v>23</v>
      </c>
      <c r="TU47" s="4"/>
      <c r="TV47" s="5" t="s">
        <v>22</v>
      </c>
      <c r="TW47" s="4"/>
      <c r="TX47" s="5" t="s">
        <v>23</v>
      </c>
      <c r="TY47" s="4"/>
      <c r="TZ47" s="6" t="s">
        <v>22</v>
      </c>
      <c r="UA47" s="4"/>
      <c r="UB47" s="6" t="s">
        <v>23</v>
      </c>
      <c r="UC47" s="4"/>
      <c r="UD47" s="6" t="s">
        <v>22</v>
      </c>
      <c r="UE47" s="4"/>
      <c r="UF47" s="6" t="s">
        <v>23</v>
      </c>
      <c r="UG47" s="70"/>
      <c r="UH47" s="17"/>
      <c r="UI47" s="18"/>
      <c r="UJ47" s="82"/>
      <c r="UL47" s="9" t="str">
        <f t="shared" si="44"/>
        <v/>
      </c>
      <c r="UM47" s="9" t="str">
        <f t="shared" si="94"/>
        <v/>
      </c>
      <c r="UN47" s="9" t="str">
        <f>IF(TW47="","",IF(OR(AND(TN47=TN48,TQ48&gt;0,明細書!TQ48&lt;明細書!TQ47),AND(TN47=TN48,TQ48&gt;0,明細書!TR47&gt;明細書!TQ48),AND(明細書!TQ47&gt;明細書!TR47)),1,""))</f>
        <v/>
      </c>
      <c r="UO47" s="9" t="str">
        <f>IF(UE47="","",IF(OR(明細書!TS47&lt;明細書!TQ47,明細書!TR47&lt;明細書!TT47,明細書!TS47&gt;明細書!TT47),1,""))</f>
        <v/>
      </c>
      <c r="UP47" s="9" t="str">
        <f>IF(AND(明細書!TQ47&lt;=TIME(17,40,0),明細書!TR47&gt;=TIME(18,20,0)),1,IF(AND(明細書!TQ47&lt;=TIME(21,40,0),明細書!TR47&gt;=TIME(22,20,0)),1,IF(AND(明細書!TQ47&lt;=TIME(5,40,0),明細書!TR47&gt;=TIME(6,20,0)),1,IF(AND(明細書!TQ47&lt;=TIME(7,40,0),明細書!TR47&gt;=TIME(8,20,0)),1,""))))</f>
        <v/>
      </c>
      <c r="UX47" s="15" t="str">
        <f t="shared" si="74"/>
        <v/>
      </c>
      <c r="UZ47" s="16"/>
      <c r="VA47" s="7" t="str">
        <f t="shared" si="45"/>
        <v/>
      </c>
      <c r="VB47" s="3">
        <f t="shared" si="46"/>
        <v>45382</v>
      </c>
      <c r="VC47" s="4"/>
      <c r="VD47" s="5" t="s">
        <v>22</v>
      </c>
      <c r="VE47" s="4"/>
      <c r="VF47" s="5" t="s">
        <v>23</v>
      </c>
      <c r="VG47" s="4"/>
      <c r="VH47" s="5" t="s">
        <v>22</v>
      </c>
      <c r="VI47" s="4"/>
      <c r="VJ47" s="5" t="s">
        <v>23</v>
      </c>
      <c r="VK47" s="4"/>
      <c r="VL47" s="6" t="s">
        <v>22</v>
      </c>
      <c r="VM47" s="4"/>
      <c r="VN47" s="6" t="s">
        <v>23</v>
      </c>
      <c r="VO47" s="4"/>
      <c r="VP47" s="6" t="s">
        <v>22</v>
      </c>
      <c r="VQ47" s="4"/>
      <c r="VR47" s="6" t="s">
        <v>23</v>
      </c>
      <c r="VS47" s="70"/>
      <c r="VT47" s="17"/>
      <c r="VU47" s="18"/>
      <c r="VV47" s="82"/>
      <c r="VX47" s="9" t="str">
        <f t="shared" si="47"/>
        <v/>
      </c>
      <c r="VY47" s="9" t="str">
        <f t="shared" si="95"/>
        <v/>
      </c>
      <c r="VZ47" s="9" t="str">
        <f>IF(VI47="","",IF(OR(AND(UZ47=UZ48,VC48&gt;0,明細書!VC48&lt;明細書!VC47),AND(UZ47=UZ48,VC48&gt;0,明細書!VD47&gt;明細書!VC48),AND(明細書!VC47&gt;明細書!VD47)),1,""))</f>
        <v/>
      </c>
      <c r="WA47" s="9" t="str">
        <f>IF(VQ47="","",IF(OR(明細書!VE47&lt;明細書!VC47,明細書!VD47&lt;明細書!VF47,明細書!VE47&gt;明細書!VF47),1,""))</f>
        <v/>
      </c>
      <c r="WB47" s="9" t="str">
        <f>IF(AND(明細書!VC47&lt;=TIME(17,40,0),明細書!VD47&gt;=TIME(18,20,0)),1,IF(AND(明細書!VC47&lt;=TIME(21,40,0),明細書!VD47&gt;=TIME(22,20,0)),1,IF(AND(明細書!VC47&lt;=TIME(5,40,0),明細書!VD47&gt;=TIME(6,20,0)),1,IF(AND(明細書!VC47&lt;=TIME(7,40,0),明細書!VD47&gt;=TIME(8,20,0)),1,""))))</f>
        <v/>
      </c>
      <c r="WJ47" s="15" t="str">
        <f t="shared" si="75"/>
        <v/>
      </c>
      <c r="WL47" s="16"/>
      <c r="WM47" s="7" t="str">
        <f t="shared" si="48"/>
        <v/>
      </c>
      <c r="WN47" s="3">
        <f t="shared" si="49"/>
        <v>45382</v>
      </c>
      <c r="WO47" s="4"/>
      <c r="WP47" s="5" t="s">
        <v>22</v>
      </c>
      <c r="WQ47" s="4"/>
      <c r="WR47" s="5" t="s">
        <v>23</v>
      </c>
      <c r="WS47" s="4"/>
      <c r="WT47" s="5" t="s">
        <v>22</v>
      </c>
      <c r="WU47" s="4"/>
      <c r="WV47" s="5" t="s">
        <v>23</v>
      </c>
      <c r="WW47" s="4"/>
      <c r="WX47" s="6" t="s">
        <v>22</v>
      </c>
      <c r="WY47" s="4"/>
      <c r="WZ47" s="6" t="s">
        <v>23</v>
      </c>
      <c r="XA47" s="4"/>
      <c r="XB47" s="6" t="s">
        <v>22</v>
      </c>
      <c r="XC47" s="4"/>
      <c r="XD47" s="6" t="s">
        <v>23</v>
      </c>
      <c r="XE47" s="70"/>
      <c r="XF47" s="17"/>
      <c r="XG47" s="18"/>
      <c r="XH47" s="82"/>
      <c r="XJ47" s="9" t="str">
        <f t="shared" si="50"/>
        <v/>
      </c>
      <c r="XK47" s="9" t="str">
        <f t="shared" si="96"/>
        <v/>
      </c>
      <c r="XL47" s="9" t="str">
        <f>IF(WU47="","",IF(OR(AND(WL47=WL48,WO48&gt;0,明細書!WO48&lt;明細書!WO47),AND(WL47=WL48,WO48&gt;0,明細書!WP47&gt;明細書!WO48),AND(明細書!WO47&gt;明細書!WP47)),1,""))</f>
        <v/>
      </c>
      <c r="XM47" s="9" t="str">
        <f>IF(XC47="","",IF(OR(明細書!WQ47&lt;明細書!WO47,明細書!WP47&lt;明細書!WR47,明細書!WQ47&gt;明細書!WR47),1,""))</f>
        <v/>
      </c>
      <c r="XN47" s="9" t="str">
        <f>IF(AND(明細書!WO47&lt;=TIME(17,40,0),明細書!WP47&gt;=TIME(18,20,0)),1,IF(AND(明細書!WO47&lt;=TIME(21,40,0),明細書!WP47&gt;=TIME(22,20,0)),1,IF(AND(明細書!WO47&lt;=TIME(5,40,0),明細書!WP47&gt;=TIME(6,20,0)),1,IF(AND(明細書!WO47&lt;=TIME(7,40,0),明細書!WP47&gt;=TIME(8,20,0)),1,""))))</f>
        <v/>
      </c>
      <c r="XV47" s="15" t="str">
        <f t="shared" si="76"/>
        <v/>
      </c>
      <c r="XX47" s="16"/>
      <c r="XY47" s="7" t="str">
        <f t="shared" si="51"/>
        <v/>
      </c>
      <c r="XZ47" s="3">
        <f t="shared" si="52"/>
        <v>45382</v>
      </c>
      <c r="YA47" s="4"/>
      <c r="YB47" s="5" t="s">
        <v>22</v>
      </c>
      <c r="YC47" s="4"/>
      <c r="YD47" s="5" t="s">
        <v>23</v>
      </c>
      <c r="YE47" s="4"/>
      <c r="YF47" s="5" t="s">
        <v>22</v>
      </c>
      <c r="YG47" s="4"/>
      <c r="YH47" s="5" t="s">
        <v>23</v>
      </c>
      <c r="YI47" s="4"/>
      <c r="YJ47" s="6" t="s">
        <v>22</v>
      </c>
      <c r="YK47" s="4"/>
      <c r="YL47" s="6" t="s">
        <v>23</v>
      </c>
      <c r="YM47" s="4"/>
      <c r="YN47" s="6" t="s">
        <v>22</v>
      </c>
      <c r="YO47" s="4"/>
      <c r="YP47" s="6" t="s">
        <v>23</v>
      </c>
      <c r="YQ47" s="70"/>
      <c r="YR47" s="17"/>
      <c r="YS47" s="18"/>
      <c r="YT47" s="82"/>
      <c r="YV47" s="9" t="str">
        <f t="shared" si="53"/>
        <v/>
      </c>
      <c r="YW47" s="9" t="str">
        <f t="shared" si="97"/>
        <v/>
      </c>
      <c r="YX47" s="9" t="str">
        <f>IF(YG47="","",IF(OR(AND(XX47=XX48,YA48&gt;0,明細書!YA48&lt;明細書!YA47),AND(XX47=XX48,YA48&gt;0,明細書!YB47&gt;明細書!YA48),AND(明細書!YA47&gt;明細書!YB47)),1,""))</f>
        <v/>
      </c>
      <c r="YY47" s="9" t="str">
        <f>IF(YO47="","",IF(OR(明細書!YC47&lt;明細書!YA47,明細書!YB47&lt;明細書!YD47,明細書!YC47&gt;明細書!YD47),1,""))</f>
        <v/>
      </c>
      <c r="YZ47" s="9" t="str">
        <f>IF(AND(明細書!YA47&lt;=TIME(17,40,0),明細書!YB47&gt;=TIME(18,20,0)),1,IF(AND(明細書!YA47&lt;=TIME(21,40,0),明細書!YB47&gt;=TIME(22,20,0)),1,IF(AND(明細書!YA47&lt;=TIME(5,40,0),明細書!YB47&gt;=TIME(6,20,0)),1,IF(AND(明細書!YA47&lt;=TIME(7,40,0),明細書!YB47&gt;=TIME(8,20,0)),1,""))))</f>
        <v/>
      </c>
      <c r="ZH47" s="15" t="str">
        <f t="shared" si="77"/>
        <v/>
      </c>
      <c r="ZJ47" s="16"/>
      <c r="ZK47" s="7" t="str">
        <f t="shared" si="54"/>
        <v/>
      </c>
      <c r="ZL47" s="3">
        <f t="shared" si="55"/>
        <v>45382</v>
      </c>
      <c r="ZM47" s="4"/>
      <c r="ZN47" s="5" t="s">
        <v>22</v>
      </c>
      <c r="ZO47" s="4"/>
      <c r="ZP47" s="5" t="s">
        <v>23</v>
      </c>
      <c r="ZQ47" s="4"/>
      <c r="ZR47" s="5" t="s">
        <v>22</v>
      </c>
      <c r="ZS47" s="4"/>
      <c r="ZT47" s="5" t="s">
        <v>23</v>
      </c>
      <c r="ZU47" s="4"/>
      <c r="ZV47" s="6" t="s">
        <v>22</v>
      </c>
      <c r="ZW47" s="4"/>
      <c r="ZX47" s="6" t="s">
        <v>23</v>
      </c>
      <c r="ZY47" s="4"/>
      <c r="ZZ47" s="6" t="s">
        <v>22</v>
      </c>
      <c r="AAA47" s="4"/>
      <c r="AAB47" s="6" t="s">
        <v>23</v>
      </c>
      <c r="AAC47" s="70"/>
      <c r="AAD47" s="17"/>
      <c r="AAE47" s="18"/>
      <c r="AAF47" s="82"/>
      <c r="AAH47" s="9" t="str">
        <f t="shared" si="56"/>
        <v/>
      </c>
      <c r="AAI47" s="9" t="str">
        <f t="shared" si="98"/>
        <v/>
      </c>
      <c r="AAJ47" s="9" t="str">
        <f>IF(ZS47="","",IF(OR(AND(ZJ47=ZJ48,ZM48&gt;0,明細書!ZM48&lt;明細書!ZM47),AND(ZJ47=ZJ48,ZM48&gt;0,明細書!ZN47&gt;明細書!ZM48),AND(明細書!ZM47&gt;明細書!ZN47)),1,""))</f>
        <v/>
      </c>
      <c r="AAK47" s="9" t="str">
        <f>IF(AAA47="","",IF(OR(明細書!ZO47&lt;明細書!ZM47,明細書!ZN47&lt;明細書!ZP47,明細書!ZO47&gt;明細書!ZP47),1,""))</f>
        <v/>
      </c>
      <c r="AAL47" s="9" t="str">
        <f>IF(AND(明細書!ZM47&lt;=TIME(17,40,0),明細書!ZN47&gt;=TIME(18,20,0)),1,IF(AND(明細書!ZM47&lt;=TIME(21,40,0),明細書!ZN47&gt;=TIME(22,20,0)),1,IF(AND(明細書!ZM47&lt;=TIME(5,40,0),明細書!ZN47&gt;=TIME(6,20,0)),1,IF(AND(明細書!ZM47&lt;=TIME(7,40,0),明細書!ZN47&gt;=TIME(8,20,0)),1,""))))</f>
        <v/>
      </c>
      <c r="AAT47" s="15" t="str">
        <f t="shared" si="78"/>
        <v/>
      </c>
      <c r="AAV47" s="16"/>
      <c r="AAW47" s="7" t="str">
        <f t="shared" si="57"/>
        <v/>
      </c>
      <c r="AAX47" s="3">
        <f t="shared" si="58"/>
        <v>45382</v>
      </c>
      <c r="AAY47" s="4"/>
      <c r="AAZ47" s="5" t="s">
        <v>22</v>
      </c>
      <c r="ABA47" s="4"/>
      <c r="ABB47" s="5" t="s">
        <v>23</v>
      </c>
      <c r="ABC47" s="4"/>
      <c r="ABD47" s="5" t="s">
        <v>22</v>
      </c>
      <c r="ABE47" s="4"/>
      <c r="ABF47" s="5" t="s">
        <v>23</v>
      </c>
      <c r="ABG47" s="4"/>
      <c r="ABH47" s="6" t="s">
        <v>22</v>
      </c>
      <c r="ABI47" s="4"/>
      <c r="ABJ47" s="6" t="s">
        <v>23</v>
      </c>
      <c r="ABK47" s="4"/>
      <c r="ABL47" s="6" t="s">
        <v>22</v>
      </c>
      <c r="ABM47" s="4"/>
      <c r="ABN47" s="6" t="s">
        <v>23</v>
      </c>
      <c r="ABO47" s="70"/>
      <c r="ABP47" s="17"/>
      <c r="ABQ47" s="18"/>
      <c r="ABR47" s="82"/>
      <c r="ABT47" s="9" t="str">
        <f t="shared" si="59"/>
        <v/>
      </c>
      <c r="ABU47" s="9" t="str">
        <f t="shared" si="99"/>
        <v/>
      </c>
      <c r="ABV47" s="9" t="str">
        <f>IF(ABE47="","",IF(OR(AND(AAV47=AAV48,AAY48&gt;0,明細書!AAY48&lt;明細書!AAY47),AND(AAV47=AAV48,AAY48&gt;0,明細書!AAZ47&gt;明細書!AAY48),AND(明細書!AAY47&gt;明細書!AAZ47)),1,""))</f>
        <v/>
      </c>
      <c r="ABW47" s="9" t="str">
        <f>IF(ABM47="","",IF(OR(明細書!ABA47&lt;明細書!AAY47,明細書!AAZ47&lt;明細書!ABB47,明細書!ABA47&gt;明細書!ABB47),1,""))</f>
        <v/>
      </c>
      <c r="ABX47" s="9" t="str">
        <f>IF(AND(明細書!AAY47&lt;=TIME(17,40,0),明細書!AAZ47&gt;=TIME(18,20,0)),1,IF(AND(明細書!AAY47&lt;=TIME(21,40,0),明細書!AAZ47&gt;=TIME(22,20,0)),1,IF(AND(明細書!AAY47&lt;=TIME(5,40,0),明細書!AAZ47&gt;=TIME(6,20,0)),1,IF(AND(明細書!AAY47&lt;=TIME(7,40,0),明細書!AAZ47&gt;=TIME(8,20,0)),1,""))))</f>
        <v/>
      </c>
      <c r="ACF47" s="15" t="str">
        <f t="shared" si="79"/>
        <v/>
      </c>
    </row>
    <row r="48" spans="2:760" ht="18.75" customHeight="1" x14ac:dyDescent="0.2">
      <c r="B48" s="16"/>
      <c r="C48" s="7" t="str">
        <f t="shared" si="100"/>
        <v/>
      </c>
      <c r="D48" s="3">
        <f t="shared" si="102"/>
        <v>45382</v>
      </c>
      <c r="E48" s="4"/>
      <c r="F48" s="5" t="s">
        <v>22</v>
      </c>
      <c r="G48" s="4"/>
      <c r="H48" s="5" t="s">
        <v>23</v>
      </c>
      <c r="I48" s="4"/>
      <c r="J48" s="5" t="s">
        <v>22</v>
      </c>
      <c r="K48" s="4"/>
      <c r="L48" s="5" t="s">
        <v>23</v>
      </c>
      <c r="M48" s="4"/>
      <c r="N48" s="6" t="s">
        <v>22</v>
      </c>
      <c r="O48" s="4"/>
      <c r="P48" s="6" t="s">
        <v>23</v>
      </c>
      <c r="Q48" s="4"/>
      <c r="R48" s="6" t="s">
        <v>22</v>
      </c>
      <c r="S48" s="4"/>
      <c r="T48" s="6" t="s">
        <v>23</v>
      </c>
      <c r="U48" s="70"/>
      <c r="V48" s="17"/>
      <c r="W48" s="18"/>
      <c r="X48" s="82"/>
      <c r="Z48" s="9" t="str">
        <f t="shared" si="103"/>
        <v/>
      </c>
      <c r="AA48" s="9" t="str">
        <f t="shared" si="80"/>
        <v/>
      </c>
      <c r="AB48" s="9" t="str">
        <f>IF(K48="","",IF(OR(AND(B48=B49,E49&gt;0,明細書!E49&lt;明細書!E48),AND(B48=B49,E49&gt;0,明細書!F48&gt;明細書!E49),AND(明細書!E48&gt;明細書!F48)),1,""))</f>
        <v/>
      </c>
      <c r="AC48" s="9" t="str">
        <f>IF(S48="","",IF(OR(明細書!G48&lt;明細書!E48,明細書!F48&lt;明細書!H48,明細書!G48&gt;明細書!H48),1,""))</f>
        <v/>
      </c>
      <c r="AD48" s="9" t="str">
        <f>IF(AND(明細書!E48&lt;=TIME(17,40,0),明細書!F48&gt;=TIME(18,20,0)),1,IF(AND(明細書!E48&lt;=TIME(21,40,0),明細書!F48&gt;=TIME(22,20,0)),1,IF(AND(明細書!E48&lt;=TIME(5,40,0),明細書!F48&gt;=TIME(6,20,0)),1,IF(AND(明細書!E48&lt;=TIME(7,40,0),明細書!F48&gt;=TIME(8,20,0)),1,""))))</f>
        <v/>
      </c>
      <c r="AL48" s="15" t="str">
        <f t="shared" si="60"/>
        <v/>
      </c>
      <c r="AN48" s="16"/>
      <c r="AO48" s="7" t="str">
        <f t="shared" si="3"/>
        <v/>
      </c>
      <c r="AP48" s="3">
        <f t="shared" si="4"/>
        <v>45382</v>
      </c>
      <c r="AQ48" s="4"/>
      <c r="AR48" s="5" t="s">
        <v>22</v>
      </c>
      <c r="AS48" s="4"/>
      <c r="AT48" s="5" t="s">
        <v>23</v>
      </c>
      <c r="AU48" s="4"/>
      <c r="AV48" s="5" t="s">
        <v>22</v>
      </c>
      <c r="AW48" s="4"/>
      <c r="AX48" s="5" t="s">
        <v>23</v>
      </c>
      <c r="AY48" s="4"/>
      <c r="AZ48" s="6" t="s">
        <v>22</v>
      </c>
      <c r="BA48" s="4"/>
      <c r="BB48" s="6" t="s">
        <v>23</v>
      </c>
      <c r="BC48" s="4"/>
      <c r="BD48" s="6" t="s">
        <v>22</v>
      </c>
      <c r="BE48" s="4"/>
      <c r="BF48" s="6" t="s">
        <v>23</v>
      </c>
      <c r="BG48" s="70"/>
      <c r="BH48" s="17"/>
      <c r="BI48" s="18"/>
      <c r="BJ48" s="82"/>
      <c r="BL48" s="9" t="str">
        <f t="shared" si="5"/>
        <v/>
      </c>
      <c r="BM48" s="9" t="str">
        <f t="shared" si="81"/>
        <v/>
      </c>
      <c r="BN48" s="9" t="str">
        <f>IF(AW48="","",IF(OR(AND(AN48=AN49,AQ49&gt;0,明細書!AQ49&lt;明細書!AQ48),AND(AN48=AN49,AQ49&gt;0,明細書!AR48&gt;明細書!AQ49),AND(明細書!AQ48&gt;明細書!AR48)),1,""))</f>
        <v/>
      </c>
      <c r="BO48" s="9" t="str">
        <f>IF(BE48="","",IF(OR(明細書!AS48&lt;明細書!AQ48,明細書!AR48&lt;明細書!AT48,明細書!AS48&gt;明細書!AT48),1,""))</f>
        <v/>
      </c>
      <c r="BP48" s="9" t="str">
        <f>IF(AND(明細書!AQ48&lt;=TIME(17,40,0),明細書!AR48&gt;=TIME(18,20,0)),1,IF(AND(明細書!AQ48&lt;=TIME(21,40,0),明細書!AR48&gt;=TIME(22,20,0)),1,IF(AND(明細書!AQ48&lt;=TIME(5,40,0),明細書!AR48&gt;=TIME(6,20,0)),1,IF(AND(明細書!AQ48&lt;=TIME(7,40,0),明細書!AR48&gt;=TIME(8,20,0)),1,""))))</f>
        <v/>
      </c>
      <c r="BX48" s="15" t="str">
        <f t="shared" si="61"/>
        <v/>
      </c>
      <c r="BZ48" s="16"/>
      <c r="CA48" s="7" t="str">
        <f t="shared" si="6"/>
        <v/>
      </c>
      <c r="CB48" s="3">
        <f t="shared" si="7"/>
        <v>45382</v>
      </c>
      <c r="CC48" s="4"/>
      <c r="CD48" s="5" t="s">
        <v>22</v>
      </c>
      <c r="CE48" s="4"/>
      <c r="CF48" s="5" t="s">
        <v>23</v>
      </c>
      <c r="CG48" s="4"/>
      <c r="CH48" s="5" t="s">
        <v>22</v>
      </c>
      <c r="CI48" s="4"/>
      <c r="CJ48" s="5" t="s">
        <v>23</v>
      </c>
      <c r="CK48" s="4"/>
      <c r="CL48" s="6" t="s">
        <v>22</v>
      </c>
      <c r="CM48" s="4"/>
      <c r="CN48" s="6" t="s">
        <v>23</v>
      </c>
      <c r="CO48" s="4"/>
      <c r="CP48" s="6" t="s">
        <v>22</v>
      </c>
      <c r="CQ48" s="4"/>
      <c r="CR48" s="6" t="s">
        <v>23</v>
      </c>
      <c r="CS48" s="70"/>
      <c r="CT48" s="17"/>
      <c r="CU48" s="18"/>
      <c r="CV48" s="82"/>
      <c r="CX48" s="9" t="str">
        <f t="shared" si="8"/>
        <v/>
      </c>
      <c r="CY48" s="9" t="str">
        <f t="shared" si="82"/>
        <v/>
      </c>
      <c r="CZ48" s="9" t="str">
        <f>IF(CI48="","",IF(OR(AND(BZ48=BZ49,CC49&gt;0,明細書!CC49&lt;明細書!CC48),AND(BZ48=BZ49,CC49&gt;0,明細書!CD48&gt;明細書!CC49),AND(明細書!CC48&gt;明細書!CD48)),1,""))</f>
        <v/>
      </c>
      <c r="DA48" s="9" t="str">
        <f>IF(CQ48="","",IF(OR(明細書!CE48&lt;明細書!CC48,明細書!CD48&lt;明細書!CF48,明細書!CE48&gt;明細書!CF48),1,""))</f>
        <v/>
      </c>
      <c r="DB48" s="9" t="str">
        <f>IF(AND(明細書!CC48&lt;=TIME(17,40,0),明細書!CD48&gt;=TIME(18,20,0)),1,IF(AND(明細書!CC48&lt;=TIME(21,40,0),明細書!CD48&gt;=TIME(22,20,0)),1,IF(AND(明細書!CC48&lt;=TIME(5,40,0),明細書!CD48&gt;=TIME(6,20,0)),1,IF(AND(明細書!CC48&lt;=TIME(7,40,0),明細書!CD48&gt;=TIME(8,20,0)),1,""))))</f>
        <v/>
      </c>
      <c r="DJ48" s="15" t="str">
        <f t="shared" si="62"/>
        <v/>
      </c>
      <c r="DL48" s="16"/>
      <c r="DM48" s="7" t="str">
        <f t="shared" si="9"/>
        <v/>
      </c>
      <c r="DN48" s="3">
        <f t="shared" si="10"/>
        <v>45382</v>
      </c>
      <c r="DO48" s="4"/>
      <c r="DP48" s="5" t="s">
        <v>22</v>
      </c>
      <c r="DQ48" s="4"/>
      <c r="DR48" s="5" t="s">
        <v>23</v>
      </c>
      <c r="DS48" s="4"/>
      <c r="DT48" s="5" t="s">
        <v>22</v>
      </c>
      <c r="DU48" s="4"/>
      <c r="DV48" s="5" t="s">
        <v>23</v>
      </c>
      <c r="DW48" s="4"/>
      <c r="DX48" s="6" t="s">
        <v>22</v>
      </c>
      <c r="DY48" s="4"/>
      <c r="DZ48" s="6" t="s">
        <v>23</v>
      </c>
      <c r="EA48" s="4"/>
      <c r="EB48" s="6" t="s">
        <v>22</v>
      </c>
      <c r="EC48" s="4"/>
      <c r="ED48" s="6" t="s">
        <v>23</v>
      </c>
      <c r="EE48" s="70"/>
      <c r="EF48" s="17"/>
      <c r="EG48" s="18"/>
      <c r="EH48" s="82"/>
      <c r="EJ48" s="9" t="str">
        <f t="shared" si="11"/>
        <v/>
      </c>
      <c r="EK48" s="9" t="str">
        <f t="shared" si="83"/>
        <v/>
      </c>
      <c r="EL48" s="9" t="str">
        <f>IF(DU48="","",IF(OR(AND(DL48=DL49,DO49&gt;0,明細書!DO49&lt;明細書!DO48),AND(DL48=DL49,DO49&gt;0,明細書!DP48&gt;明細書!DO49),AND(明細書!DO48&gt;明細書!DP48)),1,""))</f>
        <v/>
      </c>
      <c r="EM48" s="9" t="str">
        <f>IF(EC48="","",IF(OR(明細書!DQ48&lt;明細書!DO48,明細書!DP48&lt;明細書!DR48,明細書!DQ48&gt;明細書!DR48),1,""))</f>
        <v/>
      </c>
      <c r="EN48" s="9" t="str">
        <f>IF(AND(明細書!DO48&lt;=TIME(17,40,0),明細書!DP48&gt;=TIME(18,20,0)),1,IF(AND(明細書!DO48&lt;=TIME(21,40,0),明細書!DP48&gt;=TIME(22,20,0)),1,IF(AND(明細書!DO48&lt;=TIME(5,40,0),明細書!DP48&gt;=TIME(6,20,0)),1,IF(AND(明細書!DO48&lt;=TIME(7,40,0),明細書!DP48&gt;=TIME(8,20,0)),1,""))))</f>
        <v/>
      </c>
      <c r="EV48" s="15" t="str">
        <f t="shared" si="63"/>
        <v/>
      </c>
      <c r="EX48" s="16"/>
      <c r="EY48" s="7" t="str">
        <f t="shared" si="12"/>
        <v/>
      </c>
      <c r="EZ48" s="3">
        <f t="shared" si="13"/>
        <v>45382</v>
      </c>
      <c r="FA48" s="4"/>
      <c r="FB48" s="5" t="s">
        <v>22</v>
      </c>
      <c r="FC48" s="4"/>
      <c r="FD48" s="5" t="s">
        <v>23</v>
      </c>
      <c r="FE48" s="4"/>
      <c r="FF48" s="5" t="s">
        <v>22</v>
      </c>
      <c r="FG48" s="4"/>
      <c r="FH48" s="5" t="s">
        <v>23</v>
      </c>
      <c r="FI48" s="4"/>
      <c r="FJ48" s="6" t="s">
        <v>22</v>
      </c>
      <c r="FK48" s="4"/>
      <c r="FL48" s="6" t="s">
        <v>23</v>
      </c>
      <c r="FM48" s="4"/>
      <c r="FN48" s="6" t="s">
        <v>22</v>
      </c>
      <c r="FO48" s="4"/>
      <c r="FP48" s="6" t="s">
        <v>23</v>
      </c>
      <c r="FQ48" s="70"/>
      <c r="FR48" s="17"/>
      <c r="FS48" s="18"/>
      <c r="FT48" s="82"/>
      <c r="FV48" s="9" t="str">
        <f t="shared" si="14"/>
        <v/>
      </c>
      <c r="FW48" s="9" t="str">
        <f t="shared" si="84"/>
        <v/>
      </c>
      <c r="FX48" s="9" t="str">
        <f>IF(FG48="","",IF(OR(AND(EX48=EX49,FA49&gt;0,明細書!FA49&lt;明細書!FA48),AND(EX48=EX49,FA49&gt;0,明細書!FB48&gt;明細書!FA49),AND(明細書!FA48&gt;明細書!FB48)),1,""))</f>
        <v/>
      </c>
      <c r="FY48" s="9" t="str">
        <f>IF(FO48="","",IF(OR(明細書!FC48&lt;明細書!FA48,明細書!FB48&lt;明細書!FD48,明細書!FC48&gt;明細書!FD48),1,""))</f>
        <v/>
      </c>
      <c r="FZ48" s="9" t="str">
        <f>IF(AND(明細書!FA48&lt;=TIME(17,40,0),明細書!FB48&gt;=TIME(18,20,0)),1,IF(AND(明細書!FA48&lt;=TIME(21,40,0),明細書!FB48&gt;=TIME(22,20,0)),1,IF(AND(明細書!FA48&lt;=TIME(5,40,0),明細書!FB48&gt;=TIME(6,20,0)),1,IF(AND(明細書!FA48&lt;=TIME(7,40,0),明細書!FB48&gt;=TIME(8,20,0)),1,""))))</f>
        <v/>
      </c>
      <c r="GH48" s="15" t="str">
        <f t="shared" si="64"/>
        <v/>
      </c>
      <c r="GJ48" s="16"/>
      <c r="GK48" s="7" t="str">
        <f t="shared" si="15"/>
        <v/>
      </c>
      <c r="GL48" s="3">
        <f t="shared" si="16"/>
        <v>45382</v>
      </c>
      <c r="GM48" s="4"/>
      <c r="GN48" s="5" t="s">
        <v>22</v>
      </c>
      <c r="GO48" s="4"/>
      <c r="GP48" s="5" t="s">
        <v>23</v>
      </c>
      <c r="GQ48" s="4"/>
      <c r="GR48" s="5" t="s">
        <v>22</v>
      </c>
      <c r="GS48" s="4"/>
      <c r="GT48" s="5" t="s">
        <v>23</v>
      </c>
      <c r="GU48" s="4"/>
      <c r="GV48" s="6" t="s">
        <v>22</v>
      </c>
      <c r="GW48" s="4"/>
      <c r="GX48" s="6" t="s">
        <v>23</v>
      </c>
      <c r="GY48" s="4"/>
      <c r="GZ48" s="6" t="s">
        <v>22</v>
      </c>
      <c r="HA48" s="4"/>
      <c r="HB48" s="6" t="s">
        <v>23</v>
      </c>
      <c r="HC48" s="70"/>
      <c r="HD48" s="17"/>
      <c r="HE48" s="18"/>
      <c r="HF48" s="82"/>
      <c r="HH48" s="9" t="str">
        <f t="shared" si="17"/>
        <v/>
      </c>
      <c r="HI48" s="9" t="str">
        <f t="shared" si="85"/>
        <v/>
      </c>
      <c r="HJ48" s="9" t="str">
        <f>IF(GS48="","",IF(OR(AND(GJ48=GJ49,GM49&gt;0,明細書!GM49&lt;明細書!GM48),AND(GJ48=GJ49,GM49&gt;0,明細書!GN48&gt;明細書!GM49),AND(明細書!GM48&gt;明細書!GN48)),1,""))</f>
        <v/>
      </c>
      <c r="HK48" s="9" t="str">
        <f>IF(HA48="","",IF(OR(明細書!GO48&lt;明細書!GM48,明細書!GN48&lt;明細書!GP48,明細書!GO48&gt;明細書!GP48),1,""))</f>
        <v/>
      </c>
      <c r="HL48" s="9" t="str">
        <f>IF(AND(明細書!GM48&lt;=TIME(17,40,0),明細書!GN48&gt;=TIME(18,20,0)),1,IF(AND(明細書!GM48&lt;=TIME(21,40,0),明細書!GN48&gt;=TIME(22,20,0)),1,IF(AND(明細書!GM48&lt;=TIME(5,40,0),明細書!GN48&gt;=TIME(6,20,0)),1,IF(AND(明細書!GM48&lt;=TIME(7,40,0),明細書!GN48&gt;=TIME(8,20,0)),1,""))))</f>
        <v/>
      </c>
      <c r="HT48" s="15" t="str">
        <f t="shared" si="65"/>
        <v/>
      </c>
      <c r="HV48" s="16"/>
      <c r="HW48" s="7" t="str">
        <f t="shared" si="18"/>
        <v/>
      </c>
      <c r="HX48" s="3">
        <f t="shared" si="19"/>
        <v>45382</v>
      </c>
      <c r="HY48" s="4"/>
      <c r="HZ48" s="5" t="s">
        <v>22</v>
      </c>
      <c r="IA48" s="4"/>
      <c r="IB48" s="5" t="s">
        <v>23</v>
      </c>
      <c r="IC48" s="4"/>
      <c r="ID48" s="5" t="s">
        <v>22</v>
      </c>
      <c r="IE48" s="4"/>
      <c r="IF48" s="5" t="s">
        <v>23</v>
      </c>
      <c r="IG48" s="4"/>
      <c r="IH48" s="6" t="s">
        <v>22</v>
      </c>
      <c r="II48" s="4"/>
      <c r="IJ48" s="6" t="s">
        <v>23</v>
      </c>
      <c r="IK48" s="4"/>
      <c r="IL48" s="6" t="s">
        <v>22</v>
      </c>
      <c r="IM48" s="4"/>
      <c r="IN48" s="6" t="s">
        <v>23</v>
      </c>
      <c r="IO48" s="70"/>
      <c r="IP48" s="17"/>
      <c r="IQ48" s="18"/>
      <c r="IR48" s="82"/>
      <c r="IT48" s="9" t="str">
        <f t="shared" si="20"/>
        <v/>
      </c>
      <c r="IU48" s="9" t="str">
        <f t="shared" si="86"/>
        <v/>
      </c>
      <c r="IV48" s="9" t="str">
        <f>IF(IE48="","",IF(OR(AND(HV48=HV49,HY49&gt;0,明細書!HY49&lt;明細書!HY48),AND(HV48=HV49,HY49&gt;0,明細書!HZ48&gt;明細書!HY49),AND(明細書!HY48&gt;明細書!HZ48)),1,""))</f>
        <v/>
      </c>
      <c r="IW48" s="9" t="str">
        <f>IF(IM48="","",IF(OR(明細書!IA48&lt;明細書!HY48,明細書!HZ48&lt;明細書!IB48,明細書!IA48&gt;明細書!IB48),1,""))</f>
        <v/>
      </c>
      <c r="IX48" s="9" t="str">
        <f>IF(AND(明細書!HY48&lt;=TIME(17,40,0),明細書!HZ48&gt;=TIME(18,20,0)),1,IF(AND(明細書!HY48&lt;=TIME(21,40,0),明細書!HZ48&gt;=TIME(22,20,0)),1,IF(AND(明細書!HY48&lt;=TIME(5,40,0),明細書!HZ48&gt;=TIME(6,20,0)),1,IF(AND(明細書!HY48&lt;=TIME(7,40,0),明細書!HZ48&gt;=TIME(8,20,0)),1,""))))</f>
        <v/>
      </c>
      <c r="JF48" s="15" t="str">
        <f t="shared" si="66"/>
        <v/>
      </c>
      <c r="JH48" s="16"/>
      <c r="JI48" s="7" t="str">
        <f t="shared" si="21"/>
        <v/>
      </c>
      <c r="JJ48" s="3">
        <f t="shared" si="22"/>
        <v>45382</v>
      </c>
      <c r="JK48" s="4"/>
      <c r="JL48" s="5" t="s">
        <v>22</v>
      </c>
      <c r="JM48" s="4"/>
      <c r="JN48" s="5" t="s">
        <v>23</v>
      </c>
      <c r="JO48" s="4"/>
      <c r="JP48" s="5" t="s">
        <v>22</v>
      </c>
      <c r="JQ48" s="4"/>
      <c r="JR48" s="5" t="s">
        <v>23</v>
      </c>
      <c r="JS48" s="4"/>
      <c r="JT48" s="6" t="s">
        <v>22</v>
      </c>
      <c r="JU48" s="4"/>
      <c r="JV48" s="6" t="s">
        <v>23</v>
      </c>
      <c r="JW48" s="4"/>
      <c r="JX48" s="6" t="s">
        <v>22</v>
      </c>
      <c r="JY48" s="4"/>
      <c r="JZ48" s="6" t="s">
        <v>23</v>
      </c>
      <c r="KA48" s="70"/>
      <c r="KB48" s="17"/>
      <c r="KC48" s="18"/>
      <c r="KD48" s="82"/>
      <c r="KF48" s="9" t="str">
        <f t="shared" si="23"/>
        <v/>
      </c>
      <c r="KG48" s="9" t="str">
        <f t="shared" si="87"/>
        <v/>
      </c>
      <c r="KH48" s="9" t="str">
        <f>IF(JQ48="","",IF(OR(AND(JH48=JH49,JK49&gt;0,明細書!JK49&lt;明細書!JK48),AND(JH48=JH49,JK49&gt;0,明細書!JL48&gt;明細書!JK49),AND(明細書!JK48&gt;明細書!JL48)),1,""))</f>
        <v/>
      </c>
      <c r="KI48" s="9" t="str">
        <f>IF(JY48="","",IF(OR(明細書!JM48&lt;明細書!JK48,明細書!JL48&lt;明細書!JN48,明細書!JM48&gt;明細書!JN48),1,""))</f>
        <v/>
      </c>
      <c r="KJ48" s="9" t="str">
        <f>IF(AND(明細書!JK48&lt;=TIME(17,40,0),明細書!JL48&gt;=TIME(18,20,0)),1,IF(AND(明細書!JK48&lt;=TIME(21,40,0),明細書!JL48&gt;=TIME(22,20,0)),1,IF(AND(明細書!JK48&lt;=TIME(5,40,0),明細書!JL48&gt;=TIME(6,20,0)),1,IF(AND(明細書!JK48&lt;=TIME(7,40,0),明細書!JL48&gt;=TIME(8,20,0)),1,""))))</f>
        <v/>
      </c>
      <c r="KR48" s="15" t="str">
        <f t="shared" si="67"/>
        <v/>
      </c>
      <c r="KT48" s="16"/>
      <c r="KU48" s="7" t="str">
        <f t="shared" si="24"/>
        <v/>
      </c>
      <c r="KV48" s="3">
        <f t="shared" si="25"/>
        <v>45382</v>
      </c>
      <c r="KW48" s="4"/>
      <c r="KX48" s="5" t="s">
        <v>22</v>
      </c>
      <c r="KY48" s="4"/>
      <c r="KZ48" s="5" t="s">
        <v>23</v>
      </c>
      <c r="LA48" s="4"/>
      <c r="LB48" s="5" t="s">
        <v>22</v>
      </c>
      <c r="LC48" s="4"/>
      <c r="LD48" s="5" t="s">
        <v>23</v>
      </c>
      <c r="LE48" s="4"/>
      <c r="LF48" s="6" t="s">
        <v>22</v>
      </c>
      <c r="LG48" s="4"/>
      <c r="LH48" s="6" t="s">
        <v>23</v>
      </c>
      <c r="LI48" s="4"/>
      <c r="LJ48" s="6" t="s">
        <v>22</v>
      </c>
      <c r="LK48" s="4"/>
      <c r="LL48" s="6" t="s">
        <v>23</v>
      </c>
      <c r="LM48" s="70"/>
      <c r="LN48" s="17"/>
      <c r="LO48" s="18"/>
      <c r="LP48" s="82"/>
      <c r="LR48" s="9" t="str">
        <f t="shared" si="26"/>
        <v/>
      </c>
      <c r="LS48" s="9" t="str">
        <f t="shared" si="88"/>
        <v/>
      </c>
      <c r="LT48" s="9" t="str">
        <f>IF(LC48="","",IF(OR(AND(KT48=KT49,KW49&gt;0,明細書!KW49&lt;明細書!KW48),AND(KT48=KT49,KW49&gt;0,明細書!KX48&gt;明細書!KW49),AND(明細書!KW48&gt;明細書!KX48)),1,""))</f>
        <v/>
      </c>
      <c r="LU48" s="9" t="str">
        <f>IF(LK48="","",IF(OR(明細書!KY48&lt;明細書!KW48,明細書!KX48&lt;明細書!KZ48,明細書!KY48&gt;明細書!KZ48),1,""))</f>
        <v/>
      </c>
      <c r="LV48" s="9" t="str">
        <f>IF(AND(明細書!KW48&lt;=TIME(17,40,0),明細書!KX48&gt;=TIME(18,20,0)),1,IF(AND(明細書!KW48&lt;=TIME(21,40,0),明細書!KX48&gt;=TIME(22,20,0)),1,IF(AND(明細書!KW48&lt;=TIME(5,40,0),明細書!KX48&gt;=TIME(6,20,0)),1,IF(AND(明細書!KW48&lt;=TIME(7,40,0),明細書!KX48&gt;=TIME(8,20,0)),1,""))))</f>
        <v/>
      </c>
      <c r="MD48" s="15" t="str">
        <f t="shared" si="68"/>
        <v/>
      </c>
      <c r="MF48" s="16"/>
      <c r="MG48" s="7" t="str">
        <f t="shared" si="27"/>
        <v/>
      </c>
      <c r="MH48" s="3">
        <f t="shared" si="28"/>
        <v>45382</v>
      </c>
      <c r="MI48" s="4"/>
      <c r="MJ48" s="5" t="s">
        <v>22</v>
      </c>
      <c r="MK48" s="4"/>
      <c r="ML48" s="5" t="s">
        <v>23</v>
      </c>
      <c r="MM48" s="4"/>
      <c r="MN48" s="5" t="s">
        <v>22</v>
      </c>
      <c r="MO48" s="4"/>
      <c r="MP48" s="5" t="s">
        <v>23</v>
      </c>
      <c r="MQ48" s="4"/>
      <c r="MR48" s="6" t="s">
        <v>22</v>
      </c>
      <c r="MS48" s="4"/>
      <c r="MT48" s="6" t="s">
        <v>23</v>
      </c>
      <c r="MU48" s="4"/>
      <c r="MV48" s="6" t="s">
        <v>22</v>
      </c>
      <c r="MW48" s="4"/>
      <c r="MX48" s="6" t="s">
        <v>23</v>
      </c>
      <c r="MY48" s="70"/>
      <c r="MZ48" s="17"/>
      <c r="NA48" s="18"/>
      <c r="NB48" s="82"/>
      <c r="ND48" s="9" t="str">
        <f t="shared" si="29"/>
        <v/>
      </c>
      <c r="NE48" s="9" t="str">
        <f t="shared" si="89"/>
        <v/>
      </c>
      <c r="NF48" s="9" t="str">
        <f>IF(MO48="","",IF(OR(AND(MF48=MF49,MI49&gt;0,明細書!MI49&lt;明細書!MI48),AND(MF48=MF49,MI49&gt;0,明細書!MJ48&gt;明細書!MI49),AND(明細書!MI48&gt;明細書!MJ48)),1,""))</f>
        <v/>
      </c>
      <c r="NG48" s="9" t="str">
        <f>IF(MW48="","",IF(OR(明細書!MK48&lt;明細書!MI48,明細書!MJ48&lt;明細書!ML48,明細書!MK48&gt;明細書!ML48),1,""))</f>
        <v/>
      </c>
      <c r="NH48" s="9" t="str">
        <f>IF(AND(明細書!MI48&lt;=TIME(17,40,0),明細書!MJ48&gt;=TIME(18,20,0)),1,IF(AND(明細書!MI48&lt;=TIME(21,40,0),明細書!MJ48&gt;=TIME(22,20,0)),1,IF(AND(明細書!MI48&lt;=TIME(5,40,0),明細書!MJ48&gt;=TIME(6,20,0)),1,IF(AND(明細書!MI48&lt;=TIME(7,40,0),明細書!MJ48&gt;=TIME(8,20,0)),1,""))))</f>
        <v/>
      </c>
      <c r="NP48" s="15" t="str">
        <f t="shared" si="69"/>
        <v/>
      </c>
      <c r="NR48" s="16"/>
      <c r="NS48" s="7" t="str">
        <f t="shared" si="30"/>
        <v/>
      </c>
      <c r="NT48" s="3">
        <f t="shared" si="31"/>
        <v>45382</v>
      </c>
      <c r="NU48" s="4"/>
      <c r="NV48" s="5" t="s">
        <v>22</v>
      </c>
      <c r="NW48" s="4"/>
      <c r="NX48" s="5" t="s">
        <v>23</v>
      </c>
      <c r="NY48" s="4"/>
      <c r="NZ48" s="5" t="s">
        <v>22</v>
      </c>
      <c r="OA48" s="4"/>
      <c r="OB48" s="5" t="s">
        <v>23</v>
      </c>
      <c r="OC48" s="4"/>
      <c r="OD48" s="6" t="s">
        <v>22</v>
      </c>
      <c r="OE48" s="4"/>
      <c r="OF48" s="6" t="s">
        <v>23</v>
      </c>
      <c r="OG48" s="4"/>
      <c r="OH48" s="6" t="s">
        <v>22</v>
      </c>
      <c r="OI48" s="4"/>
      <c r="OJ48" s="6" t="s">
        <v>23</v>
      </c>
      <c r="OK48" s="70"/>
      <c r="OL48" s="17"/>
      <c r="OM48" s="18"/>
      <c r="ON48" s="82"/>
      <c r="OP48" s="9" t="str">
        <f t="shared" si="32"/>
        <v/>
      </c>
      <c r="OQ48" s="9" t="str">
        <f t="shared" si="90"/>
        <v/>
      </c>
      <c r="OR48" s="9" t="str">
        <f>IF(OA48="","",IF(OR(AND(NR48=NR49,NU49&gt;0,明細書!NU49&lt;明細書!NU48),AND(NR48=NR49,NU49&gt;0,明細書!NV48&gt;明細書!NU49),AND(明細書!NU48&gt;明細書!NV48)),1,""))</f>
        <v/>
      </c>
      <c r="OS48" s="9" t="str">
        <f>IF(OI48="","",IF(OR(明細書!NW48&lt;明細書!NU48,明細書!NV48&lt;明細書!NX48,明細書!NW48&gt;明細書!NX48),1,""))</f>
        <v/>
      </c>
      <c r="OT48" s="9" t="str">
        <f>IF(AND(明細書!NU48&lt;=TIME(17,40,0),明細書!NV48&gt;=TIME(18,20,0)),1,IF(AND(明細書!NU48&lt;=TIME(21,40,0),明細書!NV48&gt;=TIME(22,20,0)),1,IF(AND(明細書!NU48&lt;=TIME(5,40,0),明細書!NV48&gt;=TIME(6,20,0)),1,IF(AND(明細書!NU48&lt;=TIME(7,40,0),明細書!NV48&gt;=TIME(8,20,0)),1,""))))</f>
        <v/>
      </c>
      <c r="PB48" s="15" t="str">
        <f t="shared" si="70"/>
        <v/>
      </c>
      <c r="PD48" s="16"/>
      <c r="PE48" s="7" t="str">
        <f t="shared" si="33"/>
        <v/>
      </c>
      <c r="PF48" s="3">
        <f t="shared" si="34"/>
        <v>45382</v>
      </c>
      <c r="PG48" s="4"/>
      <c r="PH48" s="5" t="s">
        <v>22</v>
      </c>
      <c r="PI48" s="4"/>
      <c r="PJ48" s="5" t="s">
        <v>23</v>
      </c>
      <c r="PK48" s="4"/>
      <c r="PL48" s="5" t="s">
        <v>22</v>
      </c>
      <c r="PM48" s="4"/>
      <c r="PN48" s="5" t="s">
        <v>23</v>
      </c>
      <c r="PO48" s="4"/>
      <c r="PP48" s="6" t="s">
        <v>22</v>
      </c>
      <c r="PQ48" s="4"/>
      <c r="PR48" s="6" t="s">
        <v>23</v>
      </c>
      <c r="PS48" s="4"/>
      <c r="PT48" s="6" t="s">
        <v>22</v>
      </c>
      <c r="PU48" s="4"/>
      <c r="PV48" s="6" t="s">
        <v>23</v>
      </c>
      <c r="PW48" s="70"/>
      <c r="PX48" s="17"/>
      <c r="PY48" s="18"/>
      <c r="PZ48" s="82"/>
      <c r="QB48" s="9" t="str">
        <f t="shared" si="35"/>
        <v/>
      </c>
      <c r="QC48" s="9" t="str">
        <f t="shared" si="91"/>
        <v/>
      </c>
      <c r="QD48" s="9" t="str">
        <f>IF(PM48="","",IF(OR(AND(PD48=PD49,PG49&gt;0,明細書!PG49&lt;明細書!PG48),AND(PD48=PD49,PG49&gt;0,明細書!PH48&gt;明細書!PG49),AND(明細書!PG48&gt;明細書!PH48)),1,""))</f>
        <v/>
      </c>
      <c r="QE48" s="9" t="str">
        <f>IF(PU48="","",IF(OR(明細書!PI48&lt;明細書!PG48,明細書!PH48&lt;明細書!PJ48,明細書!PI48&gt;明細書!PJ48),1,""))</f>
        <v/>
      </c>
      <c r="QF48" s="9" t="str">
        <f>IF(AND(明細書!PG48&lt;=TIME(17,40,0),明細書!PH48&gt;=TIME(18,20,0)),1,IF(AND(明細書!PG48&lt;=TIME(21,40,0),明細書!PH48&gt;=TIME(22,20,0)),1,IF(AND(明細書!PG48&lt;=TIME(5,40,0),明細書!PH48&gt;=TIME(6,20,0)),1,IF(AND(明細書!PG48&lt;=TIME(7,40,0),明細書!PH48&gt;=TIME(8,20,0)),1,""))))</f>
        <v/>
      </c>
      <c r="QN48" s="15" t="str">
        <f t="shared" si="71"/>
        <v/>
      </c>
      <c r="QP48" s="16"/>
      <c r="QQ48" s="7" t="str">
        <f t="shared" si="36"/>
        <v/>
      </c>
      <c r="QR48" s="3">
        <f t="shared" si="37"/>
        <v>45382</v>
      </c>
      <c r="QS48" s="4"/>
      <c r="QT48" s="5" t="s">
        <v>22</v>
      </c>
      <c r="QU48" s="4"/>
      <c r="QV48" s="5" t="s">
        <v>23</v>
      </c>
      <c r="QW48" s="4"/>
      <c r="QX48" s="5" t="s">
        <v>22</v>
      </c>
      <c r="QY48" s="4"/>
      <c r="QZ48" s="5" t="s">
        <v>23</v>
      </c>
      <c r="RA48" s="4"/>
      <c r="RB48" s="6" t="s">
        <v>22</v>
      </c>
      <c r="RC48" s="4"/>
      <c r="RD48" s="6" t="s">
        <v>23</v>
      </c>
      <c r="RE48" s="4"/>
      <c r="RF48" s="6" t="s">
        <v>22</v>
      </c>
      <c r="RG48" s="4"/>
      <c r="RH48" s="6" t="s">
        <v>23</v>
      </c>
      <c r="RI48" s="70"/>
      <c r="RJ48" s="17"/>
      <c r="RK48" s="18"/>
      <c r="RL48" s="82"/>
      <c r="RN48" s="9" t="str">
        <f t="shared" si="38"/>
        <v/>
      </c>
      <c r="RO48" s="9" t="str">
        <f t="shared" si="92"/>
        <v/>
      </c>
      <c r="RP48" s="9" t="str">
        <f>IF(QY48="","",IF(OR(AND(QP48=QP49,QS49&gt;0,明細書!QS49&lt;明細書!QS48),AND(QP48=QP49,QS49&gt;0,明細書!QT48&gt;明細書!QS49),AND(明細書!QS48&gt;明細書!QT48)),1,""))</f>
        <v/>
      </c>
      <c r="RQ48" s="9" t="str">
        <f>IF(RG48="","",IF(OR(明細書!QU48&lt;明細書!QS48,明細書!QT48&lt;明細書!QV48,明細書!QU48&gt;明細書!QV48),1,""))</f>
        <v/>
      </c>
      <c r="RR48" s="9" t="str">
        <f>IF(AND(明細書!QS48&lt;=TIME(17,40,0),明細書!QT48&gt;=TIME(18,20,0)),1,IF(AND(明細書!QS48&lt;=TIME(21,40,0),明細書!QT48&gt;=TIME(22,20,0)),1,IF(AND(明細書!QS48&lt;=TIME(5,40,0),明細書!QT48&gt;=TIME(6,20,0)),1,IF(AND(明細書!QS48&lt;=TIME(7,40,0),明細書!QT48&gt;=TIME(8,20,0)),1,""))))</f>
        <v/>
      </c>
      <c r="RZ48" s="15" t="str">
        <f t="shared" si="72"/>
        <v/>
      </c>
      <c r="SB48" s="16"/>
      <c r="SC48" s="7" t="str">
        <f t="shared" si="39"/>
        <v/>
      </c>
      <c r="SD48" s="3">
        <f t="shared" si="40"/>
        <v>45382</v>
      </c>
      <c r="SE48" s="4"/>
      <c r="SF48" s="5" t="s">
        <v>22</v>
      </c>
      <c r="SG48" s="4"/>
      <c r="SH48" s="5" t="s">
        <v>23</v>
      </c>
      <c r="SI48" s="4"/>
      <c r="SJ48" s="5" t="s">
        <v>22</v>
      </c>
      <c r="SK48" s="4"/>
      <c r="SL48" s="5" t="s">
        <v>23</v>
      </c>
      <c r="SM48" s="4"/>
      <c r="SN48" s="6" t="s">
        <v>22</v>
      </c>
      <c r="SO48" s="4"/>
      <c r="SP48" s="6" t="s">
        <v>23</v>
      </c>
      <c r="SQ48" s="4"/>
      <c r="SR48" s="6" t="s">
        <v>22</v>
      </c>
      <c r="SS48" s="4"/>
      <c r="ST48" s="6" t="s">
        <v>23</v>
      </c>
      <c r="SU48" s="70"/>
      <c r="SV48" s="17"/>
      <c r="SW48" s="18"/>
      <c r="SX48" s="82"/>
      <c r="SZ48" s="9" t="str">
        <f t="shared" si="41"/>
        <v/>
      </c>
      <c r="TA48" s="9" t="str">
        <f t="shared" si="93"/>
        <v/>
      </c>
      <c r="TB48" s="9" t="str">
        <f>IF(SK48="","",IF(OR(AND(SB48=SB49,SE49&gt;0,明細書!SE49&lt;明細書!SE48),AND(SB48=SB49,SE49&gt;0,明細書!SF48&gt;明細書!SE49),AND(明細書!SE48&gt;明細書!SF48)),1,""))</f>
        <v/>
      </c>
      <c r="TC48" s="9" t="str">
        <f>IF(SS48="","",IF(OR(明細書!SG48&lt;明細書!SE48,明細書!SF48&lt;明細書!SH48,明細書!SG48&gt;明細書!SH48),1,""))</f>
        <v/>
      </c>
      <c r="TD48" s="9" t="str">
        <f>IF(AND(明細書!SE48&lt;=TIME(17,40,0),明細書!SF48&gt;=TIME(18,20,0)),1,IF(AND(明細書!SE48&lt;=TIME(21,40,0),明細書!SF48&gt;=TIME(22,20,0)),1,IF(AND(明細書!SE48&lt;=TIME(5,40,0),明細書!SF48&gt;=TIME(6,20,0)),1,IF(AND(明細書!SE48&lt;=TIME(7,40,0),明細書!SF48&gt;=TIME(8,20,0)),1,""))))</f>
        <v/>
      </c>
      <c r="TL48" s="15" t="str">
        <f t="shared" si="73"/>
        <v/>
      </c>
      <c r="TN48" s="16"/>
      <c r="TO48" s="7" t="str">
        <f t="shared" si="42"/>
        <v/>
      </c>
      <c r="TP48" s="3">
        <f t="shared" si="43"/>
        <v>45382</v>
      </c>
      <c r="TQ48" s="4"/>
      <c r="TR48" s="5" t="s">
        <v>22</v>
      </c>
      <c r="TS48" s="4"/>
      <c r="TT48" s="5" t="s">
        <v>23</v>
      </c>
      <c r="TU48" s="4"/>
      <c r="TV48" s="5" t="s">
        <v>22</v>
      </c>
      <c r="TW48" s="4"/>
      <c r="TX48" s="5" t="s">
        <v>23</v>
      </c>
      <c r="TY48" s="4"/>
      <c r="TZ48" s="6" t="s">
        <v>22</v>
      </c>
      <c r="UA48" s="4"/>
      <c r="UB48" s="6" t="s">
        <v>23</v>
      </c>
      <c r="UC48" s="4"/>
      <c r="UD48" s="6" t="s">
        <v>22</v>
      </c>
      <c r="UE48" s="4"/>
      <c r="UF48" s="6" t="s">
        <v>23</v>
      </c>
      <c r="UG48" s="70"/>
      <c r="UH48" s="17"/>
      <c r="UI48" s="18"/>
      <c r="UJ48" s="82"/>
      <c r="UL48" s="9" t="str">
        <f t="shared" si="44"/>
        <v/>
      </c>
      <c r="UM48" s="9" t="str">
        <f t="shared" si="94"/>
        <v/>
      </c>
      <c r="UN48" s="9" t="str">
        <f>IF(TW48="","",IF(OR(AND(TN48=TN49,TQ49&gt;0,明細書!TQ49&lt;明細書!TQ48),AND(TN48=TN49,TQ49&gt;0,明細書!TR48&gt;明細書!TQ49),AND(明細書!TQ48&gt;明細書!TR48)),1,""))</f>
        <v/>
      </c>
      <c r="UO48" s="9" t="str">
        <f>IF(UE48="","",IF(OR(明細書!TS48&lt;明細書!TQ48,明細書!TR48&lt;明細書!TT48,明細書!TS48&gt;明細書!TT48),1,""))</f>
        <v/>
      </c>
      <c r="UP48" s="9" t="str">
        <f>IF(AND(明細書!TQ48&lt;=TIME(17,40,0),明細書!TR48&gt;=TIME(18,20,0)),1,IF(AND(明細書!TQ48&lt;=TIME(21,40,0),明細書!TR48&gt;=TIME(22,20,0)),1,IF(AND(明細書!TQ48&lt;=TIME(5,40,0),明細書!TR48&gt;=TIME(6,20,0)),1,IF(AND(明細書!TQ48&lt;=TIME(7,40,0),明細書!TR48&gt;=TIME(8,20,0)),1,""))))</f>
        <v/>
      </c>
      <c r="UX48" s="15" t="str">
        <f t="shared" si="74"/>
        <v/>
      </c>
      <c r="UZ48" s="16"/>
      <c r="VA48" s="7" t="str">
        <f t="shared" si="45"/>
        <v/>
      </c>
      <c r="VB48" s="3">
        <f t="shared" si="46"/>
        <v>45382</v>
      </c>
      <c r="VC48" s="4"/>
      <c r="VD48" s="5" t="s">
        <v>22</v>
      </c>
      <c r="VE48" s="4"/>
      <c r="VF48" s="5" t="s">
        <v>23</v>
      </c>
      <c r="VG48" s="4"/>
      <c r="VH48" s="5" t="s">
        <v>22</v>
      </c>
      <c r="VI48" s="4"/>
      <c r="VJ48" s="5" t="s">
        <v>23</v>
      </c>
      <c r="VK48" s="4"/>
      <c r="VL48" s="6" t="s">
        <v>22</v>
      </c>
      <c r="VM48" s="4"/>
      <c r="VN48" s="6" t="s">
        <v>23</v>
      </c>
      <c r="VO48" s="4"/>
      <c r="VP48" s="6" t="s">
        <v>22</v>
      </c>
      <c r="VQ48" s="4"/>
      <c r="VR48" s="6" t="s">
        <v>23</v>
      </c>
      <c r="VS48" s="70"/>
      <c r="VT48" s="17"/>
      <c r="VU48" s="18"/>
      <c r="VV48" s="82"/>
      <c r="VX48" s="9" t="str">
        <f t="shared" si="47"/>
        <v/>
      </c>
      <c r="VY48" s="9" t="str">
        <f t="shared" si="95"/>
        <v/>
      </c>
      <c r="VZ48" s="9" t="str">
        <f>IF(VI48="","",IF(OR(AND(UZ48=UZ49,VC49&gt;0,明細書!VC49&lt;明細書!VC48),AND(UZ48=UZ49,VC49&gt;0,明細書!VD48&gt;明細書!VC49),AND(明細書!VC48&gt;明細書!VD48)),1,""))</f>
        <v/>
      </c>
      <c r="WA48" s="9" t="str">
        <f>IF(VQ48="","",IF(OR(明細書!VE48&lt;明細書!VC48,明細書!VD48&lt;明細書!VF48,明細書!VE48&gt;明細書!VF48),1,""))</f>
        <v/>
      </c>
      <c r="WB48" s="9" t="str">
        <f>IF(AND(明細書!VC48&lt;=TIME(17,40,0),明細書!VD48&gt;=TIME(18,20,0)),1,IF(AND(明細書!VC48&lt;=TIME(21,40,0),明細書!VD48&gt;=TIME(22,20,0)),1,IF(AND(明細書!VC48&lt;=TIME(5,40,0),明細書!VD48&gt;=TIME(6,20,0)),1,IF(AND(明細書!VC48&lt;=TIME(7,40,0),明細書!VD48&gt;=TIME(8,20,0)),1,""))))</f>
        <v/>
      </c>
      <c r="WJ48" s="15" t="str">
        <f t="shared" si="75"/>
        <v/>
      </c>
      <c r="WL48" s="16"/>
      <c r="WM48" s="7" t="str">
        <f t="shared" si="48"/>
        <v/>
      </c>
      <c r="WN48" s="3">
        <f t="shared" si="49"/>
        <v>45382</v>
      </c>
      <c r="WO48" s="4"/>
      <c r="WP48" s="5" t="s">
        <v>22</v>
      </c>
      <c r="WQ48" s="4"/>
      <c r="WR48" s="5" t="s">
        <v>23</v>
      </c>
      <c r="WS48" s="4"/>
      <c r="WT48" s="5" t="s">
        <v>22</v>
      </c>
      <c r="WU48" s="4"/>
      <c r="WV48" s="5" t="s">
        <v>23</v>
      </c>
      <c r="WW48" s="4"/>
      <c r="WX48" s="6" t="s">
        <v>22</v>
      </c>
      <c r="WY48" s="4"/>
      <c r="WZ48" s="6" t="s">
        <v>23</v>
      </c>
      <c r="XA48" s="4"/>
      <c r="XB48" s="6" t="s">
        <v>22</v>
      </c>
      <c r="XC48" s="4"/>
      <c r="XD48" s="6" t="s">
        <v>23</v>
      </c>
      <c r="XE48" s="70"/>
      <c r="XF48" s="17"/>
      <c r="XG48" s="18"/>
      <c r="XH48" s="82"/>
      <c r="XJ48" s="9" t="str">
        <f t="shared" si="50"/>
        <v/>
      </c>
      <c r="XK48" s="9" t="str">
        <f t="shared" si="96"/>
        <v/>
      </c>
      <c r="XL48" s="9" t="str">
        <f>IF(WU48="","",IF(OR(AND(WL48=WL49,WO49&gt;0,明細書!WO49&lt;明細書!WO48),AND(WL48=WL49,WO49&gt;0,明細書!WP48&gt;明細書!WO49),AND(明細書!WO48&gt;明細書!WP48)),1,""))</f>
        <v/>
      </c>
      <c r="XM48" s="9" t="str">
        <f>IF(XC48="","",IF(OR(明細書!WQ48&lt;明細書!WO48,明細書!WP48&lt;明細書!WR48,明細書!WQ48&gt;明細書!WR48),1,""))</f>
        <v/>
      </c>
      <c r="XN48" s="9" t="str">
        <f>IF(AND(明細書!WO48&lt;=TIME(17,40,0),明細書!WP48&gt;=TIME(18,20,0)),1,IF(AND(明細書!WO48&lt;=TIME(21,40,0),明細書!WP48&gt;=TIME(22,20,0)),1,IF(AND(明細書!WO48&lt;=TIME(5,40,0),明細書!WP48&gt;=TIME(6,20,0)),1,IF(AND(明細書!WO48&lt;=TIME(7,40,0),明細書!WP48&gt;=TIME(8,20,0)),1,""))))</f>
        <v/>
      </c>
      <c r="XV48" s="15" t="str">
        <f t="shared" si="76"/>
        <v/>
      </c>
      <c r="XX48" s="16"/>
      <c r="XY48" s="7" t="str">
        <f t="shared" si="51"/>
        <v/>
      </c>
      <c r="XZ48" s="3">
        <f t="shared" si="52"/>
        <v>45382</v>
      </c>
      <c r="YA48" s="4"/>
      <c r="YB48" s="5" t="s">
        <v>22</v>
      </c>
      <c r="YC48" s="4"/>
      <c r="YD48" s="5" t="s">
        <v>23</v>
      </c>
      <c r="YE48" s="4"/>
      <c r="YF48" s="5" t="s">
        <v>22</v>
      </c>
      <c r="YG48" s="4"/>
      <c r="YH48" s="5" t="s">
        <v>23</v>
      </c>
      <c r="YI48" s="4"/>
      <c r="YJ48" s="6" t="s">
        <v>22</v>
      </c>
      <c r="YK48" s="4"/>
      <c r="YL48" s="6" t="s">
        <v>23</v>
      </c>
      <c r="YM48" s="4"/>
      <c r="YN48" s="6" t="s">
        <v>22</v>
      </c>
      <c r="YO48" s="4"/>
      <c r="YP48" s="6" t="s">
        <v>23</v>
      </c>
      <c r="YQ48" s="70"/>
      <c r="YR48" s="17"/>
      <c r="YS48" s="18"/>
      <c r="YT48" s="82"/>
      <c r="YV48" s="9" t="str">
        <f t="shared" si="53"/>
        <v/>
      </c>
      <c r="YW48" s="9" t="str">
        <f t="shared" si="97"/>
        <v/>
      </c>
      <c r="YX48" s="9" t="str">
        <f>IF(YG48="","",IF(OR(AND(XX48=XX49,YA49&gt;0,明細書!YA49&lt;明細書!YA48),AND(XX48=XX49,YA49&gt;0,明細書!YB48&gt;明細書!YA49),AND(明細書!YA48&gt;明細書!YB48)),1,""))</f>
        <v/>
      </c>
      <c r="YY48" s="9" t="str">
        <f>IF(YO48="","",IF(OR(明細書!YC48&lt;明細書!YA48,明細書!YB48&lt;明細書!YD48,明細書!YC48&gt;明細書!YD48),1,""))</f>
        <v/>
      </c>
      <c r="YZ48" s="9" t="str">
        <f>IF(AND(明細書!YA48&lt;=TIME(17,40,0),明細書!YB48&gt;=TIME(18,20,0)),1,IF(AND(明細書!YA48&lt;=TIME(21,40,0),明細書!YB48&gt;=TIME(22,20,0)),1,IF(AND(明細書!YA48&lt;=TIME(5,40,0),明細書!YB48&gt;=TIME(6,20,0)),1,IF(AND(明細書!YA48&lt;=TIME(7,40,0),明細書!YB48&gt;=TIME(8,20,0)),1,""))))</f>
        <v/>
      </c>
      <c r="ZH48" s="15" t="str">
        <f t="shared" si="77"/>
        <v/>
      </c>
      <c r="ZJ48" s="16"/>
      <c r="ZK48" s="7" t="str">
        <f t="shared" si="54"/>
        <v/>
      </c>
      <c r="ZL48" s="3">
        <f t="shared" si="55"/>
        <v>45382</v>
      </c>
      <c r="ZM48" s="4"/>
      <c r="ZN48" s="5" t="s">
        <v>22</v>
      </c>
      <c r="ZO48" s="4"/>
      <c r="ZP48" s="5" t="s">
        <v>23</v>
      </c>
      <c r="ZQ48" s="4"/>
      <c r="ZR48" s="5" t="s">
        <v>22</v>
      </c>
      <c r="ZS48" s="4"/>
      <c r="ZT48" s="5" t="s">
        <v>23</v>
      </c>
      <c r="ZU48" s="4"/>
      <c r="ZV48" s="6" t="s">
        <v>22</v>
      </c>
      <c r="ZW48" s="4"/>
      <c r="ZX48" s="6" t="s">
        <v>23</v>
      </c>
      <c r="ZY48" s="4"/>
      <c r="ZZ48" s="6" t="s">
        <v>22</v>
      </c>
      <c r="AAA48" s="4"/>
      <c r="AAB48" s="6" t="s">
        <v>23</v>
      </c>
      <c r="AAC48" s="70"/>
      <c r="AAD48" s="17"/>
      <c r="AAE48" s="18"/>
      <c r="AAF48" s="82"/>
      <c r="AAH48" s="9" t="str">
        <f t="shared" si="56"/>
        <v/>
      </c>
      <c r="AAI48" s="9" t="str">
        <f t="shared" si="98"/>
        <v/>
      </c>
      <c r="AAJ48" s="9" t="str">
        <f>IF(ZS48="","",IF(OR(AND(ZJ48=ZJ49,ZM49&gt;0,明細書!ZM49&lt;明細書!ZM48),AND(ZJ48=ZJ49,ZM49&gt;0,明細書!ZN48&gt;明細書!ZM49),AND(明細書!ZM48&gt;明細書!ZN48)),1,""))</f>
        <v/>
      </c>
      <c r="AAK48" s="9" t="str">
        <f>IF(AAA48="","",IF(OR(明細書!ZO48&lt;明細書!ZM48,明細書!ZN48&lt;明細書!ZP48,明細書!ZO48&gt;明細書!ZP48),1,""))</f>
        <v/>
      </c>
      <c r="AAL48" s="9" t="str">
        <f>IF(AND(明細書!ZM48&lt;=TIME(17,40,0),明細書!ZN48&gt;=TIME(18,20,0)),1,IF(AND(明細書!ZM48&lt;=TIME(21,40,0),明細書!ZN48&gt;=TIME(22,20,0)),1,IF(AND(明細書!ZM48&lt;=TIME(5,40,0),明細書!ZN48&gt;=TIME(6,20,0)),1,IF(AND(明細書!ZM48&lt;=TIME(7,40,0),明細書!ZN48&gt;=TIME(8,20,0)),1,""))))</f>
        <v/>
      </c>
      <c r="AAT48" s="15" t="str">
        <f t="shared" si="78"/>
        <v/>
      </c>
      <c r="AAV48" s="16"/>
      <c r="AAW48" s="7" t="str">
        <f t="shared" si="57"/>
        <v/>
      </c>
      <c r="AAX48" s="3">
        <f t="shared" si="58"/>
        <v>45382</v>
      </c>
      <c r="AAY48" s="4"/>
      <c r="AAZ48" s="5" t="s">
        <v>22</v>
      </c>
      <c r="ABA48" s="4"/>
      <c r="ABB48" s="5" t="s">
        <v>23</v>
      </c>
      <c r="ABC48" s="4"/>
      <c r="ABD48" s="5" t="s">
        <v>22</v>
      </c>
      <c r="ABE48" s="4"/>
      <c r="ABF48" s="5" t="s">
        <v>23</v>
      </c>
      <c r="ABG48" s="4"/>
      <c r="ABH48" s="6" t="s">
        <v>22</v>
      </c>
      <c r="ABI48" s="4"/>
      <c r="ABJ48" s="6" t="s">
        <v>23</v>
      </c>
      <c r="ABK48" s="4"/>
      <c r="ABL48" s="6" t="s">
        <v>22</v>
      </c>
      <c r="ABM48" s="4"/>
      <c r="ABN48" s="6" t="s">
        <v>23</v>
      </c>
      <c r="ABO48" s="70"/>
      <c r="ABP48" s="17"/>
      <c r="ABQ48" s="18"/>
      <c r="ABR48" s="82"/>
      <c r="ABT48" s="9" t="str">
        <f t="shared" si="59"/>
        <v/>
      </c>
      <c r="ABU48" s="9" t="str">
        <f t="shared" si="99"/>
        <v/>
      </c>
      <c r="ABV48" s="9" t="str">
        <f>IF(ABE48="","",IF(OR(AND(AAV48=AAV49,AAY49&gt;0,明細書!AAY49&lt;明細書!AAY48),AND(AAV48=AAV49,AAY49&gt;0,明細書!AAZ48&gt;明細書!AAY49),AND(明細書!AAY48&gt;明細書!AAZ48)),1,""))</f>
        <v/>
      </c>
      <c r="ABW48" s="9" t="str">
        <f>IF(ABM48="","",IF(OR(明細書!ABA48&lt;明細書!AAY48,明細書!AAZ48&lt;明細書!ABB48,明細書!ABA48&gt;明細書!ABB48),1,""))</f>
        <v/>
      </c>
      <c r="ABX48" s="9" t="str">
        <f>IF(AND(明細書!AAY48&lt;=TIME(17,40,0),明細書!AAZ48&gt;=TIME(18,20,0)),1,IF(AND(明細書!AAY48&lt;=TIME(21,40,0),明細書!AAZ48&gt;=TIME(22,20,0)),1,IF(AND(明細書!AAY48&lt;=TIME(5,40,0),明細書!AAZ48&gt;=TIME(6,20,0)),1,IF(AND(明細書!AAY48&lt;=TIME(7,40,0),明細書!AAZ48&gt;=TIME(8,20,0)),1,""))))</f>
        <v/>
      </c>
      <c r="ACF48" s="15" t="str">
        <f t="shared" si="79"/>
        <v/>
      </c>
    </row>
    <row r="49" spans="2:760" ht="18.75" customHeight="1" x14ac:dyDescent="0.2">
      <c r="B49" s="16"/>
      <c r="C49" s="7" t="str">
        <f t="shared" si="100"/>
        <v/>
      </c>
      <c r="D49" s="3">
        <f t="shared" si="102"/>
        <v>45382</v>
      </c>
      <c r="E49" s="4"/>
      <c r="F49" s="5" t="s">
        <v>22</v>
      </c>
      <c r="G49" s="4"/>
      <c r="H49" s="5" t="s">
        <v>23</v>
      </c>
      <c r="I49" s="4"/>
      <c r="J49" s="5" t="s">
        <v>22</v>
      </c>
      <c r="K49" s="4"/>
      <c r="L49" s="5" t="s">
        <v>23</v>
      </c>
      <c r="M49" s="4"/>
      <c r="N49" s="6" t="s">
        <v>22</v>
      </c>
      <c r="O49" s="4"/>
      <c r="P49" s="6" t="s">
        <v>23</v>
      </c>
      <c r="Q49" s="4"/>
      <c r="R49" s="6" t="s">
        <v>22</v>
      </c>
      <c r="S49" s="4"/>
      <c r="T49" s="6" t="s">
        <v>23</v>
      </c>
      <c r="U49" s="70"/>
      <c r="V49" s="17"/>
      <c r="W49" s="18"/>
      <c r="X49" s="82"/>
      <c r="Z49" s="9" t="str">
        <f t="shared" si="103"/>
        <v/>
      </c>
      <c r="AA49" s="9" t="str">
        <f t="shared" si="80"/>
        <v/>
      </c>
      <c r="AB49" s="9" t="str">
        <f>IF(K49="","",IF(OR(AND(B49=B50,E50&gt;0,明細書!E50&lt;明細書!E49),AND(B49=B50,E50&gt;0,明細書!F49&gt;明細書!E50),AND(明細書!E49&gt;明細書!F49)),1,""))</f>
        <v/>
      </c>
      <c r="AC49" s="9" t="str">
        <f>IF(S49="","",IF(OR(明細書!G49&lt;明細書!E49,明細書!F49&lt;明細書!H49,明細書!G49&gt;明細書!H49),1,""))</f>
        <v/>
      </c>
      <c r="AD49" s="9" t="str">
        <f>IF(AND(明細書!E49&lt;=TIME(17,40,0),明細書!F49&gt;=TIME(18,20,0)),1,IF(AND(明細書!E49&lt;=TIME(21,40,0),明細書!F49&gt;=TIME(22,20,0)),1,IF(AND(明細書!E49&lt;=TIME(5,40,0),明細書!F49&gt;=TIME(6,20,0)),1,IF(AND(明細書!E49&lt;=TIME(7,40,0),明細書!F49&gt;=TIME(8,20,0)),1,""))))</f>
        <v/>
      </c>
      <c r="AL49" s="15" t="str">
        <f t="shared" si="60"/>
        <v/>
      </c>
      <c r="AN49" s="16"/>
      <c r="AO49" s="7" t="str">
        <f t="shared" si="3"/>
        <v/>
      </c>
      <c r="AP49" s="3">
        <f t="shared" si="4"/>
        <v>45382</v>
      </c>
      <c r="AQ49" s="4"/>
      <c r="AR49" s="5" t="s">
        <v>22</v>
      </c>
      <c r="AS49" s="4"/>
      <c r="AT49" s="5" t="s">
        <v>23</v>
      </c>
      <c r="AU49" s="4"/>
      <c r="AV49" s="5" t="s">
        <v>22</v>
      </c>
      <c r="AW49" s="4"/>
      <c r="AX49" s="5" t="s">
        <v>23</v>
      </c>
      <c r="AY49" s="4"/>
      <c r="AZ49" s="6" t="s">
        <v>22</v>
      </c>
      <c r="BA49" s="4"/>
      <c r="BB49" s="6" t="s">
        <v>23</v>
      </c>
      <c r="BC49" s="4"/>
      <c r="BD49" s="6" t="s">
        <v>22</v>
      </c>
      <c r="BE49" s="4"/>
      <c r="BF49" s="6" t="s">
        <v>23</v>
      </c>
      <c r="BG49" s="70"/>
      <c r="BH49" s="17"/>
      <c r="BI49" s="18"/>
      <c r="BJ49" s="82"/>
      <c r="BL49" s="9" t="str">
        <f t="shared" si="5"/>
        <v/>
      </c>
      <c r="BM49" s="9" t="str">
        <f t="shared" si="81"/>
        <v/>
      </c>
      <c r="BN49" s="9" t="str">
        <f>IF(AW49="","",IF(OR(AND(AN49=AN50,AQ50&gt;0,明細書!AQ50&lt;明細書!AQ49),AND(AN49=AN50,AQ50&gt;0,明細書!AR49&gt;明細書!AQ50),AND(明細書!AQ49&gt;明細書!AR49)),1,""))</f>
        <v/>
      </c>
      <c r="BO49" s="9" t="str">
        <f>IF(BE49="","",IF(OR(明細書!AS49&lt;明細書!AQ49,明細書!AR49&lt;明細書!AT49,明細書!AS49&gt;明細書!AT49),1,""))</f>
        <v/>
      </c>
      <c r="BP49" s="9" t="str">
        <f>IF(AND(明細書!AQ49&lt;=TIME(17,40,0),明細書!AR49&gt;=TIME(18,20,0)),1,IF(AND(明細書!AQ49&lt;=TIME(21,40,0),明細書!AR49&gt;=TIME(22,20,0)),1,IF(AND(明細書!AQ49&lt;=TIME(5,40,0),明細書!AR49&gt;=TIME(6,20,0)),1,IF(AND(明細書!AQ49&lt;=TIME(7,40,0),明細書!AR49&gt;=TIME(8,20,0)),1,""))))</f>
        <v/>
      </c>
      <c r="BX49" s="15" t="str">
        <f t="shared" si="61"/>
        <v/>
      </c>
      <c r="BZ49" s="16"/>
      <c r="CA49" s="7" t="str">
        <f t="shared" si="6"/>
        <v/>
      </c>
      <c r="CB49" s="3">
        <f t="shared" si="7"/>
        <v>45382</v>
      </c>
      <c r="CC49" s="4"/>
      <c r="CD49" s="5" t="s">
        <v>22</v>
      </c>
      <c r="CE49" s="4"/>
      <c r="CF49" s="5" t="s">
        <v>23</v>
      </c>
      <c r="CG49" s="4"/>
      <c r="CH49" s="5" t="s">
        <v>22</v>
      </c>
      <c r="CI49" s="4"/>
      <c r="CJ49" s="5" t="s">
        <v>23</v>
      </c>
      <c r="CK49" s="4"/>
      <c r="CL49" s="6" t="s">
        <v>22</v>
      </c>
      <c r="CM49" s="4"/>
      <c r="CN49" s="6" t="s">
        <v>23</v>
      </c>
      <c r="CO49" s="4"/>
      <c r="CP49" s="6" t="s">
        <v>22</v>
      </c>
      <c r="CQ49" s="4"/>
      <c r="CR49" s="6" t="s">
        <v>23</v>
      </c>
      <c r="CS49" s="70"/>
      <c r="CT49" s="17"/>
      <c r="CU49" s="18"/>
      <c r="CV49" s="82"/>
      <c r="CX49" s="9" t="str">
        <f t="shared" si="8"/>
        <v/>
      </c>
      <c r="CY49" s="9" t="str">
        <f t="shared" si="82"/>
        <v/>
      </c>
      <c r="CZ49" s="9" t="str">
        <f>IF(CI49="","",IF(OR(AND(BZ49=BZ50,CC50&gt;0,明細書!CC50&lt;明細書!CC49),AND(BZ49=BZ50,CC50&gt;0,明細書!CD49&gt;明細書!CC50),AND(明細書!CC49&gt;明細書!CD49)),1,""))</f>
        <v/>
      </c>
      <c r="DA49" s="9" t="str">
        <f>IF(CQ49="","",IF(OR(明細書!CE49&lt;明細書!CC49,明細書!CD49&lt;明細書!CF49,明細書!CE49&gt;明細書!CF49),1,""))</f>
        <v/>
      </c>
      <c r="DB49" s="9" t="str">
        <f>IF(AND(明細書!CC49&lt;=TIME(17,40,0),明細書!CD49&gt;=TIME(18,20,0)),1,IF(AND(明細書!CC49&lt;=TIME(21,40,0),明細書!CD49&gt;=TIME(22,20,0)),1,IF(AND(明細書!CC49&lt;=TIME(5,40,0),明細書!CD49&gt;=TIME(6,20,0)),1,IF(AND(明細書!CC49&lt;=TIME(7,40,0),明細書!CD49&gt;=TIME(8,20,0)),1,""))))</f>
        <v/>
      </c>
      <c r="DJ49" s="15" t="str">
        <f t="shared" si="62"/>
        <v/>
      </c>
      <c r="DL49" s="16"/>
      <c r="DM49" s="7" t="str">
        <f t="shared" si="9"/>
        <v/>
      </c>
      <c r="DN49" s="3">
        <f t="shared" si="10"/>
        <v>45382</v>
      </c>
      <c r="DO49" s="4"/>
      <c r="DP49" s="5" t="s">
        <v>22</v>
      </c>
      <c r="DQ49" s="4"/>
      <c r="DR49" s="5" t="s">
        <v>23</v>
      </c>
      <c r="DS49" s="4"/>
      <c r="DT49" s="5" t="s">
        <v>22</v>
      </c>
      <c r="DU49" s="4"/>
      <c r="DV49" s="5" t="s">
        <v>23</v>
      </c>
      <c r="DW49" s="4"/>
      <c r="DX49" s="6" t="s">
        <v>22</v>
      </c>
      <c r="DY49" s="4"/>
      <c r="DZ49" s="6" t="s">
        <v>23</v>
      </c>
      <c r="EA49" s="4"/>
      <c r="EB49" s="6" t="s">
        <v>22</v>
      </c>
      <c r="EC49" s="4"/>
      <c r="ED49" s="6" t="s">
        <v>23</v>
      </c>
      <c r="EE49" s="70"/>
      <c r="EF49" s="17"/>
      <c r="EG49" s="18"/>
      <c r="EH49" s="82"/>
      <c r="EJ49" s="9" t="str">
        <f t="shared" si="11"/>
        <v/>
      </c>
      <c r="EK49" s="9" t="str">
        <f t="shared" si="83"/>
        <v/>
      </c>
      <c r="EL49" s="9" t="str">
        <f>IF(DU49="","",IF(OR(AND(DL49=DL50,DO50&gt;0,明細書!DO50&lt;明細書!DO49),AND(DL49=DL50,DO50&gt;0,明細書!DP49&gt;明細書!DO50),AND(明細書!DO49&gt;明細書!DP49)),1,""))</f>
        <v/>
      </c>
      <c r="EM49" s="9" t="str">
        <f>IF(EC49="","",IF(OR(明細書!DQ49&lt;明細書!DO49,明細書!DP49&lt;明細書!DR49,明細書!DQ49&gt;明細書!DR49),1,""))</f>
        <v/>
      </c>
      <c r="EN49" s="9" t="str">
        <f>IF(AND(明細書!DO49&lt;=TIME(17,40,0),明細書!DP49&gt;=TIME(18,20,0)),1,IF(AND(明細書!DO49&lt;=TIME(21,40,0),明細書!DP49&gt;=TIME(22,20,0)),1,IF(AND(明細書!DO49&lt;=TIME(5,40,0),明細書!DP49&gt;=TIME(6,20,0)),1,IF(AND(明細書!DO49&lt;=TIME(7,40,0),明細書!DP49&gt;=TIME(8,20,0)),1,""))))</f>
        <v/>
      </c>
      <c r="EV49" s="15" t="str">
        <f t="shared" si="63"/>
        <v/>
      </c>
      <c r="EX49" s="16"/>
      <c r="EY49" s="7" t="str">
        <f t="shared" si="12"/>
        <v/>
      </c>
      <c r="EZ49" s="3">
        <f t="shared" si="13"/>
        <v>45382</v>
      </c>
      <c r="FA49" s="4"/>
      <c r="FB49" s="5" t="s">
        <v>22</v>
      </c>
      <c r="FC49" s="4"/>
      <c r="FD49" s="5" t="s">
        <v>23</v>
      </c>
      <c r="FE49" s="4"/>
      <c r="FF49" s="5" t="s">
        <v>22</v>
      </c>
      <c r="FG49" s="4"/>
      <c r="FH49" s="5" t="s">
        <v>23</v>
      </c>
      <c r="FI49" s="4"/>
      <c r="FJ49" s="6" t="s">
        <v>22</v>
      </c>
      <c r="FK49" s="4"/>
      <c r="FL49" s="6" t="s">
        <v>23</v>
      </c>
      <c r="FM49" s="4"/>
      <c r="FN49" s="6" t="s">
        <v>22</v>
      </c>
      <c r="FO49" s="4"/>
      <c r="FP49" s="6" t="s">
        <v>23</v>
      </c>
      <c r="FQ49" s="70"/>
      <c r="FR49" s="17"/>
      <c r="FS49" s="18"/>
      <c r="FT49" s="82"/>
      <c r="FV49" s="9" t="str">
        <f t="shared" si="14"/>
        <v/>
      </c>
      <c r="FW49" s="9" t="str">
        <f t="shared" si="84"/>
        <v/>
      </c>
      <c r="FX49" s="9" t="str">
        <f>IF(FG49="","",IF(OR(AND(EX49=EX50,FA50&gt;0,明細書!FA50&lt;明細書!FA49),AND(EX49=EX50,FA50&gt;0,明細書!FB49&gt;明細書!FA50),AND(明細書!FA49&gt;明細書!FB49)),1,""))</f>
        <v/>
      </c>
      <c r="FY49" s="9" t="str">
        <f>IF(FO49="","",IF(OR(明細書!FC49&lt;明細書!FA49,明細書!FB49&lt;明細書!FD49,明細書!FC49&gt;明細書!FD49),1,""))</f>
        <v/>
      </c>
      <c r="FZ49" s="9" t="str">
        <f>IF(AND(明細書!FA49&lt;=TIME(17,40,0),明細書!FB49&gt;=TIME(18,20,0)),1,IF(AND(明細書!FA49&lt;=TIME(21,40,0),明細書!FB49&gt;=TIME(22,20,0)),1,IF(AND(明細書!FA49&lt;=TIME(5,40,0),明細書!FB49&gt;=TIME(6,20,0)),1,IF(AND(明細書!FA49&lt;=TIME(7,40,0),明細書!FB49&gt;=TIME(8,20,0)),1,""))))</f>
        <v/>
      </c>
      <c r="GH49" s="15" t="str">
        <f t="shared" si="64"/>
        <v/>
      </c>
      <c r="GJ49" s="16"/>
      <c r="GK49" s="7" t="str">
        <f t="shared" si="15"/>
        <v/>
      </c>
      <c r="GL49" s="3">
        <f t="shared" si="16"/>
        <v>45382</v>
      </c>
      <c r="GM49" s="4"/>
      <c r="GN49" s="5" t="s">
        <v>22</v>
      </c>
      <c r="GO49" s="4"/>
      <c r="GP49" s="5" t="s">
        <v>23</v>
      </c>
      <c r="GQ49" s="4"/>
      <c r="GR49" s="5" t="s">
        <v>22</v>
      </c>
      <c r="GS49" s="4"/>
      <c r="GT49" s="5" t="s">
        <v>23</v>
      </c>
      <c r="GU49" s="4"/>
      <c r="GV49" s="6" t="s">
        <v>22</v>
      </c>
      <c r="GW49" s="4"/>
      <c r="GX49" s="6" t="s">
        <v>23</v>
      </c>
      <c r="GY49" s="4"/>
      <c r="GZ49" s="6" t="s">
        <v>22</v>
      </c>
      <c r="HA49" s="4"/>
      <c r="HB49" s="6" t="s">
        <v>23</v>
      </c>
      <c r="HC49" s="70"/>
      <c r="HD49" s="17"/>
      <c r="HE49" s="18"/>
      <c r="HF49" s="82"/>
      <c r="HH49" s="9" t="str">
        <f t="shared" si="17"/>
        <v/>
      </c>
      <c r="HI49" s="9" t="str">
        <f t="shared" si="85"/>
        <v/>
      </c>
      <c r="HJ49" s="9" t="str">
        <f>IF(GS49="","",IF(OR(AND(GJ49=GJ50,GM50&gt;0,明細書!GM50&lt;明細書!GM49),AND(GJ49=GJ50,GM50&gt;0,明細書!GN49&gt;明細書!GM50),AND(明細書!GM49&gt;明細書!GN49)),1,""))</f>
        <v/>
      </c>
      <c r="HK49" s="9" t="str">
        <f>IF(HA49="","",IF(OR(明細書!GO49&lt;明細書!GM49,明細書!GN49&lt;明細書!GP49,明細書!GO49&gt;明細書!GP49),1,""))</f>
        <v/>
      </c>
      <c r="HL49" s="9" t="str">
        <f>IF(AND(明細書!GM49&lt;=TIME(17,40,0),明細書!GN49&gt;=TIME(18,20,0)),1,IF(AND(明細書!GM49&lt;=TIME(21,40,0),明細書!GN49&gt;=TIME(22,20,0)),1,IF(AND(明細書!GM49&lt;=TIME(5,40,0),明細書!GN49&gt;=TIME(6,20,0)),1,IF(AND(明細書!GM49&lt;=TIME(7,40,0),明細書!GN49&gt;=TIME(8,20,0)),1,""))))</f>
        <v/>
      </c>
      <c r="HT49" s="15" t="str">
        <f t="shared" si="65"/>
        <v/>
      </c>
      <c r="HV49" s="16"/>
      <c r="HW49" s="7" t="str">
        <f t="shared" si="18"/>
        <v/>
      </c>
      <c r="HX49" s="3">
        <f t="shared" si="19"/>
        <v>45382</v>
      </c>
      <c r="HY49" s="4"/>
      <c r="HZ49" s="5" t="s">
        <v>22</v>
      </c>
      <c r="IA49" s="4"/>
      <c r="IB49" s="5" t="s">
        <v>23</v>
      </c>
      <c r="IC49" s="4"/>
      <c r="ID49" s="5" t="s">
        <v>22</v>
      </c>
      <c r="IE49" s="4"/>
      <c r="IF49" s="5" t="s">
        <v>23</v>
      </c>
      <c r="IG49" s="4"/>
      <c r="IH49" s="6" t="s">
        <v>22</v>
      </c>
      <c r="II49" s="4"/>
      <c r="IJ49" s="6" t="s">
        <v>23</v>
      </c>
      <c r="IK49" s="4"/>
      <c r="IL49" s="6" t="s">
        <v>22</v>
      </c>
      <c r="IM49" s="4"/>
      <c r="IN49" s="6" t="s">
        <v>23</v>
      </c>
      <c r="IO49" s="70"/>
      <c r="IP49" s="17"/>
      <c r="IQ49" s="18"/>
      <c r="IR49" s="82"/>
      <c r="IT49" s="9" t="str">
        <f t="shared" si="20"/>
        <v/>
      </c>
      <c r="IU49" s="9" t="str">
        <f t="shared" si="86"/>
        <v/>
      </c>
      <c r="IV49" s="9" t="str">
        <f>IF(IE49="","",IF(OR(AND(HV49=HV50,HY50&gt;0,明細書!HY50&lt;明細書!HY49),AND(HV49=HV50,HY50&gt;0,明細書!HZ49&gt;明細書!HY50),AND(明細書!HY49&gt;明細書!HZ49)),1,""))</f>
        <v/>
      </c>
      <c r="IW49" s="9" t="str">
        <f>IF(IM49="","",IF(OR(明細書!IA49&lt;明細書!HY49,明細書!HZ49&lt;明細書!IB49,明細書!IA49&gt;明細書!IB49),1,""))</f>
        <v/>
      </c>
      <c r="IX49" s="9" t="str">
        <f>IF(AND(明細書!HY49&lt;=TIME(17,40,0),明細書!HZ49&gt;=TIME(18,20,0)),1,IF(AND(明細書!HY49&lt;=TIME(21,40,0),明細書!HZ49&gt;=TIME(22,20,0)),1,IF(AND(明細書!HY49&lt;=TIME(5,40,0),明細書!HZ49&gt;=TIME(6,20,0)),1,IF(AND(明細書!HY49&lt;=TIME(7,40,0),明細書!HZ49&gt;=TIME(8,20,0)),1,""))))</f>
        <v/>
      </c>
      <c r="JF49" s="15" t="str">
        <f t="shared" si="66"/>
        <v/>
      </c>
      <c r="JH49" s="16"/>
      <c r="JI49" s="7" t="str">
        <f t="shared" si="21"/>
        <v/>
      </c>
      <c r="JJ49" s="3">
        <f t="shared" si="22"/>
        <v>45382</v>
      </c>
      <c r="JK49" s="4"/>
      <c r="JL49" s="5" t="s">
        <v>22</v>
      </c>
      <c r="JM49" s="4"/>
      <c r="JN49" s="5" t="s">
        <v>23</v>
      </c>
      <c r="JO49" s="4"/>
      <c r="JP49" s="5" t="s">
        <v>22</v>
      </c>
      <c r="JQ49" s="4"/>
      <c r="JR49" s="5" t="s">
        <v>23</v>
      </c>
      <c r="JS49" s="4"/>
      <c r="JT49" s="6" t="s">
        <v>22</v>
      </c>
      <c r="JU49" s="4"/>
      <c r="JV49" s="6" t="s">
        <v>23</v>
      </c>
      <c r="JW49" s="4"/>
      <c r="JX49" s="6" t="s">
        <v>22</v>
      </c>
      <c r="JY49" s="4"/>
      <c r="JZ49" s="6" t="s">
        <v>23</v>
      </c>
      <c r="KA49" s="70"/>
      <c r="KB49" s="17"/>
      <c r="KC49" s="18"/>
      <c r="KD49" s="82"/>
      <c r="KF49" s="9" t="str">
        <f t="shared" si="23"/>
        <v/>
      </c>
      <c r="KG49" s="9" t="str">
        <f t="shared" si="87"/>
        <v/>
      </c>
      <c r="KH49" s="9" t="str">
        <f>IF(JQ49="","",IF(OR(AND(JH49=JH50,JK50&gt;0,明細書!JK50&lt;明細書!JK49),AND(JH49=JH50,JK50&gt;0,明細書!JL49&gt;明細書!JK50),AND(明細書!JK49&gt;明細書!JL49)),1,""))</f>
        <v/>
      </c>
      <c r="KI49" s="9" t="str">
        <f>IF(JY49="","",IF(OR(明細書!JM49&lt;明細書!JK49,明細書!JL49&lt;明細書!JN49,明細書!JM49&gt;明細書!JN49),1,""))</f>
        <v/>
      </c>
      <c r="KJ49" s="9" t="str">
        <f>IF(AND(明細書!JK49&lt;=TIME(17,40,0),明細書!JL49&gt;=TIME(18,20,0)),1,IF(AND(明細書!JK49&lt;=TIME(21,40,0),明細書!JL49&gt;=TIME(22,20,0)),1,IF(AND(明細書!JK49&lt;=TIME(5,40,0),明細書!JL49&gt;=TIME(6,20,0)),1,IF(AND(明細書!JK49&lt;=TIME(7,40,0),明細書!JL49&gt;=TIME(8,20,0)),1,""))))</f>
        <v/>
      </c>
      <c r="KR49" s="15" t="str">
        <f t="shared" si="67"/>
        <v/>
      </c>
      <c r="KT49" s="16"/>
      <c r="KU49" s="7" t="str">
        <f t="shared" si="24"/>
        <v/>
      </c>
      <c r="KV49" s="3">
        <f t="shared" si="25"/>
        <v>45382</v>
      </c>
      <c r="KW49" s="4"/>
      <c r="KX49" s="5" t="s">
        <v>22</v>
      </c>
      <c r="KY49" s="4"/>
      <c r="KZ49" s="5" t="s">
        <v>23</v>
      </c>
      <c r="LA49" s="4"/>
      <c r="LB49" s="5" t="s">
        <v>22</v>
      </c>
      <c r="LC49" s="4"/>
      <c r="LD49" s="5" t="s">
        <v>23</v>
      </c>
      <c r="LE49" s="4"/>
      <c r="LF49" s="6" t="s">
        <v>22</v>
      </c>
      <c r="LG49" s="4"/>
      <c r="LH49" s="6" t="s">
        <v>23</v>
      </c>
      <c r="LI49" s="4"/>
      <c r="LJ49" s="6" t="s">
        <v>22</v>
      </c>
      <c r="LK49" s="4"/>
      <c r="LL49" s="6" t="s">
        <v>23</v>
      </c>
      <c r="LM49" s="70"/>
      <c r="LN49" s="17"/>
      <c r="LO49" s="18"/>
      <c r="LP49" s="82"/>
      <c r="LR49" s="9" t="str">
        <f t="shared" si="26"/>
        <v/>
      </c>
      <c r="LS49" s="9" t="str">
        <f t="shared" si="88"/>
        <v/>
      </c>
      <c r="LT49" s="9" t="str">
        <f>IF(LC49="","",IF(OR(AND(KT49=KT50,KW50&gt;0,明細書!KW50&lt;明細書!KW49),AND(KT49=KT50,KW50&gt;0,明細書!KX49&gt;明細書!KW50),AND(明細書!KW49&gt;明細書!KX49)),1,""))</f>
        <v/>
      </c>
      <c r="LU49" s="9" t="str">
        <f>IF(LK49="","",IF(OR(明細書!KY49&lt;明細書!KW49,明細書!KX49&lt;明細書!KZ49,明細書!KY49&gt;明細書!KZ49),1,""))</f>
        <v/>
      </c>
      <c r="LV49" s="9" t="str">
        <f>IF(AND(明細書!KW49&lt;=TIME(17,40,0),明細書!KX49&gt;=TIME(18,20,0)),1,IF(AND(明細書!KW49&lt;=TIME(21,40,0),明細書!KX49&gt;=TIME(22,20,0)),1,IF(AND(明細書!KW49&lt;=TIME(5,40,0),明細書!KX49&gt;=TIME(6,20,0)),1,IF(AND(明細書!KW49&lt;=TIME(7,40,0),明細書!KX49&gt;=TIME(8,20,0)),1,""))))</f>
        <v/>
      </c>
      <c r="MD49" s="15" t="str">
        <f t="shared" si="68"/>
        <v/>
      </c>
      <c r="MF49" s="16"/>
      <c r="MG49" s="7" t="str">
        <f t="shared" si="27"/>
        <v/>
      </c>
      <c r="MH49" s="3">
        <f t="shared" si="28"/>
        <v>45382</v>
      </c>
      <c r="MI49" s="4"/>
      <c r="MJ49" s="5" t="s">
        <v>22</v>
      </c>
      <c r="MK49" s="4"/>
      <c r="ML49" s="5" t="s">
        <v>23</v>
      </c>
      <c r="MM49" s="4"/>
      <c r="MN49" s="5" t="s">
        <v>22</v>
      </c>
      <c r="MO49" s="4"/>
      <c r="MP49" s="5" t="s">
        <v>23</v>
      </c>
      <c r="MQ49" s="4"/>
      <c r="MR49" s="6" t="s">
        <v>22</v>
      </c>
      <c r="MS49" s="4"/>
      <c r="MT49" s="6" t="s">
        <v>23</v>
      </c>
      <c r="MU49" s="4"/>
      <c r="MV49" s="6" t="s">
        <v>22</v>
      </c>
      <c r="MW49" s="4"/>
      <c r="MX49" s="6" t="s">
        <v>23</v>
      </c>
      <c r="MY49" s="70"/>
      <c r="MZ49" s="17"/>
      <c r="NA49" s="18"/>
      <c r="NB49" s="82"/>
      <c r="ND49" s="9" t="str">
        <f t="shared" si="29"/>
        <v/>
      </c>
      <c r="NE49" s="9" t="str">
        <f t="shared" si="89"/>
        <v/>
      </c>
      <c r="NF49" s="9" t="str">
        <f>IF(MO49="","",IF(OR(AND(MF49=MF50,MI50&gt;0,明細書!MI50&lt;明細書!MI49),AND(MF49=MF50,MI50&gt;0,明細書!MJ49&gt;明細書!MI50),AND(明細書!MI49&gt;明細書!MJ49)),1,""))</f>
        <v/>
      </c>
      <c r="NG49" s="9" t="str">
        <f>IF(MW49="","",IF(OR(明細書!MK49&lt;明細書!MI49,明細書!MJ49&lt;明細書!ML49,明細書!MK49&gt;明細書!ML49),1,""))</f>
        <v/>
      </c>
      <c r="NH49" s="9" t="str">
        <f>IF(AND(明細書!MI49&lt;=TIME(17,40,0),明細書!MJ49&gt;=TIME(18,20,0)),1,IF(AND(明細書!MI49&lt;=TIME(21,40,0),明細書!MJ49&gt;=TIME(22,20,0)),1,IF(AND(明細書!MI49&lt;=TIME(5,40,0),明細書!MJ49&gt;=TIME(6,20,0)),1,IF(AND(明細書!MI49&lt;=TIME(7,40,0),明細書!MJ49&gt;=TIME(8,20,0)),1,""))))</f>
        <v/>
      </c>
      <c r="NP49" s="15" t="str">
        <f t="shared" si="69"/>
        <v/>
      </c>
      <c r="NR49" s="16"/>
      <c r="NS49" s="7" t="str">
        <f t="shared" si="30"/>
        <v/>
      </c>
      <c r="NT49" s="3">
        <f t="shared" si="31"/>
        <v>45382</v>
      </c>
      <c r="NU49" s="4"/>
      <c r="NV49" s="5" t="s">
        <v>22</v>
      </c>
      <c r="NW49" s="4"/>
      <c r="NX49" s="5" t="s">
        <v>23</v>
      </c>
      <c r="NY49" s="4"/>
      <c r="NZ49" s="5" t="s">
        <v>22</v>
      </c>
      <c r="OA49" s="4"/>
      <c r="OB49" s="5" t="s">
        <v>23</v>
      </c>
      <c r="OC49" s="4"/>
      <c r="OD49" s="6" t="s">
        <v>22</v>
      </c>
      <c r="OE49" s="4"/>
      <c r="OF49" s="6" t="s">
        <v>23</v>
      </c>
      <c r="OG49" s="4"/>
      <c r="OH49" s="6" t="s">
        <v>22</v>
      </c>
      <c r="OI49" s="4"/>
      <c r="OJ49" s="6" t="s">
        <v>23</v>
      </c>
      <c r="OK49" s="70"/>
      <c r="OL49" s="17"/>
      <c r="OM49" s="18"/>
      <c r="ON49" s="82"/>
      <c r="OP49" s="9" t="str">
        <f t="shared" si="32"/>
        <v/>
      </c>
      <c r="OQ49" s="9" t="str">
        <f t="shared" si="90"/>
        <v/>
      </c>
      <c r="OR49" s="9" t="str">
        <f>IF(OA49="","",IF(OR(AND(NR49=NR50,NU50&gt;0,明細書!NU50&lt;明細書!NU49),AND(NR49=NR50,NU50&gt;0,明細書!NV49&gt;明細書!NU50),AND(明細書!NU49&gt;明細書!NV49)),1,""))</f>
        <v/>
      </c>
      <c r="OS49" s="9" t="str">
        <f>IF(OI49="","",IF(OR(明細書!NW49&lt;明細書!NU49,明細書!NV49&lt;明細書!NX49,明細書!NW49&gt;明細書!NX49),1,""))</f>
        <v/>
      </c>
      <c r="OT49" s="9" t="str">
        <f>IF(AND(明細書!NU49&lt;=TIME(17,40,0),明細書!NV49&gt;=TIME(18,20,0)),1,IF(AND(明細書!NU49&lt;=TIME(21,40,0),明細書!NV49&gt;=TIME(22,20,0)),1,IF(AND(明細書!NU49&lt;=TIME(5,40,0),明細書!NV49&gt;=TIME(6,20,0)),1,IF(AND(明細書!NU49&lt;=TIME(7,40,0),明細書!NV49&gt;=TIME(8,20,0)),1,""))))</f>
        <v/>
      </c>
      <c r="PB49" s="15" t="str">
        <f t="shared" si="70"/>
        <v/>
      </c>
      <c r="PD49" s="16"/>
      <c r="PE49" s="7" t="str">
        <f t="shared" si="33"/>
        <v/>
      </c>
      <c r="PF49" s="3">
        <f t="shared" si="34"/>
        <v>45382</v>
      </c>
      <c r="PG49" s="4"/>
      <c r="PH49" s="5" t="s">
        <v>22</v>
      </c>
      <c r="PI49" s="4"/>
      <c r="PJ49" s="5" t="s">
        <v>23</v>
      </c>
      <c r="PK49" s="4"/>
      <c r="PL49" s="5" t="s">
        <v>22</v>
      </c>
      <c r="PM49" s="4"/>
      <c r="PN49" s="5" t="s">
        <v>23</v>
      </c>
      <c r="PO49" s="4"/>
      <c r="PP49" s="6" t="s">
        <v>22</v>
      </c>
      <c r="PQ49" s="4"/>
      <c r="PR49" s="6" t="s">
        <v>23</v>
      </c>
      <c r="PS49" s="4"/>
      <c r="PT49" s="6" t="s">
        <v>22</v>
      </c>
      <c r="PU49" s="4"/>
      <c r="PV49" s="6" t="s">
        <v>23</v>
      </c>
      <c r="PW49" s="70"/>
      <c r="PX49" s="17"/>
      <c r="PY49" s="18"/>
      <c r="PZ49" s="82"/>
      <c r="QB49" s="9" t="str">
        <f t="shared" si="35"/>
        <v/>
      </c>
      <c r="QC49" s="9" t="str">
        <f t="shared" si="91"/>
        <v/>
      </c>
      <c r="QD49" s="9" t="str">
        <f>IF(PM49="","",IF(OR(AND(PD49=PD50,PG50&gt;0,明細書!PG50&lt;明細書!PG49),AND(PD49=PD50,PG50&gt;0,明細書!PH49&gt;明細書!PG50),AND(明細書!PG49&gt;明細書!PH49)),1,""))</f>
        <v/>
      </c>
      <c r="QE49" s="9" t="str">
        <f>IF(PU49="","",IF(OR(明細書!PI49&lt;明細書!PG49,明細書!PH49&lt;明細書!PJ49,明細書!PI49&gt;明細書!PJ49),1,""))</f>
        <v/>
      </c>
      <c r="QF49" s="9" t="str">
        <f>IF(AND(明細書!PG49&lt;=TIME(17,40,0),明細書!PH49&gt;=TIME(18,20,0)),1,IF(AND(明細書!PG49&lt;=TIME(21,40,0),明細書!PH49&gt;=TIME(22,20,0)),1,IF(AND(明細書!PG49&lt;=TIME(5,40,0),明細書!PH49&gt;=TIME(6,20,0)),1,IF(AND(明細書!PG49&lt;=TIME(7,40,0),明細書!PH49&gt;=TIME(8,20,0)),1,""))))</f>
        <v/>
      </c>
      <c r="QN49" s="15" t="str">
        <f t="shared" si="71"/>
        <v/>
      </c>
      <c r="QP49" s="16"/>
      <c r="QQ49" s="7" t="str">
        <f t="shared" si="36"/>
        <v/>
      </c>
      <c r="QR49" s="3">
        <f t="shared" si="37"/>
        <v>45382</v>
      </c>
      <c r="QS49" s="4"/>
      <c r="QT49" s="5" t="s">
        <v>22</v>
      </c>
      <c r="QU49" s="4"/>
      <c r="QV49" s="5" t="s">
        <v>23</v>
      </c>
      <c r="QW49" s="4"/>
      <c r="QX49" s="5" t="s">
        <v>22</v>
      </c>
      <c r="QY49" s="4"/>
      <c r="QZ49" s="5" t="s">
        <v>23</v>
      </c>
      <c r="RA49" s="4"/>
      <c r="RB49" s="6" t="s">
        <v>22</v>
      </c>
      <c r="RC49" s="4"/>
      <c r="RD49" s="6" t="s">
        <v>23</v>
      </c>
      <c r="RE49" s="4"/>
      <c r="RF49" s="6" t="s">
        <v>22</v>
      </c>
      <c r="RG49" s="4"/>
      <c r="RH49" s="6" t="s">
        <v>23</v>
      </c>
      <c r="RI49" s="70"/>
      <c r="RJ49" s="17"/>
      <c r="RK49" s="18"/>
      <c r="RL49" s="82"/>
      <c r="RN49" s="9" t="str">
        <f t="shared" si="38"/>
        <v/>
      </c>
      <c r="RO49" s="9" t="str">
        <f t="shared" si="92"/>
        <v/>
      </c>
      <c r="RP49" s="9" t="str">
        <f>IF(QY49="","",IF(OR(AND(QP49=QP50,QS50&gt;0,明細書!QS50&lt;明細書!QS49),AND(QP49=QP50,QS50&gt;0,明細書!QT49&gt;明細書!QS50),AND(明細書!QS49&gt;明細書!QT49)),1,""))</f>
        <v/>
      </c>
      <c r="RQ49" s="9" t="str">
        <f>IF(RG49="","",IF(OR(明細書!QU49&lt;明細書!QS49,明細書!QT49&lt;明細書!QV49,明細書!QU49&gt;明細書!QV49),1,""))</f>
        <v/>
      </c>
      <c r="RR49" s="9" t="str">
        <f>IF(AND(明細書!QS49&lt;=TIME(17,40,0),明細書!QT49&gt;=TIME(18,20,0)),1,IF(AND(明細書!QS49&lt;=TIME(21,40,0),明細書!QT49&gt;=TIME(22,20,0)),1,IF(AND(明細書!QS49&lt;=TIME(5,40,0),明細書!QT49&gt;=TIME(6,20,0)),1,IF(AND(明細書!QS49&lt;=TIME(7,40,0),明細書!QT49&gt;=TIME(8,20,0)),1,""))))</f>
        <v/>
      </c>
      <c r="RZ49" s="15" t="str">
        <f t="shared" si="72"/>
        <v/>
      </c>
      <c r="SB49" s="16"/>
      <c r="SC49" s="7" t="str">
        <f t="shared" si="39"/>
        <v/>
      </c>
      <c r="SD49" s="3">
        <f t="shared" si="40"/>
        <v>45382</v>
      </c>
      <c r="SE49" s="4"/>
      <c r="SF49" s="5" t="s">
        <v>22</v>
      </c>
      <c r="SG49" s="4"/>
      <c r="SH49" s="5" t="s">
        <v>23</v>
      </c>
      <c r="SI49" s="4"/>
      <c r="SJ49" s="5" t="s">
        <v>22</v>
      </c>
      <c r="SK49" s="4"/>
      <c r="SL49" s="5" t="s">
        <v>23</v>
      </c>
      <c r="SM49" s="4"/>
      <c r="SN49" s="6" t="s">
        <v>22</v>
      </c>
      <c r="SO49" s="4"/>
      <c r="SP49" s="6" t="s">
        <v>23</v>
      </c>
      <c r="SQ49" s="4"/>
      <c r="SR49" s="6" t="s">
        <v>22</v>
      </c>
      <c r="SS49" s="4"/>
      <c r="ST49" s="6" t="s">
        <v>23</v>
      </c>
      <c r="SU49" s="70"/>
      <c r="SV49" s="17"/>
      <c r="SW49" s="18"/>
      <c r="SX49" s="82"/>
      <c r="SZ49" s="9" t="str">
        <f t="shared" si="41"/>
        <v/>
      </c>
      <c r="TA49" s="9" t="str">
        <f t="shared" si="93"/>
        <v/>
      </c>
      <c r="TB49" s="9" t="str">
        <f>IF(SK49="","",IF(OR(AND(SB49=SB50,SE50&gt;0,明細書!SE50&lt;明細書!SE49),AND(SB49=SB50,SE50&gt;0,明細書!SF49&gt;明細書!SE50),AND(明細書!SE49&gt;明細書!SF49)),1,""))</f>
        <v/>
      </c>
      <c r="TC49" s="9" t="str">
        <f>IF(SS49="","",IF(OR(明細書!SG49&lt;明細書!SE49,明細書!SF49&lt;明細書!SH49,明細書!SG49&gt;明細書!SH49),1,""))</f>
        <v/>
      </c>
      <c r="TD49" s="9" t="str">
        <f>IF(AND(明細書!SE49&lt;=TIME(17,40,0),明細書!SF49&gt;=TIME(18,20,0)),1,IF(AND(明細書!SE49&lt;=TIME(21,40,0),明細書!SF49&gt;=TIME(22,20,0)),1,IF(AND(明細書!SE49&lt;=TIME(5,40,0),明細書!SF49&gt;=TIME(6,20,0)),1,IF(AND(明細書!SE49&lt;=TIME(7,40,0),明細書!SF49&gt;=TIME(8,20,0)),1,""))))</f>
        <v/>
      </c>
      <c r="TL49" s="15" t="str">
        <f t="shared" si="73"/>
        <v/>
      </c>
      <c r="TN49" s="16"/>
      <c r="TO49" s="7" t="str">
        <f t="shared" si="42"/>
        <v/>
      </c>
      <c r="TP49" s="3">
        <f t="shared" si="43"/>
        <v>45382</v>
      </c>
      <c r="TQ49" s="4"/>
      <c r="TR49" s="5" t="s">
        <v>22</v>
      </c>
      <c r="TS49" s="4"/>
      <c r="TT49" s="5" t="s">
        <v>23</v>
      </c>
      <c r="TU49" s="4"/>
      <c r="TV49" s="5" t="s">
        <v>22</v>
      </c>
      <c r="TW49" s="4"/>
      <c r="TX49" s="5" t="s">
        <v>23</v>
      </c>
      <c r="TY49" s="4"/>
      <c r="TZ49" s="6" t="s">
        <v>22</v>
      </c>
      <c r="UA49" s="4"/>
      <c r="UB49" s="6" t="s">
        <v>23</v>
      </c>
      <c r="UC49" s="4"/>
      <c r="UD49" s="6" t="s">
        <v>22</v>
      </c>
      <c r="UE49" s="4"/>
      <c r="UF49" s="6" t="s">
        <v>23</v>
      </c>
      <c r="UG49" s="70"/>
      <c r="UH49" s="17"/>
      <c r="UI49" s="18"/>
      <c r="UJ49" s="82"/>
      <c r="UL49" s="9" t="str">
        <f t="shared" si="44"/>
        <v/>
      </c>
      <c r="UM49" s="9" t="str">
        <f t="shared" si="94"/>
        <v/>
      </c>
      <c r="UN49" s="9" t="str">
        <f>IF(TW49="","",IF(OR(AND(TN49=TN50,TQ50&gt;0,明細書!TQ50&lt;明細書!TQ49),AND(TN49=TN50,TQ50&gt;0,明細書!TR49&gt;明細書!TQ50),AND(明細書!TQ49&gt;明細書!TR49)),1,""))</f>
        <v/>
      </c>
      <c r="UO49" s="9" t="str">
        <f>IF(UE49="","",IF(OR(明細書!TS49&lt;明細書!TQ49,明細書!TR49&lt;明細書!TT49,明細書!TS49&gt;明細書!TT49),1,""))</f>
        <v/>
      </c>
      <c r="UP49" s="9" t="str">
        <f>IF(AND(明細書!TQ49&lt;=TIME(17,40,0),明細書!TR49&gt;=TIME(18,20,0)),1,IF(AND(明細書!TQ49&lt;=TIME(21,40,0),明細書!TR49&gt;=TIME(22,20,0)),1,IF(AND(明細書!TQ49&lt;=TIME(5,40,0),明細書!TR49&gt;=TIME(6,20,0)),1,IF(AND(明細書!TQ49&lt;=TIME(7,40,0),明細書!TR49&gt;=TIME(8,20,0)),1,""))))</f>
        <v/>
      </c>
      <c r="UX49" s="15" t="str">
        <f t="shared" si="74"/>
        <v/>
      </c>
      <c r="UZ49" s="16"/>
      <c r="VA49" s="7" t="str">
        <f t="shared" si="45"/>
        <v/>
      </c>
      <c r="VB49" s="3">
        <f t="shared" si="46"/>
        <v>45382</v>
      </c>
      <c r="VC49" s="4"/>
      <c r="VD49" s="5" t="s">
        <v>22</v>
      </c>
      <c r="VE49" s="4"/>
      <c r="VF49" s="5" t="s">
        <v>23</v>
      </c>
      <c r="VG49" s="4"/>
      <c r="VH49" s="5" t="s">
        <v>22</v>
      </c>
      <c r="VI49" s="4"/>
      <c r="VJ49" s="5" t="s">
        <v>23</v>
      </c>
      <c r="VK49" s="4"/>
      <c r="VL49" s="6" t="s">
        <v>22</v>
      </c>
      <c r="VM49" s="4"/>
      <c r="VN49" s="6" t="s">
        <v>23</v>
      </c>
      <c r="VO49" s="4"/>
      <c r="VP49" s="6" t="s">
        <v>22</v>
      </c>
      <c r="VQ49" s="4"/>
      <c r="VR49" s="6" t="s">
        <v>23</v>
      </c>
      <c r="VS49" s="70"/>
      <c r="VT49" s="17"/>
      <c r="VU49" s="18"/>
      <c r="VV49" s="82"/>
      <c r="VX49" s="9" t="str">
        <f t="shared" si="47"/>
        <v/>
      </c>
      <c r="VY49" s="9" t="str">
        <f t="shared" si="95"/>
        <v/>
      </c>
      <c r="VZ49" s="9" t="str">
        <f>IF(VI49="","",IF(OR(AND(UZ49=UZ50,VC50&gt;0,明細書!VC50&lt;明細書!VC49),AND(UZ49=UZ50,VC50&gt;0,明細書!VD49&gt;明細書!VC50),AND(明細書!VC49&gt;明細書!VD49)),1,""))</f>
        <v/>
      </c>
      <c r="WA49" s="9" t="str">
        <f>IF(VQ49="","",IF(OR(明細書!VE49&lt;明細書!VC49,明細書!VD49&lt;明細書!VF49,明細書!VE49&gt;明細書!VF49),1,""))</f>
        <v/>
      </c>
      <c r="WB49" s="9" t="str">
        <f>IF(AND(明細書!VC49&lt;=TIME(17,40,0),明細書!VD49&gt;=TIME(18,20,0)),1,IF(AND(明細書!VC49&lt;=TIME(21,40,0),明細書!VD49&gt;=TIME(22,20,0)),1,IF(AND(明細書!VC49&lt;=TIME(5,40,0),明細書!VD49&gt;=TIME(6,20,0)),1,IF(AND(明細書!VC49&lt;=TIME(7,40,0),明細書!VD49&gt;=TIME(8,20,0)),1,""))))</f>
        <v/>
      </c>
      <c r="WJ49" s="15" t="str">
        <f t="shared" si="75"/>
        <v/>
      </c>
      <c r="WL49" s="16"/>
      <c r="WM49" s="7" t="str">
        <f t="shared" si="48"/>
        <v/>
      </c>
      <c r="WN49" s="3">
        <f t="shared" si="49"/>
        <v>45382</v>
      </c>
      <c r="WO49" s="4"/>
      <c r="WP49" s="5" t="s">
        <v>22</v>
      </c>
      <c r="WQ49" s="4"/>
      <c r="WR49" s="5" t="s">
        <v>23</v>
      </c>
      <c r="WS49" s="4"/>
      <c r="WT49" s="5" t="s">
        <v>22</v>
      </c>
      <c r="WU49" s="4"/>
      <c r="WV49" s="5" t="s">
        <v>23</v>
      </c>
      <c r="WW49" s="4"/>
      <c r="WX49" s="6" t="s">
        <v>22</v>
      </c>
      <c r="WY49" s="4"/>
      <c r="WZ49" s="6" t="s">
        <v>23</v>
      </c>
      <c r="XA49" s="4"/>
      <c r="XB49" s="6" t="s">
        <v>22</v>
      </c>
      <c r="XC49" s="4"/>
      <c r="XD49" s="6" t="s">
        <v>23</v>
      </c>
      <c r="XE49" s="70"/>
      <c r="XF49" s="17"/>
      <c r="XG49" s="18"/>
      <c r="XH49" s="82"/>
      <c r="XJ49" s="9" t="str">
        <f t="shared" si="50"/>
        <v/>
      </c>
      <c r="XK49" s="9" t="str">
        <f t="shared" si="96"/>
        <v/>
      </c>
      <c r="XL49" s="9" t="str">
        <f>IF(WU49="","",IF(OR(AND(WL49=WL50,WO50&gt;0,明細書!WO50&lt;明細書!WO49),AND(WL49=WL50,WO50&gt;0,明細書!WP49&gt;明細書!WO50),AND(明細書!WO49&gt;明細書!WP49)),1,""))</f>
        <v/>
      </c>
      <c r="XM49" s="9" t="str">
        <f>IF(XC49="","",IF(OR(明細書!WQ49&lt;明細書!WO49,明細書!WP49&lt;明細書!WR49,明細書!WQ49&gt;明細書!WR49),1,""))</f>
        <v/>
      </c>
      <c r="XN49" s="9" t="str">
        <f>IF(AND(明細書!WO49&lt;=TIME(17,40,0),明細書!WP49&gt;=TIME(18,20,0)),1,IF(AND(明細書!WO49&lt;=TIME(21,40,0),明細書!WP49&gt;=TIME(22,20,0)),1,IF(AND(明細書!WO49&lt;=TIME(5,40,0),明細書!WP49&gt;=TIME(6,20,0)),1,IF(AND(明細書!WO49&lt;=TIME(7,40,0),明細書!WP49&gt;=TIME(8,20,0)),1,""))))</f>
        <v/>
      </c>
      <c r="XV49" s="15" t="str">
        <f t="shared" si="76"/>
        <v/>
      </c>
      <c r="XX49" s="16"/>
      <c r="XY49" s="7" t="str">
        <f t="shared" si="51"/>
        <v/>
      </c>
      <c r="XZ49" s="3">
        <f t="shared" si="52"/>
        <v>45382</v>
      </c>
      <c r="YA49" s="4"/>
      <c r="YB49" s="5" t="s">
        <v>22</v>
      </c>
      <c r="YC49" s="4"/>
      <c r="YD49" s="5" t="s">
        <v>23</v>
      </c>
      <c r="YE49" s="4"/>
      <c r="YF49" s="5" t="s">
        <v>22</v>
      </c>
      <c r="YG49" s="4"/>
      <c r="YH49" s="5" t="s">
        <v>23</v>
      </c>
      <c r="YI49" s="4"/>
      <c r="YJ49" s="6" t="s">
        <v>22</v>
      </c>
      <c r="YK49" s="4"/>
      <c r="YL49" s="6" t="s">
        <v>23</v>
      </c>
      <c r="YM49" s="4"/>
      <c r="YN49" s="6" t="s">
        <v>22</v>
      </c>
      <c r="YO49" s="4"/>
      <c r="YP49" s="6" t="s">
        <v>23</v>
      </c>
      <c r="YQ49" s="70"/>
      <c r="YR49" s="17"/>
      <c r="YS49" s="18"/>
      <c r="YT49" s="82"/>
      <c r="YV49" s="9" t="str">
        <f t="shared" si="53"/>
        <v/>
      </c>
      <c r="YW49" s="9" t="str">
        <f t="shared" si="97"/>
        <v/>
      </c>
      <c r="YX49" s="9" t="str">
        <f>IF(YG49="","",IF(OR(AND(XX49=XX50,YA50&gt;0,明細書!YA50&lt;明細書!YA49),AND(XX49=XX50,YA50&gt;0,明細書!YB49&gt;明細書!YA50),AND(明細書!YA49&gt;明細書!YB49)),1,""))</f>
        <v/>
      </c>
      <c r="YY49" s="9" t="str">
        <f>IF(YO49="","",IF(OR(明細書!YC49&lt;明細書!YA49,明細書!YB49&lt;明細書!YD49,明細書!YC49&gt;明細書!YD49),1,""))</f>
        <v/>
      </c>
      <c r="YZ49" s="9" t="str">
        <f>IF(AND(明細書!YA49&lt;=TIME(17,40,0),明細書!YB49&gt;=TIME(18,20,0)),1,IF(AND(明細書!YA49&lt;=TIME(21,40,0),明細書!YB49&gt;=TIME(22,20,0)),1,IF(AND(明細書!YA49&lt;=TIME(5,40,0),明細書!YB49&gt;=TIME(6,20,0)),1,IF(AND(明細書!YA49&lt;=TIME(7,40,0),明細書!YB49&gt;=TIME(8,20,0)),1,""))))</f>
        <v/>
      </c>
      <c r="ZH49" s="15" t="str">
        <f t="shared" si="77"/>
        <v/>
      </c>
      <c r="ZJ49" s="16"/>
      <c r="ZK49" s="7" t="str">
        <f t="shared" si="54"/>
        <v/>
      </c>
      <c r="ZL49" s="3">
        <f t="shared" si="55"/>
        <v>45382</v>
      </c>
      <c r="ZM49" s="4"/>
      <c r="ZN49" s="5" t="s">
        <v>22</v>
      </c>
      <c r="ZO49" s="4"/>
      <c r="ZP49" s="5" t="s">
        <v>23</v>
      </c>
      <c r="ZQ49" s="4"/>
      <c r="ZR49" s="5" t="s">
        <v>22</v>
      </c>
      <c r="ZS49" s="4"/>
      <c r="ZT49" s="5" t="s">
        <v>23</v>
      </c>
      <c r="ZU49" s="4"/>
      <c r="ZV49" s="6" t="s">
        <v>22</v>
      </c>
      <c r="ZW49" s="4"/>
      <c r="ZX49" s="6" t="s">
        <v>23</v>
      </c>
      <c r="ZY49" s="4"/>
      <c r="ZZ49" s="6" t="s">
        <v>22</v>
      </c>
      <c r="AAA49" s="4"/>
      <c r="AAB49" s="6" t="s">
        <v>23</v>
      </c>
      <c r="AAC49" s="70"/>
      <c r="AAD49" s="17"/>
      <c r="AAE49" s="18"/>
      <c r="AAF49" s="82"/>
      <c r="AAH49" s="9" t="str">
        <f t="shared" si="56"/>
        <v/>
      </c>
      <c r="AAI49" s="9" t="str">
        <f t="shared" si="98"/>
        <v/>
      </c>
      <c r="AAJ49" s="9" t="str">
        <f>IF(ZS49="","",IF(OR(AND(ZJ49=ZJ50,ZM50&gt;0,明細書!ZM50&lt;明細書!ZM49),AND(ZJ49=ZJ50,ZM50&gt;0,明細書!ZN49&gt;明細書!ZM50),AND(明細書!ZM49&gt;明細書!ZN49)),1,""))</f>
        <v/>
      </c>
      <c r="AAK49" s="9" t="str">
        <f>IF(AAA49="","",IF(OR(明細書!ZO49&lt;明細書!ZM49,明細書!ZN49&lt;明細書!ZP49,明細書!ZO49&gt;明細書!ZP49),1,""))</f>
        <v/>
      </c>
      <c r="AAL49" s="9" t="str">
        <f>IF(AND(明細書!ZM49&lt;=TIME(17,40,0),明細書!ZN49&gt;=TIME(18,20,0)),1,IF(AND(明細書!ZM49&lt;=TIME(21,40,0),明細書!ZN49&gt;=TIME(22,20,0)),1,IF(AND(明細書!ZM49&lt;=TIME(5,40,0),明細書!ZN49&gt;=TIME(6,20,0)),1,IF(AND(明細書!ZM49&lt;=TIME(7,40,0),明細書!ZN49&gt;=TIME(8,20,0)),1,""))))</f>
        <v/>
      </c>
      <c r="AAT49" s="15" t="str">
        <f t="shared" si="78"/>
        <v/>
      </c>
      <c r="AAV49" s="16"/>
      <c r="AAW49" s="7" t="str">
        <f t="shared" si="57"/>
        <v/>
      </c>
      <c r="AAX49" s="3">
        <f t="shared" si="58"/>
        <v>45382</v>
      </c>
      <c r="AAY49" s="4"/>
      <c r="AAZ49" s="5" t="s">
        <v>22</v>
      </c>
      <c r="ABA49" s="4"/>
      <c r="ABB49" s="5" t="s">
        <v>23</v>
      </c>
      <c r="ABC49" s="4"/>
      <c r="ABD49" s="5" t="s">
        <v>22</v>
      </c>
      <c r="ABE49" s="4"/>
      <c r="ABF49" s="5" t="s">
        <v>23</v>
      </c>
      <c r="ABG49" s="4"/>
      <c r="ABH49" s="6" t="s">
        <v>22</v>
      </c>
      <c r="ABI49" s="4"/>
      <c r="ABJ49" s="6" t="s">
        <v>23</v>
      </c>
      <c r="ABK49" s="4"/>
      <c r="ABL49" s="6" t="s">
        <v>22</v>
      </c>
      <c r="ABM49" s="4"/>
      <c r="ABN49" s="6" t="s">
        <v>23</v>
      </c>
      <c r="ABO49" s="70"/>
      <c r="ABP49" s="17"/>
      <c r="ABQ49" s="18"/>
      <c r="ABR49" s="82"/>
      <c r="ABT49" s="9" t="str">
        <f t="shared" si="59"/>
        <v/>
      </c>
      <c r="ABU49" s="9" t="str">
        <f t="shared" si="99"/>
        <v/>
      </c>
      <c r="ABV49" s="9" t="str">
        <f>IF(ABE49="","",IF(OR(AND(AAV49=AAV50,AAY50&gt;0,明細書!AAY50&lt;明細書!AAY49),AND(AAV49=AAV50,AAY50&gt;0,明細書!AAZ49&gt;明細書!AAY50),AND(明細書!AAY49&gt;明細書!AAZ49)),1,""))</f>
        <v/>
      </c>
      <c r="ABW49" s="9" t="str">
        <f>IF(ABM49="","",IF(OR(明細書!ABA49&lt;明細書!AAY49,明細書!AAZ49&lt;明細書!ABB49,明細書!ABA49&gt;明細書!ABB49),1,""))</f>
        <v/>
      </c>
      <c r="ABX49" s="9" t="str">
        <f>IF(AND(明細書!AAY49&lt;=TIME(17,40,0),明細書!AAZ49&gt;=TIME(18,20,0)),1,IF(AND(明細書!AAY49&lt;=TIME(21,40,0),明細書!AAZ49&gt;=TIME(22,20,0)),1,IF(AND(明細書!AAY49&lt;=TIME(5,40,0),明細書!AAZ49&gt;=TIME(6,20,0)),1,IF(AND(明細書!AAY49&lt;=TIME(7,40,0),明細書!AAZ49&gt;=TIME(8,20,0)),1,""))))</f>
        <v/>
      </c>
      <c r="ACF49" s="15" t="str">
        <f t="shared" si="79"/>
        <v/>
      </c>
    </row>
    <row r="50" spans="2:760" ht="18.75" customHeight="1" x14ac:dyDescent="0.2">
      <c r="B50" s="16"/>
      <c r="C50" s="7" t="str">
        <f t="shared" si="100"/>
        <v/>
      </c>
      <c r="D50" s="3">
        <f t="shared" si="102"/>
        <v>45382</v>
      </c>
      <c r="E50" s="4"/>
      <c r="F50" s="5" t="s">
        <v>22</v>
      </c>
      <c r="G50" s="4"/>
      <c r="H50" s="5" t="s">
        <v>23</v>
      </c>
      <c r="I50" s="4"/>
      <c r="J50" s="5" t="s">
        <v>22</v>
      </c>
      <c r="K50" s="4"/>
      <c r="L50" s="5" t="s">
        <v>23</v>
      </c>
      <c r="M50" s="4"/>
      <c r="N50" s="6" t="s">
        <v>22</v>
      </c>
      <c r="O50" s="4"/>
      <c r="P50" s="6" t="s">
        <v>23</v>
      </c>
      <c r="Q50" s="4"/>
      <c r="R50" s="6" t="s">
        <v>22</v>
      </c>
      <c r="S50" s="4"/>
      <c r="T50" s="6" t="s">
        <v>23</v>
      </c>
      <c r="U50" s="70"/>
      <c r="V50" s="17"/>
      <c r="W50" s="18"/>
      <c r="X50" s="82"/>
      <c r="Z50" s="9" t="str">
        <f t="shared" si="103"/>
        <v/>
      </c>
      <c r="AA50" s="9" t="str">
        <f t="shared" si="80"/>
        <v/>
      </c>
      <c r="AB50" s="9" t="str">
        <f>IF(K50="","",IF(OR(AND(B50=B51,E51&gt;0,明細書!E51&lt;明細書!E50),AND(B50=B51,E51&gt;0,明細書!F50&gt;明細書!E51),AND(明細書!E50&gt;明細書!F50)),1,""))</f>
        <v/>
      </c>
      <c r="AC50" s="9" t="str">
        <f>IF(S50="","",IF(OR(明細書!G50&lt;明細書!E50,明細書!F50&lt;明細書!H50,明細書!G50&gt;明細書!H50),1,""))</f>
        <v/>
      </c>
      <c r="AD50" s="9" t="str">
        <f>IF(AND(明細書!E50&lt;=TIME(17,40,0),明細書!F50&gt;=TIME(18,20,0)),1,IF(AND(明細書!E50&lt;=TIME(21,40,0),明細書!F50&gt;=TIME(22,20,0)),1,IF(AND(明細書!E50&lt;=TIME(5,40,0),明細書!F50&gt;=TIME(6,20,0)),1,IF(AND(明細書!E50&lt;=TIME(7,40,0),明細書!F50&gt;=TIME(8,20,0)),1,""))))</f>
        <v/>
      </c>
      <c r="AL50" s="15" t="str">
        <f t="shared" si="60"/>
        <v/>
      </c>
      <c r="AN50" s="16"/>
      <c r="AO50" s="7" t="str">
        <f t="shared" si="3"/>
        <v/>
      </c>
      <c r="AP50" s="3">
        <f t="shared" si="4"/>
        <v>45382</v>
      </c>
      <c r="AQ50" s="4"/>
      <c r="AR50" s="5" t="s">
        <v>22</v>
      </c>
      <c r="AS50" s="4"/>
      <c r="AT50" s="5" t="s">
        <v>23</v>
      </c>
      <c r="AU50" s="4"/>
      <c r="AV50" s="5" t="s">
        <v>22</v>
      </c>
      <c r="AW50" s="4"/>
      <c r="AX50" s="5" t="s">
        <v>23</v>
      </c>
      <c r="AY50" s="4"/>
      <c r="AZ50" s="6" t="s">
        <v>22</v>
      </c>
      <c r="BA50" s="4"/>
      <c r="BB50" s="6" t="s">
        <v>23</v>
      </c>
      <c r="BC50" s="4"/>
      <c r="BD50" s="6" t="s">
        <v>22</v>
      </c>
      <c r="BE50" s="4"/>
      <c r="BF50" s="6" t="s">
        <v>23</v>
      </c>
      <c r="BG50" s="70"/>
      <c r="BH50" s="17"/>
      <c r="BI50" s="18"/>
      <c r="BJ50" s="82"/>
      <c r="BL50" s="9" t="str">
        <f t="shared" si="5"/>
        <v/>
      </c>
      <c r="BM50" s="9" t="str">
        <f t="shared" si="81"/>
        <v/>
      </c>
      <c r="BN50" s="9" t="str">
        <f>IF(AW50="","",IF(OR(AND(AN50=AN51,AQ51&gt;0,明細書!AQ51&lt;明細書!AQ50),AND(AN50=AN51,AQ51&gt;0,明細書!AR50&gt;明細書!AQ51),AND(明細書!AQ50&gt;明細書!AR50)),1,""))</f>
        <v/>
      </c>
      <c r="BO50" s="9" t="str">
        <f>IF(BE50="","",IF(OR(明細書!AS50&lt;明細書!AQ50,明細書!AR50&lt;明細書!AT50,明細書!AS50&gt;明細書!AT50),1,""))</f>
        <v/>
      </c>
      <c r="BP50" s="9" t="str">
        <f>IF(AND(明細書!AQ50&lt;=TIME(17,40,0),明細書!AR50&gt;=TIME(18,20,0)),1,IF(AND(明細書!AQ50&lt;=TIME(21,40,0),明細書!AR50&gt;=TIME(22,20,0)),1,IF(AND(明細書!AQ50&lt;=TIME(5,40,0),明細書!AR50&gt;=TIME(6,20,0)),1,IF(AND(明細書!AQ50&lt;=TIME(7,40,0),明細書!AR50&gt;=TIME(8,20,0)),1,""))))</f>
        <v/>
      </c>
      <c r="BX50" s="15" t="str">
        <f t="shared" si="61"/>
        <v/>
      </c>
      <c r="BZ50" s="16"/>
      <c r="CA50" s="7" t="str">
        <f t="shared" si="6"/>
        <v/>
      </c>
      <c r="CB50" s="3">
        <f t="shared" si="7"/>
        <v>45382</v>
      </c>
      <c r="CC50" s="4"/>
      <c r="CD50" s="5" t="s">
        <v>22</v>
      </c>
      <c r="CE50" s="4"/>
      <c r="CF50" s="5" t="s">
        <v>23</v>
      </c>
      <c r="CG50" s="4"/>
      <c r="CH50" s="5" t="s">
        <v>22</v>
      </c>
      <c r="CI50" s="4"/>
      <c r="CJ50" s="5" t="s">
        <v>23</v>
      </c>
      <c r="CK50" s="4"/>
      <c r="CL50" s="6" t="s">
        <v>22</v>
      </c>
      <c r="CM50" s="4"/>
      <c r="CN50" s="6" t="s">
        <v>23</v>
      </c>
      <c r="CO50" s="4"/>
      <c r="CP50" s="6" t="s">
        <v>22</v>
      </c>
      <c r="CQ50" s="4"/>
      <c r="CR50" s="6" t="s">
        <v>23</v>
      </c>
      <c r="CS50" s="70"/>
      <c r="CT50" s="17"/>
      <c r="CU50" s="18"/>
      <c r="CV50" s="82"/>
      <c r="CX50" s="9" t="str">
        <f t="shared" si="8"/>
        <v/>
      </c>
      <c r="CY50" s="9" t="str">
        <f t="shared" si="82"/>
        <v/>
      </c>
      <c r="CZ50" s="9" t="str">
        <f>IF(CI50="","",IF(OR(AND(BZ50=BZ51,CC51&gt;0,明細書!CC51&lt;明細書!CC50),AND(BZ50=BZ51,CC51&gt;0,明細書!CD50&gt;明細書!CC51),AND(明細書!CC50&gt;明細書!CD50)),1,""))</f>
        <v/>
      </c>
      <c r="DA50" s="9" t="str">
        <f>IF(CQ50="","",IF(OR(明細書!CE50&lt;明細書!CC50,明細書!CD50&lt;明細書!CF50,明細書!CE50&gt;明細書!CF50),1,""))</f>
        <v/>
      </c>
      <c r="DB50" s="9" t="str">
        <f>IF(AND(明細書!CC50&lt;=TIME(17,40,0),明細書!CD50&gt;=TIME(18,20,0)),1,IF(AND(明細書!CC50&lt;=TIME(21,40,0),明細書!CD50&gt;=TIME(22,20,0)),1,IF(AND(明細書!CC50&lt;=TIME(5,40,0),明細書!CD50&gt;=TIME(6,20,0)),1,IF(AND(明細書!CC50&lt;=TIME(7,40,0),明細書!CD50&gt;=TIME(8,20,0)),1,""))))</f>
        <v/>
      </c>
      <c r="DJ50" s="15" t="str">
        <f t="shared" si="62"/>
        <v/>
      </c>
      <c r="DL50" s="16"/>
      <c r="DM50" s="7" t="str">
        <f t="shared" si="9"/>
        <v/>
      </c>
      <c r="DN50" s="3">
        <f t="shared" si="10"/>
        <v>45382</v>
      </c>
      <c r="DO50" s="4"/>
      <c r="DP50" s="5" t="s">
        <v>22</v>
      </c>
      <c r="DQ50" s="4"/>
      <c r="DR50" s="5" t="s">
        <v>23</v>
      </c>
      <c r="DS50" s="4"/>
      <c r="DT50" s="5" t="s">
        <v>22</v>
      </c>
      <c r="DU50" s="4"/>
      <c r="DV50" s="5" t="s">
        <v>23</v>
      </c>
      <c r="DW50" s="4"/>
      <c r="DX50" s="6" t="s">
        <v>22</v>
      </c>
      <c r="DY50" s="4"/>
      <c r="DZ50" s="6" t="s">
        <v>23</v>
      </c>
      <c r="EA50" s="4"/>
      <c r="EB50" s="6" t="s">
        <v>22</v>
      </c>
      <c r="EC50" s="4"/>
      <c r="ED50" s="6" t="s">
        <v>23</v>
      </c>
      <c r="EE50" s="70"/>
      <c r="EF50" s="17"/>
      <c r="EG50" s="18"/>
      <c r="EH50" s="82"/>
      <c r="EJ50" s="9" t="str">
        <f t="shared" si="11"/>
        <v/>
      </c>
      <c r="EK50" s="9" t="str">
        <f t="shared" si="83"/>
        <v/>
      </c>
      <c r="EL50" s="9" t="str">
        <f>IF(DU50="","",IF(OR(AND(DL50=DL51,DO51&gt;0,明細書!DO51&lt;明細書!DO50),AND(DL50=DL51,DO51&gt;0,明細書!DP50&gt;明細書!DO51),AND(明細書!DO50&gt;明細書!DP50)),1,""))</f>
        <v/>
      </c>
      <c r="EM50" s="9" t="str">
        <f>IF(EC50="","",IF(OR(明細書!DQ50&lt;明細書!DO50,明細書!DP50&lt;明細書!DR50,明細書!DQ50&gt;明細書!DR50),1,""))</f>
        <v/>
      </c>
      <c r="EN50" s="9" t="str">
        <f>IF(AND(明細書!DO50&lt;=TIME(17,40,0),明細書!DP50&gt;=TIME(18,20,0)),1,IF(AND(明細書!DO50&lt;=TIME(21,40,0),明細書!DP50&gt;=TIME(22,20,0)),1,IF(AND(明細書!DO50&lt;=TIME(5,40,0),明細書!DP50&gt;=TIME(6,20,0)),1,IF(AND(明細書!DO50&lt;=TIME(7,40,0),明細書!DP50&gt;=TIME(8,20,0)),1,""))))</f>
        <v/>
      </c>
      <c r="EV50" s="15" t="str">
        <f t="shared" si="63"/>
        <v/>
      </c>
      <c r="EX50" s="16"/>
      <c r="EY50" s="7" t="str">
        <f t="shared" si="12"/>
        <v/>
      </c>
      <c r="EZ50" s="3">
        <f t="shared" si="13"/>
        <v>45382</v>
      </c>
      <c r="FA50" s="4"/>
      <c r="FB50" s="5" t="s">
        <v>22</v>
      </c>
      <c r="FC50" s="4"/>
      <c r="FD50" s="5" t="s">
        <v>23</v>
      </c>
      <c r="FE50" s="4"/>
      <c r="FF50" s="5" t="s">
        <v>22</v>
      </c>
      <c r="FG50" s="4"/>
      <c r="FH50" s="5" t="s">
        <v>23</v>
      </c>
      <c r="FI50" s="4"/>
      <c r="FJ50" s="6" t="s">
        <v>22</v>
      </c>
      <c r="FK50" s="4"/>
      <c r="FL50" s="6" t="s">
        <v>23</v>
      </c>
      <c r="FM50" s="4"/>
      <c r="FN50" s="6" t="s">
        <v>22</v>
      </c>
      <c r="FO50" s="4"/>
      <c r="FP50" s="6" t="s">
        <v>23</v>
      </c>
      <c r="FQ50" s="70"/>
      <c r="FR50" s="17"/>
      <c r="FS50" s="18"/>
      <c r="FT50" s="82"/>
      <c r="FV50" s="9" t="str">
        <f t="shared" si="14"/>
        <v/>
      </c>
      <c r="FW50" s="9" t="str">
        <f t="shared" si="84"/>
        <v/>
      </c>
      <c r="FX50" s="9" t="str">
        <f>IF(FG50="","",IF(OR(AND(EX50=EX51,FA51&gt;0,明細書!FA51&lt;明細書!FA50),AND(EX50=EX51,FA51&gt;0,明細書!FB50&gt;明細書!FA51),AND(明細書!FA50&gt;明細書!FB50)),1,""))</f>
        <v/>
      </c>
      <c r="FY50" s="9" t="str">
        <f>IF(FO50="","",IF(OR(明細書!FC50&lt;明細書!FA50,明細書!FB50&lt;明細書!FD50,明細書!FC50&gt;明細書!FD50),1,""))</f>
        <v/>
      </c>
      <c r="FZ50" s="9" t="str">
        <f>IF(AND(明細書!FA50&lt;=TIME(17,40,0),明細書!FB50&gt;=TIME(18,20,0)),1,IF(AND(明細書!FA50&lt;=TIME(21,40,0),明細書!FB50&gt;=TIME(22,20,0)),1,IF(AND(明細書!FA50&lt;=TIME(5,40,0),明細書!FB50&gt;=TIME(6,20,0)),1,IF(AND(明細書!FA50&lt;=TIME(7,40,0),明細書!FB50&gt;=TIME(8,20,0)),1,""))))</f>
        <v/>
      </c>
      <c r="GH50" s="15" t="str">
        <f t="shared" si="64"/>
        <v/>
      </c>
      <c r="GJ50" s="16"/>
      <c r="GK50" s="7" t="str">
        <f t="shared" si="15"/>
        <v/>
      </c>
      <c r="GL50" s="3">
        <f t="shared" si="16"/>
        <v>45382</v>
      </c>
      <c r="GM50" s="4"/>
      <c r="GN50" s="5" t="s">
        <v>22</v>
      </c>
      <c r="GO50" s="4"/>
      <c r="GP50" s="5" t="s">
        <v>23</v>
      </c>
      <c r="GQ50" s="4"/>
      <c r="GR50" s="5" t="s">
        <v>22</v>
      </c>
      <c r="GS50" s="4"/>
      <c r="GT50" s="5" t="s">
        <v>23</v>
      </c>
      <c r="GU50" s="4"/>
      <c r="GV50" s="6" t="s">
        <v>22</v>
      </c>
      <c r="GW50" s="4"/>
      <c r="GX50" s="6" t="s">
        <v>23</v>
      </c>
      <c r="GY50" s="4"/>
      <c r="GZ50" s="6" t="s">
        <v>22</v>
      </c>
      <c r="HA50" s="4"/>
      <c r="HB50" s="6" t="s">
        <v>23</v>
      </c>
      <c r="HC50" s="70"/>
      <c r="HD50" s="17"/>
      <c r="HE50" s="18"/>
      <c r="HF50" s="82"/>
      <c r="HH50" s="9" t="str">
        <f t="shared" si="17"/>
        <v/>
      </c>
      <c r="HI50" s="9" t="str">
        <f t="shared" si="85"/>
        <v/>
      </c>
      <c r="HJ50" s="9" t="str">
        <f>IF(GS50="","",IF(OR(AND(GJ50=GJ51,GM51&gt;0,明細書!GM51&lt;明細書!GM50),AND(GJ50=GJ51,GM51&gt;0,明細書!GN50&gt;明細書!GM51),AND(明細書!GM50&gt;明細書!GN50)),1,""))</f>
        <v/>
      </c>
      <c r="HK50" s="9" t="str">
        <f>IF(HA50="","",IF(OR(明細書!GO50&lt;明細書!GM50,明細書!GN50&lt;明細書!GP50,明細書!GO50&gt;明細書!GP50),1,""))</f>
        <v/>
      </c>
      <c r="HL50" s="9" t="str">
        <f>IF(AND(明細書!GM50&lt;=TIME(17,40,0),明細書!GN50&gt;=TIME(18,20,0)),1,IF(AND(明細書!GM50&lt;=TIME(21,40,0),明細書!GN50&gt;=TIME(22,20,0)),1,IF(AND(明細書!GM50&lt;=TIME(5,40,0),明細書!GN50&gt;=TIME(6,20,0)),1,IF(AND(明細書!GM50&lt;=TIME(7,40,0),明細書!GN50&gt;=TIME(8,20,0)),1,""))))</f>
        <v/>
      </c>
      <c r="HT50" s="15" t="str">
        <f t="shared" si="65"/>
        <v/>
      </c>
      <c r="HV50" s="16"/>
      <c r="HW50" s="7" t="str">
        <f t="shared" si="18"/>
        <v/>
      </c>
      <c r="HX50" s="3">
        <f t="shared" si="19"/>
        <v>45382</v>
      </c>
      <c r="HY50" s="4"/>
      <c r="HZ50" s="5" t="s">
        <v>22</v>
      </c>
      <c r="IA50" s="4"/>
      <c r="IB50" s="5" t="s">
        <v>23</v>
      </c>
      <c r="IC50" s="4"/>
      <c r="ID50" s="5" t="s">
        <v>22</v>
      </c>
      <c r="IE50" s="4"/>
      <c r="IF50" s="5" t="s">
        <v>23</v>
      </c>
      <c r="IG50" s="4"/>
      <c r="IH50" s="6" t="s">
        <v>22</v>
      </c>
      <c r="II50" s="4"/>
      <c r="IJ50" s="6" t="s">
        <v>23</v>
      </c>
      <c r="IK50" s="4"/>
      <c r="IL50" s="6" t="s">
        <v>22</v>
      </c>
      <c r="IM50" s="4"/>
      <c r="IN50" s="6" t="s">
        <v>23</v>
      </c>
      <c r="IO50" s="70"/>
      <c r="IP50" s="17"/>
      <c r="IQ50" s="18"/>
      <c r="IR50" s="82"/>
      <c r="IT50" s="9" t="str">
        <f t="shared" si="20"/>
        <v/>
      </c>
      <c r="IU50" s="9" t="str">
        <f t="shared" si="86"/>
        <v/>
      </c>
      <c r="IV50" s="9" t="str">
        <f>IF(IE50="","",IF(OR(AND(HV50=HV51,HY51&gt;0,明細書!HY51&lt;明細書!HY50),AND(HV50=HV51,HY51&gt;0,明細書!HZ50&gt;明細書!HY51),AND(明細書!HY50&gt;明細書!HZ50)),1,""))</f>
        <v/>
      </c>
      <c r="IW50" s="9" t="str">
        <f>IF(IM50="","",IF(OR(明細書!IA50&lt;明細書!HY50,明細書!HZ50&lt;明細書!IB50,明細書!IA50&gt;明細書!IB50),1,""))</f>
        <v/>
      </c>
      <c r="IX50" s="9" t="str">
        <f>IF(AND(明細書!HY50&lt;=TIME(17,40,0),明細書!HZ50&gt;=TIME(18,20,0)),1,IF(AND(明細書!HY50&lt;=TIME(21,40,0),明細書!HZ50&gt;=TIME(22,20,0)),1,IF(AND(明細書!HY50&lt;=TIME(5,40,0),明細書!HZ50&gt;=TIME(6,20,0)),1,IF(AND(明細書!HY50&lt;=TIME(7,40,0),明細書!HZ50&gt;=TIME(8,20,0)),1,""))))</f>
        <v/>
      </c>
      <c r="JF50" s="15" t="str">
        <f t="shared" si="66"/>
        <v/>
      </c>
      <c r="JH50" s="16"/>
      <c r="JI50" s="7" t="str">
        <f t="shared" si="21"/>
        <v/>
      </c>
      <c r="JJ50" s="3">
        <f t="shared" si="22"/>
        <v>45382</v>
      </c>
      <c r="JK50" s="4"/>
      <c r="JL50" s="5" t="s">
        <v>22</v>
      </c>
      <c r="JM50" s="4"/>
      <c r="JN50" s="5" t="s">
        <v>23</v>
      </c>
      <c r="JO50" s="4"/>
      <c r="JP50" s="5" t="s">
        <v>22</v>
      </c>
      <c r="JQ50" s="4"/>
      <c r="JR50" s="5" t="s">
        <v>23</v>
      </c>
      <c r="JS50" s="4"/>
      <c r="JT50" s="6" t="s">
        <v>22</v>
      </c>
      <c r="JU50" s="4"/>
      <c r="JV50" s="6" t="s">
        <v>23</v>
      </c>
      <c r="JW50" s="4"/>
      <c r="JX50" s="6" t="s">
        <v>22</v>
      </c>
      <c r="JY50" s="4"/>
      <c r="JZ50" s="6" t="s">
        <v>23</v>
      </c>
      <c r="KA50" s="70"/>
      <c r="KB50" s="17"/>
      <c r="KC50" s="18"/>
      <c r="KD50" s="82"/>
      <c r="KF50" s="9" t="str">
        <f t="shared" si="23"/>
        <v/>
      </c>
      <c r="KG50" s="9" t="str">
        <f t="shared" si="87"/>
        <v/>
      </c>
      <c r="KH50" s="9" t="str">
        <f>IF(JQ50="","",IF(OR(AND(JH50=JH51,JK51&gt;0,明細書!JK51&lt;明細書!JK50),AND(JH50=JH51,JK51&gt;0,明細書!JL50&gt;明細書!JK51),AND(明細書!JK50&gt;明細書!JL50)),1,""))</f>
        <v/>
      </c>
      <c r="KI50" s="9" t="str">
        <f>IF(JY50="","",IF(OR(明細書!JM50&lt;明細書!JK50,明細書!JL50&lt;明細書!JN50,明細書!JM50&gt;明細書!JN50),1,""))</f>
        <v/>
      </c>
      <c r="KJ50" s="9" t="str">
        <f>IF(AND(明細書!JK50&lt;=TIME(17,40,0),明細書!JL50&gt;=TIME(18,20,0)),1,IF(AND(明細書!JK50&lt;=TIME(21,40,0),明細書!JL50&gt;=TIME(22,20,0)),1,IF(AND(明細書!JK50&lt;=TIME(5,40,0),明細書!JL50&gt;=TIME(6,20,0)),1,IF(AND(明細書!JK50&lt;=TIME(7,40,0),明細書!JL50&gt;=TIME(8,20,0)),1,""))))</f>
        <v/>
      </c>
      <c r="KR50" s="15" t="str">
        <f t="shared" si="67"/>
        <v/>
      </c>
      <c r="KT50" s="16"/>
      <c r="KU50" s="7" t="str">
        <f t="shared" si="24"/>
        <v/>
      </c>
      <c r="KV50" s="3">
        <f t="shared" si="25"/>
        <v>45382</v>
      </c>
      <c r="KW50" s="4"/>
      <c r="KX50" s="5" t="s">
        <v>22</v>
      </c>
      <c r="KY50" s="4"/>
      <c r="KZ50" s="5" t="s">
        <v>23</v>
      </c>
      <c r="LA50" s="4"/>
      <c r="LB50" s="5" t="s">
        <v>22</v>
      </c>
      <c r="LC50" s="4"/>
      <c r="LD50" s="5" t="s">
        <v>23</v>
      </c>
      <c r="LE50" s="4"/>
      <c r="LF50" s="6" t="s">
        <v>22</v>
      </c>
      <c r="LG50" s="4"/>
      <c r="LH50" s="6" t="s">
        <v>23</v>
      </c>
      <c r="LI50" s="4"/>
      <c r="LJ50" s="6" t="s">
        <v>22</v>
      </c>
      <c r="LK50" s="4"/>
      <c r="LL50" s="6" t="s">
        <v>23</v>
      </c>
      <c r="LM50" s="70"/>
      <c r="LN50" s="17"/>
      <c r="LO50" s="18"/>
      <c r="LP50" s="82"/>
      <c r="LR50" s="9" t="str">
        <f t="shared" si="26"/>
        <v/>
      </c>
      <c r="LS50" s="9" t="str">
        <f t="shared" si="88"/>
        <v/>
      </c>
      <c r="LT50" s="9" t="str">
        <f>IF(LC50="","",IF(OR(AND(KT50=KT51,KW51&gt;0,明細書!KW51&lt;明細書!KW50),AND(KT50=KT51,KW51&gt;0,明細書!KX50&gt;明細書!KW51),AND(明細書!KW50&gt;明細書!KX50)),1,""))</f>
        <v/>
      </c>
      <c r="LU50" s="9" t="str">
        <f>IF(LK50="","",IF(OR(明細書!KY50&lt;明細書!KW50,明細書!KX50&lt;明細書!KZ50,明細書!KY50&gt;明細書!KZ50),1,""))</f>
        <v/>
      </c>
      <c r="LV50" s="9" t="str">
        <f>IF(AND(明細書!KW50&lt;=TIME(17,40,0),明細書!KX50&gt;=TIME(18,20,0)),1,IF(AND(明細書!KW50&lt;=TIME(21,40,0),明細書!KX50&gt;=TIME(22,20,0)),1,IF(AND(明細書!KW50&lt;=TIME(5,40,0),明細書!KX50&gt;=TIME(6,20,0)),1,IF(AND(明細書!KW50&lt;=TIME(7,40,0),明細書!KX50&gt;=TIME(8,20,0)),1,""))))</f>
        <v/>
      </c>
      <c r="MD50" s="15" t="str">
        <f t="shared" si="68"/>
        <v/>
      </c>
      <c r="MF50" s="16"/>
      <c r="MG50" s="7" t="str">
        <f t="shared" si="27"/>
        <v/>
      </c>
      <c r="MH50" s="3">
        <f t="shared" si="28"/>
        <v>45382</v>
      </c>
      <c r="MI50" s="4"/>
      <c r="MJ50" s="5" t="s">
        <v>22</v>
      </c>
      <c r="MK50" s="4"/>
      <c r="ML50" s="5" t="s">
        <v>23</v>
      </c>
      <c r="MM50" s="4"/>
      <c r="MN50" s="5" t="s">
        <v>22</v>
      </c>
      <c r="MO50" s="4"/>
      <c r="MP50" s="5" t="s">
        <v>23</v>
      </c>
      <c r="MQ50" s="4"/>
      <c r="MR50" s="6" t="s">
        <v>22</v>
      </c>
      <c r="MS50" s="4"/>
      <c r="MT50" s="6" t="s">
        <v>23</v>
      </c>
      <c r="MU50" s="4"/>
      <c r="MV50" s="6" t="s">
        <v>22</v>
      </c>
      <c r="MW50" s="4"/>
      <c r="MX50" s="6" t="s">
        <v>23</v>
      </c>
      <c r="MY50" s="70"/>
      <c r="MZ50" s="17"/>
      <c r="NA50" s="18"/>
      <c r="NB50" s="82"/>
      <c r="ND50" s="9" t="str">
        <f t="shared" si="29"/>
        <v/>
      </c>
      <c r="NE50" s="9" t="str">
        <f t="shared" si="89"/>
        <v/>
      </c>
      <c r="NF50" s="9" t="str">
        <f>IF(MO50="","",IF(OR(AND(MF50=MF51,MI51&gt;0,明細書!MI51&lt;明細書!MI50),AND(MF50=MF51,MI51&gt;0,明細書!MJ50&gt;明細書!MI51),AND(明細書!MI50&gt;明細書!MJ50)),1,""))</f>
        <v/>
      </c>
      <c r="NG50" s="9" t="str">
        <f>IF(MW50="","",IF(OR(明細書!MK50&lt;明細書!MI50,明細書!MJ50&lt;明細書!ML50,明細書!MK50&gt;明細書!ML50),1,""))</f>
        <v/>
      </c>
      <c r="NH50" s="9" t="str">
        <f>IF(AND(明細書!MI50&lt;=TIME(17,40,0),明細書!MJ50&gt;=TIME(18,20,0)),1,IF(AND(明細書!MI50&lt;=TIME(21,40,0),明細書!MJ50&gt;=TIME(22,20,0)),1,IF(AND(明細書!MI50&lt;=TIME(5,40,0),明細書!MJ50&gt;=TIME(6,20,0)),1,IF(AND(明細書!MI50&lt;=TIME(7,40,0),明細書!MJ50&gt;=TIME(8,20,0)),1,""))))</f>
        <v/>
      </c>
      <c r="NP50" s="15" t="str">
        <f t="shared" si="69"/>
        <v/>
      </c>
      <c r="NR50" s="16"/>
      <c r="NS50" s="7" t="str">
        <f t="shared" si="30"/>
        <v/>
      </c>
      <c r="NT50" s="3">
        <f t="shared" si="31"/>
        <v>45382</v>
      </c>
      <c r="NU50" s="4"/>
      <c r="NV50" s="5" t="s">
        <v>22</v>
      </c>
      <c r="NW50" s="4"/>
      <c r="NX50" s="5" t="s">
        <v>23</v>
      </c>
      <c r="NY50" s="4"/>
      <c r="NZ50" s="5" t="s">
        <v>22</v>
      </c>
      <c r="OA50" s="4"/>
      <c r="OB50" s="5" t="s">
        <v>23</v>
      </c>
      <c r="OC50" s="4"/>
      <c r="OD50" s="6" t="s">
        <v>22</v>
      </c>
      <c r="OE50" s="4"/>
      <c r="OF50" s="6" t="s">
        <v>23</v>
      </c>
      <c r="OG50" s="4"/>
      <c r="OH50" s="6" t="s">
        <v>22</v>
      </c>
      <c r="OI50" s="4"/>
      <c r="OJ50" s="6" t="s">
        <v>23</v>
      </c>
      <c r="OK50" s="70"/>
      <c r="OL50" s="17"/>
      <c r="OM50" s="18"/>
      <c r="ON50" s="82"/>
      <c r="OP50" s="9" t="str">
        <f t="shared" si="32"/>
        <v/>
      </c>
      <c r="OQ50" s="9" t="str">
        <f t="shared" si="90"/>
        <v/>
      </c>
      <c r="OR50" s="9" t="str">
        <f>IF(OA50="","",IF(OR(AND(NR50=NR51,NU51&gt;0,明細書!NU51&lt;明細書!NU50),AND(NR50=NR51,NU51&gt;0,明細書!NV50&gt;明細書!NU51),AND(明細書!NU50&gt;明細書!NV50)),1,""))</f>
        <v/>
      </c>
      <c r="OS50" s="9" t="str">
        <f>IF(OI50="","",IF(OR(明細書!NW50&lt;明細書!NU50,明細書!NV50&lt;明細書!NX50,明細書!NW50&gt;明細書!NX50),1,""))</f>
        <v/>
      </c>
      <c r="OT50" s="9" t="str">
        <f>IF(AND(明細書!NU50&lt;=TIME(17,40,0),明細書!NV50&gt;=TIME(18,20,0)),1,IF(AND(明細書!NU50&lt;=TIME(21,40,0),明細書!NV50&gt;=TIME(22,20,0)),1,IF(AND(明細書!NU50&lt;=TIME(5,40,0),明細書!NV50&gt;=TIME(6,20,0)),1,IF(AND(明細書!NU50&lt;=TIME(7,40,0),明細書!NV50&gt;=TIME(8,20,0)),1,""))))</f>
        <v/>
      </c>
      <c r="PB50" s="15" t="str">
        <f t="shared" si="70"/>
        <v/>
      </c>
      <c r="PD50" s="16"/>
      <c r="PE50" s="7" t="str">
        <f t="shared" si="33"/>
        <v/>
      </c>
      <c r="PF50" s="3">
        <f t="shared" si="34"/>
        <v>45382</v>
      </c>
      <c r="PG50" s="4"/>
      <c r="PH50" s="5" t="s">
        <v>22</v>
      </c>
      <c r="PI50" s="4"/>
      <c r="PJ50" s="5" t="s">
        <v>23</v>
      </c>
      <c r="PK50" s="4"/>
      <c r="PL50" s="5" t="s">
        <v>22</v>
      </c>
      <c r="PM50" s="4"/>
      <c r="PN50" s="5" t="s">
        <v>23</v>
      </c>
      <c r="PO50" s="4"/>
      <c r="PP50" s="6" t="s">
        <v>22</v>
      </c>
      <c r="PQ50" s="4"/>
      <c r="PR50" s="6" t="s">
        <v>23</v>
      </c>
      <c r="PS50" s="4"/>
      <c r="PT50" s="6" t="s">
        <v>22</v>
      </c>
      <c r="PU50" s="4"/>
      <c r="PV50" s="6" t="s">
        <v>23</v>
      </c>
      <c r="PW50" s="70"/>
      <c r="PX50" s="17"/>
      <c r="PY50" s="18"/>
      <c r="PZ50" s="82"/>
      <c r="QB50" s="9" t="str">
        <f t="shared" si="35"/>
        <v/>
      </c>
      <c r="QC50" s="9" t="str">
        <f t="shared" si="91"/>
        <v/>
      </c>
      <c r="QD50" s="9" t="str">
        <f>IF(PM50="","",IF(OR(AND(PD50=PD51,PG51&gt;0,明細書!PG51&lt;明細書!PG50),AND(PD50=PD51,PG51&gt;0,明細書!PH50&gt;明細書!PG51),AND(明細書!PG50&gt;明細書!PH50)),1,""))</f>
        <v/>
      </c>
      <c r="QE50" s="9" t="str">
        <f>IF(PU50="","",IF(OR(明細書!PI50&lt;明細書!PG50,明細書!PH50&lt;明細書!PJ50,明細書!PI50&gt;明細書!PJ50),1,""))</f>
        <v/>
      </c>
      <c r="QF50" s="9" t="str">
        <f>IF(AND(明細書!PG50&lt;=TIME(17,40,0),明細書!PH50&gt;=TIME(18,20,0)),1,IF(AND(明細書!PG50&lt;=TIME(21,40,0),明細書!PH50&gt;=TIME(22,20,0)),1,IF(AND(明細書!PG50&lt;=TIME(5,40,0),明細書!PH50&gt;=TIME(6,20,0)),1,IF(AND(明細書!PG50&lt;=TIME(7,40,0),明細書!PH50&gt;=TIME(8,20,0)),1,""))))</f>
        <v/>
      </c>
      <c r="QN50" s="15" t="str">
        <f t="shared" si="71"/>
        <v/>
      </c>
      <c r="QP50" s="16"/>
      <c r="QQ50" s="7" t="str">
        <f t="shared" si="36"/>
        <v/>
      </c>
      <c r="QR50" s="3">
        <f t="shared" si="37"/>
        <v>45382</v>
      </c>
      <c r="QS50" s="4"/>
      <c r="QT50" s="5" t="s">
        <v>22</v>
      </c>
      <c r="QU50" s="4"/>
      <c r="QV50" s="5" t="s">
        <v>23</v>
      </c>
      <c r="QW50" s="4"/>
      <c r="QX50" s="5" t="s">
        <v>22</v>
      </c>
      <c r="QY50" s="4"/>
      <c r="QZ50" s="5" t="s">
        <v>23</v>
      </c>
      <c r="RA50" s="4"/>
      <c r="RB50" s="6" t="s">
        <v>22</v>
      </c>
      <c r="RC50" s="4"/>
      <c r="RD50" s="6" t="s">
        <v>23</v>
      </c>
      <c r="RE50" s="4"/>
      <c r="RF50" s="6" t="s">
        <v>22</v>
      </c>
      <c r="RG50" s="4"/>
      <c r="RH50" s="6" t="s">
        <v>23</v>
      </c>
      <c r="RI50" s="70"/>
      <c r="RJ50" s="17"/>
      <c r="RK50" s="18"/>
      <c r="RL50" s="82"/>
      <c r="RN50" s="9" t="str">
        <f t="shared" si="38"/>
        <v/>
      </c>
      <c r="RO50" s="9" t="str">
        <f t="shared" si="92"/>
        <v/>
      </c>
      <c r="RP50" s="9" t="str">
        <f>IF(QY50="","",IF(OR(AND(QP50=QP51,QS51&gt;0,明細書!QS51&lt;明細書!QS50),AND(QP50=QP51,QS51&gt;0,明細書!QT50&gt;明細書!QS51),AND(明細書!QS50&gt;明細書!QT50)),1,""))</f>
        <v/>
      </c>
      <c r="RQ50" s="9" t="str">
        <f>IF(RG50="","",IF(OR(明細書!QU50&lt;明細書!QS50,明細書!QT50&lt;明細書!QV50,明細書!QU50&gt;明細書!QV50),1,""))</f>
        <v/>
      </c>
      <c r="RR50" s="9" t="str">
        <f>IF(AND(明細書!QS50&lt;=TIME(17,40,0),明細書!QT50&gt;=TIME(18,20,0)),1,IF(AND(明細書!QS50&lt;=TIME(21,40,0),明細書!QT50&gt;=TIME(22,20,0)),1,IF(AND(明細書!QS50&lt;=TIME(5,40,0),明細書!QT50&gt;=TIME(6,20,0)),1,IF(AND(明細書!QS50&lt;=TIME(7,40,0),明細書!QT50&gt;=TIME(8,20,0)),1,""))))</f>
        <v/>
      </c>
      <c r="RZ50" s="15" t="str">
        <f t="shared" si="72"/>
        <v/>
      </c>
      <c r="SB50" s="16"/>
      <c r="SC50" s="7" t="str">
        <f t="shared" si="39"/>
        <v/>
      </c>
      <c r="SD50" s="3">
        <f t="shared" si="40"/>
        <v>45382</v>
      </c>
      <c r="SE50" s="4"/>
      <c r="SF50" s="5" t="s">
        <v>22</v>
      </c>
      <c r="SG50" s="4"/>
      <c r="SH50" s="5" t="s">
        <v>23</v>
      </c>
      <c r="SI50" s="4"/>
      <c r="SJ50" s="5" t="s">
        <v>22</v>
      </c>
      <c r="SK50" s="4"/>
      <c r="SL50" s="5" t="s">
        <v>23</v>
      </c>
      <c r="SM50" s="4"/>
      <c r="SN50" s="6" t="s">
        <v>22</v>
      </c>
      <c r="SO50" s="4"/>
      <c r="SP50" s="6" t="s">
        <v>23</v>
      </c>
      <c r="SQ50" s="4"/>
      <c r="SR50" s="6" t="s">
        <v>22</v>
      </c>
      <c r="SS50" s="4"/>
      <c r="ST50" s="6" t="s">
        <v>23</v>
      </c>
      <c r="SU50" s="70"/>
      <c r="SV50" s="17"/>
      <c r="SW50" s="18"/>
      <c r="SX50" s="82"/>
      <c r="SZ50" s="9" t="str">
        <f t="shared" si="41"/>
        <v/>
      </c>
      <c r="TA50" s="9" t="str">
        <f t="shared" si="93"/>
        <v/>
      </c>
      <c r="TB50" s="9" t="str">
        <f>IF(SK50="","",IF(OR(AND(SB50=SB51,SE51&gt;0,明細書!SE51&lt;明細書!SE50),AND(SB50=SB51,SE51&gt;0,明細書!SF50&gt;明細書!SE51),AND(明細書!SE50&gt;明細書!SF50)),1,""))</f>
        <v/>
      </c>
      <c r="TC50" s="9" t="str">
        <f>IF(SS50="","",IF(OR(明細書!SG50&lt;明細書!SE50,明細書!SF50&lt;明細書!SH50,明細書!SG50&gt;明細書!SH50),1,""))</f>
        <v/>
      </c>
      <c r="TD50" s="9" t="str">
        <f>IF(AND(明細書!SE50&lt;=TIME(17,40,0),明細書!SF50&gt;=TIME(18,20,0)),1,IF(AND(明細書!SE50&lt;=TIME(21,40,0),明細書!SF50&gt;=TIME(22,20,0)),1,IF(AND(明細書!SE50&lt;=TIME(5,40,0),明細書!SF50&gt;=TIME(6,20,0)),1,IF(AND(明細書!SE50&lt;=TIME(7,40,0),明細書!SF50&gt;=TIME(8,20,0)),1,""))))</f>
        <v/>
      </c>
      <c r="TL50" s="15" t="str">
        <f t="shared" si="73"/>
        <v/>
      </c>
      <c r="TN50" s="16"/>
      <c r="TO50" s="7" t="str">
        <f t="shared" si="42"/>
        <v/>
      </c>
      <c r="TP50" s="3">
        <f t="shared" si="43"/>
        <v>45382</v>
      </c>
      <c r="TQ50" s="4"/>
      <c r="TR50" s="5" t="s">
        <v>22</v>
      </c>
      <c r="TS50" s="4"/>
      <c r="TT50" s="5" t="s">
        <v>23</v>
      </c>
      <c r="TU50" s="4"/>
      <c r="TV50" s="5" t="s">
        <v>22</v>
      </c>
      <c r="TW50" s="4"/>
      <c r="TX50" s="5" t="s">
        <v>23</v>
      </c>
      <c r="TY50" s="4"/>
      <c r="TZ50" s="6" t="s">
        <v>22</v>
      </c>
      <c r="UA50" s="4"/>
      <c r="UB50" s="6" t="s">
        <v>23</v>
      </c>
      <c r="UC50" s="4"/>
      <c r="UD50" s="6" t="s">
        <v>22</v>
      </c>
      <c r="UE50" s="4"/>
      <c r="UF50" s="6" t="s">
        <v>23</v>
      </c>
      <c r="UG50" s="70"/>
      <c r="UH50" s="17"/>
      <c r="UI50" s="18"/>
      <c r="UJ50" s="82"/>
      <c r="UL50" s="9" t="str">
        <f t="shared" si="44"/>
        <v/>
      </c>
      <c r="UM50" s="9" t="str">
        <f t="shared" si="94"/>
        <v/>
      </c>
      <c r="UN50" s="9" t="str">
        <f>IF(TW50="","",IF(OR(AND(TN50=TN51,TQ51&gt;0,明細書!TQ51&lt;明細書!TQ50),AND(TN50=TN51,TQ51&gt;0,明細書!TR50&gt;明細書!TQ51),AND(明細書!TQ50&gt;明細書!TR50)),1,""))</f>
        <v/>
      </c>
      <c r="UO50" s="9" t="str">
        <f>IF(UE50="","",IF(OR(明細書!TS50&lt;明細書!TQ50,明細書!TR50&lt;明細書!TT50,明細書!TS50&gt;明細書!TT50),1,""))</f>
        <v/>
      </c>
      <c r="UP50" s="9" t="str">
        <f>IF(AND(明細書!TQ50&lt;=TIME(17,40,0),明細書!TR50&gt;=TIME(18,20,0)),1,IF(AND(明細書!TQ50&lt;=TIME(21,40,0),明細書!TR50&gt;=TIME(22,20,0)),1,IF(AND(明細書!TQ50&lt;=TIME(5,40,0),明細書!TR50&gt;=TIME(6,20,0)),1,IF(AND(明細書!TQ50&lt;=TIME(7,40,0),明細書!TR50&gt;=TIME(8,20,0)),1,""))))</f>
        <v/>
      </c>
      <c r="UX50" s="15" t="str">
        <f t="shared" si="74"/>
        <v/>
      </c>
      <c r="UZ50" s="16"/>
      <c r="VA50" s="7" t="str">
        <f t="shared" si="45"/>
        <v/>
      </c>
      <c r="VB50" s="3">
        <f t="shared" si="46"/>
        <v>45382</v>
      </c>
      <c r="VC50" s="4"/>
      <c r="VD50" s="5" t="s">
        <v>22</v>
      </c>
      <c r="VE50" s="4"/>
      <c r="VF50" s="5" t="s">
        <v>23</v>
      </c>
      <c r="VG50" s="4"/>
      <c r="VH50" s="5" t="s">
        <v>22</v>
      </c>
      <c r="VI50" s="4"/>
      <c r="VJ50" s="5" t="s">
        <v>23</v>
      </c>
      <c r="VK50" s="4"/>
      <c r="VL50" s="6" t="s">
        <v>22</v>
      </c>
      <c r="VM50" s="4"/>
      <c r="VN50" s="6" t="s">
        <v>23</v>
      </c>
      <c r="VO50" s="4"/>
      <c r="VP50" s="6" t="s">
        <v>22</v>
      </c>
      <c r="VQ50" s="4"/>
      <c r="VR50" s="6" t="s">
        <v>23</v>
      </c>
      <c r="VS50" s="70"/>
      <c r="VT50" s="17"/>
      <c r="VU50" s="18"/>
      <c r="VV50" s="82"/>
      <c r="VX50" s="9" t="str">
        <f t="shared" si="47"/>
        <v/>
      </c>
      <c r="VY50" s="9" t="str">
        <f t="shared" si="95"/>
        <v/>
      </c>
      <c r="VZ50" s="9" t="str">
        <f>IF(VI50="","",IF(OR(AND(UZ50=UZ51,VC51&gt;0,明細書!VC51&lt;明細書!VC50),AND(UZ50=UZ51,VC51&gt;0,明細書!VD50&gt;明細書!VC51),AND(明細書!VC50&gt;明細書!VD50)),1,""))</f>
        <v/>
      </c>
      <c r="WA50" s="9" t="str">
        <f>IF(VQ50="","",IF(OR(明細書!VE50&lt;明細書!VC50,明細書!VD50&lt;明細書!VF50,明細書!VE50&gt;明細書!VF50),1,""))</f>
        <v/>
      </c>
      <c r="WB50" s="9" t="str">
        <f>IF(AND(明細書!VC50&lt;=TIME(17,40,0),明細書!VD50&gt;=TIME(18,20,0)),1,IF(AND(明細書!VC50&lt;=TIME(21,40,0),明細書!VD50&gt;=TIME(22,20,0)),1,IF(AND(明細書!VC50&lt;=TIME(5,40,0),明細書!VD50&gt;=TIME(6,20,0)),1,IF(AND(明細書!VC50&lt;=TIME(7,40,0),明細書!VD50&gt;=TIME(8,20,0)),1,""))))</f>
        <v/>
      </c>
      <c r="WJ50" s="15" t="str">
        <f t="shared" si="75"/>
        <v/>
      </c>
      <c r="WL50" s="16"/>
      <c r="WM50" s="7" t="str">
        <f t="shared" si="48"/>
        <v/>
      </c>
      <c r="WN50" s="3">
        <f t="shared" si="49"/>
        <v>45382</v>
      </c>
      <c r="WO50" s="4"/>
      <c r="WP50" s="5" t="s">
        <v>22</v>
      </c>
      <c r="WQ50" s="4"/>
      <c r="WR50" s="5" t="s">
        <v>23</v>
      </c>
      <c r="WS50" s="4"/>
      <c r="WT50" s="5" t="s">
        <v>22</v>
      </c>
      <c r="WU50" s="4"/>
      <c r="WV50" s="5" t="s">
        <v>23</v>
      </c>
      <c r="WW50" s="4"/>
      <c r="WX50" s="6" t="s">
        <v>22</v>
      </c>
      <c r="WY50" s="4"/>
      <c r="WZ50" s="6" t="s">
        <v>23</v>
      </c>
      <c r="XA50" s="4"/>
      <c r="XB50" s="6" t="s">
        <v>22</v>
      </c>
      <c r="XC50" s="4"/>
      <c r="XD50" s="6" t="s">
        <v>23</v>
      </c>
      <c r="XE50" s="70"/>
      <c r="XF50" s="17"/>
      <c r="XG50" s="18"/>
      <c r="XH50" s="82"/>
      <c r="XJ50" s="9" t="str">
        <f t="shared" si="50"/>
        <v/>
      </c>
      <c r="XK50" s="9" t="str">
        <f t="shared" si="96"/>
        <v/>
      </c>
      <c r="XL50" s="9" t="str">
        <f>IF(WU50="","",IF(OR(AND(WL50=WL51,WO51&gt;0,明細書!WO51&lt;明細書!WO50),AND(WL50=WL51,WO51&gt;0,明細書!WP50&gt;明細書!WO51),AND(明細書!WO50&gt;明細書!WP50)),1,""))</f>
        <v/>
      </c>
      <c r="XM50" s="9" t="str">
        <f>IF(XC50="","",IF(OR(明細書!WQ50&lt;明細書!WO50,明細書!WP50&lt;明細書!WR50,明細書!WQ50&gt;明細書!WR50),1,""))</f>
        <v/>
      </c>
      <c r="XN50" s="9" t="str">
        <f>IF(AND(明細書!WO50&lt;=TIME(17,40,0),明細書!WP50&gt;=TIME(18,20,0)),1,IF(AND(明細書!WO50&lt;=TIME(21,40,0),明細書!WP50&gt;=TIME(22,20,0)),1,IF(AND(明細書!WO50&lt;=TIME(5,40,0),明細書!WP50&gt;=TIME(6,20,0)),1,IF(AND(明細書!WO50&lt;=TIME(7,40,0),明細書!WP50&gt;=TIME(8,20,0)),1,""))))</f>
        <v/>
      </c>
      <c r="XV50" s="15" t="str">
        <f t="shared" si="76"/>
        <v/>
      </c>
      <c r="XX50" s="16"/>
      <c r="XY50" s="7" t="str">
        <f t="shared" si="51"/>
        <v/>
      </c>
      <c r="XZ50" s="3">
        <f t="shared" si="52"/>
        <v>45382</v>
      </c>
      <c r="YA50" s="4"/>
      <c r="YB50" s="5" t="s">
        <v>22</v>
      </c>
      <c r="YC50" s="4"/>
      <c r="YD50" s="5" t="s">
        <v>23</v>
      </c>
      <c r="YE50" s="4"/>
      <c r="YF50" s="5" t="s">
        <v>22</v>
      </c>
      <c r="YG50" s="4"/>
      <c r="YH50" s="5" t="s">
        <v>23</v>
      </c>
      <c r="YI50" s="4"/>
      <c r="YJ50" s="6" t="s">
        <v>22</v>
      </c>
      <c r="YK50" s="4"/>
      <c r="YL50" s="6" t="s">
        <v>23</v>
      </c>
      <c r="YM50" s="4"/>
      <c r="YN50" s="6" t="s">
        <v>22</v>
      </c>
      <c r="YO50" s="4"/>
      <c r="YP50" s="6" t="s">
        <v>23</v>
      </c>
      <c r="YQ50" s="70"/>
      <c r="YR50" s="17"/>
      <c r="YS50" s="18"/>
      <c r="YT50" s="82"/>
      <c r="YV50" s="9" t="str">
        <f t="shared" si="53"/>
        <v/>
      </c>
      <c r="YW50" s="9" t="str">
        <f t="shared" si="97"/>
        <v/>
      </c>
      <c r="YX50" s="9" t="str">
        <f>IF(YG50="","",IF(OR(AND(XX50=XX51,YA51&gt;0,明細書!YA51&lt;明細書!YA50),AND(XX50=XX51,YA51&gt;0,明細書!YB50&gt;明細書!YA51),AND(明細書!YA50&gt;明細書!YB50)),1,""))</f>
        <v/>
      </c>
      <c r="YY50" s="9" t="str">
        <f>IF(YO50="","",IF(OR(明細書!YC50&lt;明細書!YA50,明細書!YB50&lt;明細書!YD50,明細書!YC50&gt;明細書!YD50),1,""))</f>
        <v/>
      </c>
      <c r="YZ50" s="9" t="str">
        <f>IF(AND(明細書!YA50&lt;=TIME(17,40,0),明細書!YB50&gt;=TIME(18,20,0)),1,IF(AND(明細書!YA50&lt;=TIME(21,40,0),明細書!YB50&gt;=TIME(22,20,0)),1,IF(AND(明細書!YA50&lt;=TIME(5,40,0),明細書!YB50&gt;=TIME(6,20,0)),1,IF(AND(明細書!YA50&lt;=TIME(7,40,0),明細書!YB50&gt;=TIME(8,20,0)),1,""))))</f>
        <v/>
      </c>
      <c r="ZH50" s="15" t="str">
        <f t="shared" si="77"/>
        <v/>
      </c>
      <c r="ZJ50" s="16"/>
      <c r="ZK50" s="7" t="str">
        <f t="shared" si="54"/>
        <v/>
      </c>
      <c r="ZL50" s="3">
        <f t="shared" si="55"/>
        <v>45382</v>
      </c>
      <c r="ZM50" s="4"/>
      <c r="ZN50" s="5" t="s">
        <v>22</v>
      </c>
      <c r="ZO50" s="4"/>
      <c r="ZP50" s="5" t="s">
        <v>23</v>
      </c>
      <c r="ZQ50" s="4"/>
      <c r="ZR50" s="5" t="s">
        <v>22</v>
      </c>
      <c r="ZS50" s="4"/>
      <c r="ZT50" s="5" t="s">
        <v>23</v>
      </c>
      <c r="ZU50" s="4"/>
      <c r="ZV50" s="6" t="s">
        <v>22</v>
      </c>
      <c r="ZW50" s="4"/>
      <c r="ZX50" s="6" t="s">
        <v>23</v>
      </c>
      <c r="ZY50" s="4"/>
      <c r="ZZ50" s="6" t="s">
        <v>22</v>
      </c>
      <c r="AAA50" s="4"/>
      <c r="AAB50" s="6" t="s">
        <v>23</v>
      </c>
      <c r="AAC50" s="70"/>
      <c r="AAD50" s="17"/>
      <c r="AAE50" s="18"/>
      <c r="AAF50" s="82"/>
      <c r="AAH50" s="9" t="str">
        <f t="shared" si="56"/>
        <v/>
      </c>
      <c r="AAI50" s="9" t="str">
        <f t="shared" si="98"/>
        <v/>
      </c>
      <c r="AAJ50" s="9" t="str">
        <f>IF(ZS50="","",IF(OR(AND(ZJ50=ZJ51,ZM51&gt;0,明細書!ZM51&lt;明細書!ZM50),AND(ZJ50=ZJ51,ZM51&gt;0,明細書!ZN50&gt;明細書!ZM51),AND(明細書!ZM50&gt;明細書!ZN50)),1,""))</f>
        <v/>
      </c>
      <c r="AAK50" s="9" t="str">
        <f>IF(AAA50="","",IF(OR(明細書!ZO50&lt;明細書!ZM50,明細書!ZN50&lt;明細書!ZP50,明細書!ZO50&gt;明細書!ZP50),1,""))</f>
        <v/>
      </c>
      <c r="AAL50" s="9" t="str">
        <f>IF(AND(明細書!ZM50&lt;=TIME(17,40,0),明細書!ZN50&gt;=TIME(18,20,0)),1,IF(AND(明細書!ZM50&lt;=TIME(21,40,0),明細書!ZN50&gt;=TIME(22,20,0)),1,IF(AND(明細書!ZM50&lt;=TIME(5,40,0),明細書!ZN50&gt;=TIME(6,20,0)),1,IF(AND(明細書!ZM50&lt;=TIME(7,40,0),明細書!ZN50&gt;=TIME(8,20,0)),1,""))))</f>
        <v/>
      </c>
      <c r="AAT50" s="15" t="str">
        <f t="shared" si="78"/>
        <v/>
      </c>
      <c r="AAV50" s="16"/>
      <c r="AAW50" s="7" t="str">
        <f t="shared" si="57"/>
        <v/>
      </c>
      <c r="AAX50" s="3">
        <f t="shared" si="58"/>
        <v>45382</v>
      </c>
      <c r="AAY50" s="4"/>
      <c r="AAZ50" s="5" t="s">
        <v>22</v>
      </c>
      <c r="ABA50" s="4"/>
      <c r="ABB50" s="5" t="s">
        <v>23</v>
      </c>
      <c r="ABC50" s="4"/>
      <c r="ABD50" s="5" t="s">
        <v>22</v>
      </c>
      <c r="ABE50" s="4"/>
      <c r="ABF50" s="5" t="s">
        <v>23</v>
      </c>
      <c r="ABG50" s="4"/>
      <c r="ABH50" s="6" t="s">
        <v>22</v>
      </c>
      <c r="ABI50" s="4"/>
      <c r="ABJ50" s="6" t="s">
        <v>23</v>
      </c>
      <c r="ABK50" s="4"/>
      <c r="ABL50" s="6" t="s">
        <v>22</v>
      </c>
      <c r="ABM50" s="4"/>
      <c r="ABN50" s="6" t="s">
        <v>23</v>
      </c>
      <c r="ABO50" s="70"/>
      <c r="ABP50" s="17"/>
      <c r="ABQ50" s="18"/>
      <c r="ABR50" s="82"/>
      <c r="ABT50" s="9" t="str">
        <f t="shared" si="59"/>
        <v/>
      </c>
      <c r="ABU50" s="9" t="str">
        <f t="shared" si="99"/>
        <v/>
      </c>
      <c r="ABV50" s="9" t="str">
        <f>IF(ABE50="","",IF(OR(AND(AAV50=AAV51,AAY51&gt;0,明細書!AAY51&lt;明細書!AAY50),AND(AAV50=AAV51,AAY51&gt;0,明細書!AAZ50&gt;明細書!AAY51),AND(明細書!AAY50&gt;明細書!AAZ50)),1,""))</f>
        <v/>
      </c>
      <c r="ABW50" s="9" t="str">
        <f>IF(ABM50="","",IF(OR(明細書!ABA50&lt;明細書!AAY50,明細書!AAZ50&lt;明細書!ABB50,明細書!ABA50&gt;明細書!ABB50),1,""))</f>
        <v/>
      </c>
      <c r="ABX50" s="9" t="str">
        <f>IF(AND(明細書!AAY50&lt;=TIME(17,40,0),明細書!AAZ50&gt;=TIME(18,20,0)),1,IF(AND(明細書!AAY50&lt;=TIME(21,40,0),明細書!AAZ50&gt;=TIME(22,20,0)),1,IF(AND(明細書!AAY50&lt;=TIME(5,40,0),明細書!AAZ50&gt;=TIME(6,20,0)),1,IF(AND(明細書!AAY50&lt;=TIME(7,40,0),明細書!AAZ50&gt;=TIME(8,20,0)),1,""))))</f>
        <v/>
      </c>
      <c r="ACF50" s="15" t="str">
        <f t="shared" si="79"/>
        <v/>
      </c>
    </row>
    <row r="51" spans="2:760" ht="18.75" customHeight="1" x14ac:dyDescent="0.2">
      <c r="B51" s="16"/>
      <c r="C51" s="7" t="str">
        <f t="shared" si="100"/>
        <v/>
      </c>
      <c r="D51" s="3">
        <f t="shared" si="102"/>
        <v>45382</v>
      </c>
      <c r="E51" s="4"/>
      <c r="F51" s="5" t="s">
        <v>22</v>
      </c>
      <c r="G51" s="4"/>
      <c r="H51" s="5" t="s">
        <v>23</v>
      </c>
      <c r="I51" s="4"/>
      <c r="J51" s="5" t="s">
        <v>22</v>
      </c>
      <c r="K51" s="4"/>
      <c r="L51" s="5" t="s">
        <v>23</v>
      </c>
      <c r="M51" s="4"/>
      <c r="N51" s="6" t="s">
        <v>22</v>
      </c>
      <c r="O51" s="4"/>
      <c r="P51" s="6" t="s">
        <v>23</v>
      </c>
      <c r="Q51" s="4"/>
      <c r="R51" s="6" t="s">
        <v>22</v>
      </c>
      <c r="S51" s="4"/>
      <c r="T51" s="6" t="s">
        <v>23</v>
      </c>
      <c r="U51" s="70"/>
      <c r="V51" s="17"/>
      <c r="W51" s="18"/>
      <c r="X51" s="82"/>
      <c r="Z51" s="9" t="str">
        <f t="shared" si="103"/>
        <v/>
      </c>
      <c r="AA51" s="9" t="str">
        <f t="shared" si="80"/>
        <v/>
      </c>
      <c r="AB51" s="9" t="str">
        <f>IF(K51="","",IF(OR(AND(B51=B52,E52&gt;0,明細書!E52&lt;明細書!E51),AND(B51=B52,E52&gt;0,明細書!F51&gt;明細書!E52),AND(明細書!E51&gt;明細書!F51)),1,""))</f>
        <v/>
      </c>
      <c r="AC51" s="9" t="str">
        <f>IF(S51="","",IF(OR(明細書!G51&lt;明細書!E51,明細書!F51&lt;明細書!H51,明細書!G51&gt;明細書!H51),1,""))</f>
        <v/>
      </c>
      <c r="AD51" s="9" t="str">
        <f>IF(AND(明細書!E51&lt;=TIME(17,40,0),明細書!F51&gt;=TIME(18,20,0)),1,IF(AND(明細書!E51&lt;=TIME(21,40,0),明細書!F51&gt;=TIME(22,20,0)),1,IF(AND(明細書!E51&lt;=TIME(5,40,0),明細書!F51&gt;=TIME(6,20,0)),1,IF(AND(明細書!E51&lt;=TIME(7,40,0),明細書!F51&gt;=TIME(8,20,0)),1,""))))</f>
        <v/>
      </c>
      <c r="AL51" s="15" t="str">
        <f t="shared" si="60"/>
        <v/>
      </c>
      <c r="AN51" s="16"/>
      <c r="AO51" s="7" t="str">
        <f t="shared" si="3"/>
        <v/>
      </c>
      <c r="AP51" s="3">
        <f t="shared" si="4"/>
        <v>45382</v>
      </c>
      <c r="AQ51" s="4"/>
      <c r="AR51" s="5" t="s">
        <v>22</v>
      </c>
      <c r="AS51" s="4"/>
      <c r="AT51" s="5" t="s">
        <v>23</v>
      </c>
      <c r="AU51" s="4"/>
      <c r="AV51" s="5" t="s">
        <v>22</v>
      </c>
      <c r="AW51" s="4"/>
      <c r="AX51" s="5" t="s">
        <v>23</v>
      </c>
      <c r="AY51" s="4"/>
      <c r="AZ51" s="6" t="s">
        <v>22</v>
      </c>
      <c r="BA51" s="4"/>
      <c r="BB51" s="6" t="s">
        <v>23</v>
      </c>
      <c r="BC51" s="4"/>
      <c r="BD51" s="6" t="s">
        <v>22</v>
      </c>
      <c r="BE51" s="4"/>
      <c r="BF51" s="6" t="s">
        <v>23</v>
      </c>
      <c r="BG51" s="70"/>
      <c r="BH51" s="17"/>
      <c r="BI51" s="18"/>
      <c r="BJ51" s="82"/>
      <c r="BL51" s="9" t="str">
        <f t="shared" si="5"/>
        <v/>
      </c>
      <c r="BM51" s="9" t="str">
        <f t="shared" si="81"/>
        <v/>
      </c>
      <c r="BN51" s="9" t="str">
        <f>IF(AW51="","",IF(OR(AND(AN51=AN52,AQ52&gt;0,明細書!AQ52&lt;明細書!AQ51),AND(AN51=AN52,AQ52&gt;0,明細書!AR51&gt;明細書!AQ52),AND(明細書!AQ51&gt;明細書!AR51)),1,""))</f>
        <v/>
      </c>
      <c r="BO51" s="9" t="str">
        <f>IF(BE51="","",IF(OR(明細書!AS51&lt;明細書!AQ51,明細書!AR51&lt;明細書!AT51,明細書!AS51&gt;明細書!AT51),1,""))</f>
        <v/>
      </c>
      <c r="BP51" s="9" t="str">
        <f>IF(AND(明細書!AQ51&lt;=TIME(17,40,0),明細書!AR51&gt;=TIME(18,20,0)),1,IF(AND(明細書!AQ51&lt;=TIME(21,40,0),明細書!AR51&gt;=TIME(22,20,0)),1,IF(AND(明細書!AQ51&lt;=TIME(5,40,0),明細書!AR51&gt;=TIME(6,20,0)),1,IF(AND(明細書!AQ51&lt;=TIME(7,40,0),明細書!AR51&gt;=TIME(8,20,0)),1,""))))</f>
        <v/>
      </c>
      <c r="BX51" s="15" t="str">
        <f t="shared" si="61"/>
        <v/>
      </c>
      <c r="BZ51" s="16"/>
      <c r="CA51" s="7" t="str">
        <f t="shared" si="6"/>
        <v/>
      </c>
      <c r="CB51" s="3">
        <f t="shared" si="7"/>
        <v>45382</v>
      </c>
      <c r="CC51" s="4"/>
      <c r="CD51" s="5" t="s">
        <v>22</v>
      </c>
      <c r="CE51" s="4"/>
      <c r="CF51" s="5" t="s">
        <v>23</v>
      </c>
      <c r="CG51" s="4"/>
      <c r="CH51" s="5" t="s">
        <v>22</v>
      </c>
      <c r="CI51" s="4"/>
      <c r="CJ51" s="5" t="s">
        <v>23</v>
      </c>
      <c r="CK51" s="4"/>
      <c r="CL51" s="6" t="s">
        <v>22</v>
      </c>
      <c r="CM51" s="4"/>
      <c r="CN51" s="6" t="s">
        <v>23</v>
      </c>
      <c r="CO51" s="4"/>
      <c r="CP51" s="6" t="s">
        <v>22</v>
      </c>
      <c r="CQ51" s="4"/>
      <c r="CR51" s="6" t="s">
        <v>23</v>
      </c>
      <c r="CS51" s="70"/>
      <c r="CT51" s="17"/>
      <c r="CU51" s="18"/>
      <c r="CV51" s="82"/>
      <c r="CX51" s="9" t="str">
        <f t="shared" si="8"/>
        <v/>
      </c>
      <c r="CY51" s="9" t="str">
        <f t="shared" si="82"/>
        <v/>
      </c>
      <c r="CZ51" s="9" t="str">
        <f>IF(CI51="","",IF(OR(AND(BZ51=BZ52,CC52&gt;0,明細書!CC52&lt;明細書!CC51),AND(BZ51=BZ52,CC52&gt;0,明細書!CD51&gt;明細書!CC52),AND(明細書!CC51&gt;明細書!CD51)),1,""))</f>
        <v/>
      </c>
      <c r="DA51" s="9" t="str">
        <f>IF(CQ51="","",IF(OR(明細書!CE51&lt;明細書!CC51,明細書!CD51&lt;明細書!CF51,明細書!CE51&gt;明細書!CF51),1,""))</f>
        <v/>
      </c>
      <c r="DB51" s="9" t="str">
        <f>IF(AND(明細書!CC51&lt;=TIME(17,40,0),明細書!CD51&gt;=TIME(18,20,0)),1,IF(AND(明細書!CC51&lt;=TIME(21,40,0),明細書!CD51&gt;=TIME(22,20,0)),1,IF(AND(明細書!CC51&lt;=TIME(5,40,0),明細書!CD51&gt;=TIME(6,20,0)),1,IF(AND(明細書!CC51&lt;=TIME(7,40,0),明細書!CD51&gt;=TIME(8,20,0)),1,""))))</f>
        <v/>
      </c>
      <c r="DJ51" s="15" t="str">
        <f t="shared" si="62"/>
        <v/>
      </c>
      <c r="DL51" s="16"/>
      <c r="DM51" s="7" t="str">
        <f t="shared" si="9"/>
        <v/>
      </c>
      <c r="DN51" s="3">
        <f t="shared" si="10"/>
        <v>45382</v>
      </c>
      <c r="DO51" s="4"/>
      <c r="DP51" s="5" t="s">
        <v>22</v>
      </c>
      <c r="DQ51" s="4"/>
      <c r="DR51" s="5" t="s">
        <v>23</v>
      </c>
      <c r="DS51" s="4"/>
      <c r="DT51" s="5" t="s">
        <v>22</v>
      </c>
      <c r="DU51" s="4"/>
      <c r="DV51" s="5" t="s">
        <v>23</v>
      </c>
      <c r="DW51" s="4"/>
      <c r="DX51" s="6" t="s">
        <v>22</v>
      </c>
      <c r="DY51" s="4"/>
      <c r="DZ51" s="6" t="s">
        <v>23</v>
      </c>
      <c r="EA51" s="4"/>
      <c r="EB51" s="6" t="s">
        <v>22</v>
      </c>
      <c r="EC51" s="4"/>
      <c r="ED51" s="6" t="s">
        <v>23</v>
      </c>
      <c r="EE51" s="70"/>
      <c r="EF51" s="17"/>
      <c r="EG51" s="18"/>
      <c r="EH51" s="82"/>
      <c r="EJ51" s="9" t="str">
        <f t="shared" si="11"/>
        <v/>
      </c>
      <c r="EK51" s="9" t="str">
        <f t="shared" si="83"/>
        <v/>
      </c>
      <c r="EL51" s="9" t="str">
        <f>IF(DU51="","",IF(OR(AND(DL51=DL52,DO52&gt;0,明細書!DO52&lt;明細書!DO51),AND(DL51=DL52,DO52&gt;0,明細書!DP51&gt;明細書!DO52),AND(明細書!DO51&gt;明細書!DP51)),1,""))</f>
        <v/>
      </c>
      <c r="EM51" s="9" t="str">
        <f>IF(EC51="","",IF(OR(明細書!DQ51&lt;明細書!DO51,明細書!DP51&lt;明細書!DR51,明細書!DQ51&gt;明細書!DR51),1,""))</f>
        <v/>
      </c>
      <c r="EN51" s="9" t="str">
        <f>IF(AND(明細書!DO51&lt;=TIME(17,40,0),明細書!DP51&gt;=TIME(18,20,0)),1,IF(AND(明細書!DO51&lt;=TIME(21,40,0),明細書!DP51&gt;=TIME(22,20,0)),1,IF(AND(明細書!DO51&lt;=TIME(5,40,0),明細書!DP51&gt;=TIME(6,20,0)),1,IF(AND(明細書!DO51&lt;=TIME(7,40,0),明細書!DP51&gt;=TIME(8,20,0)),1,""))))</f>
        <v/>
      </c>
      <c r="EV51" s="15" t="str">
        <f t="shared" si="63"/>
        <v/>
      </c>
      <c r="EX51" s="16"/>
      <c r="EY51" s="7" t="str">
        <f t="shared" si="12"/>
        <v/>
      </c>
      <c r="EZ51" s="3">
        <f t="shared" si="13"/>
        <v>45382</v>
      </c>
      <c r="FA51" s="4"/>
      <c r="FB51" s="5" t="s">
        <v>22</v>
      </c>
      <c r="FC51" s="4"/>
      <c r="FD51" s="5" t="s">
        <v>23</v>
      </c>
      <c r="FE51" s="4"/>
      <c r="FF51" s="5" t="s">
        <v>22</v>
      </c>
      <c r="FG51" s="4"/>
      <c r="FH51" s="5" t="s">
        <v>23</v>
      </c>
      <c r="FI51" s="4"/>
      <c r="FJ51" s="6" t="s">
        <v>22</v>
      </c>
      <c r="FK51" s="4"/>
      <c r="FL51" s="6" t="s">
        <v>23</v>
      </c>
      <c r="FM51" s="4"/>
      <c r="FN51" s="6" t="s">
        <v>22</v>
      </c>
      <c r="FO51" s="4"/>
      <c r="FP51" s="6" t="s">
        <v>23</v>
      </c>
      <c r="FQ51" s="70"/>
      <c r="FR51" s="17"/>
      <c r="FS51" s="18"/>
      <c r="FT51" s="82"/>
      <c r="FV51" s="9" t="str">
        <f t="shared" si="14"/>
        <v/>
      </c>
      <c r="FW51" s="9" t="str">
        <f t="shared" si="84"/>
        <v/>
      </c>
      <c r="FX51" s="9" t="str">
        <f>IF(FG51="","",IF(OR(AND(EX51=EX52,FA52&gt;0,明細書!FA52&lt;明細書!FA51),AND(EX51=EX52,FA52&gt;0,明細書!FB51&gt;明細書!FA52),AND(明細書!FA51&gt;明細書!FB51)),1,""))</f>
        <v/>
      </c>
      <c r="FY51" s="9" t="str">
        <f>IF(FO51="","",IF(OR(明細書!FC51&lt;明細書!FA51,明細書!FB51&lt;明細書!FD51,明細書!FC51&gt;明細書!FD51),1,""))</f>
        <v/>
      </c>
      <c r="FZ51" s="9" t="str">
        <f>IF(AND(明細書!FA51&lt;=TIME(17,40,0),明細書!FB51&gt;=TIME(18,20,0)),1,IF(AND(明細書!FA51&lt;=TIME(21,40,0),明細書!FB51&gt;=TIME(22,20,0)),1,IF(AND(明細書!FA51&lt;=TIME(5,40,0),明細書!FB51&gt;=TIME(6,20,0)),1,IF(AND(明細書!FA51&lt;=TIME(7,40,0),明細書!FB51&gt;=TIME(8,20,0)),1,""))))</f>
        <v/>
      </c>
      <c r="GH51" s="15" t="str">
        <f t="shared" si="64"/>
        <v/>
      </c>
      <c r="GJ51" s="16"/>
      <c r="GK51" s="7" t="str">
        <f t="shared" si="15"/>
        <v/>
      </c>
      <c r="GL51" s="3">
        <f t="shared" si="16"/>
        <v>45382</v>
      </c>
      <c r="GM51" s="4"/>
      <c r="GN51" s="5" t="s">
        <v>22</v>
      </c>
      <c r="GO51" s="4"/>
      <c r="GP51" s="5" t="s">
        <v>23</v>
      </c>
      <c r="GQ51" s="4"/>
      <c r="GR51" s="5" t="s">
        <v>22</v>
      </c>
      <c r="GS51" s="4"/>
      <c r="GT51" s="5" t="s">
        <v>23</v>
      </c>
      <c r="GU51" s="4"/>
      <c r="GV51" s="6" t="s">
        <v>22</v>
      </c>
      <c r="GW51" s="4"/>
      <c r="GX51" s="6" t="s">
        <v>23</v>
      </c>
      <c r="GY51" s="4"/>
      <c r="GZ51" s="6" t="s">
        <v>22</v>
      </c>
      <c r="HA51" s="4"/>
      <c r="HB51" s="6" t="s">
        <v>23</v>
      </c>
      <c r="HC51" s="70"/>
      <c r="HD51" s="17"/>
      <c r="HE51" s="18"/>
      <c r="HF51" s="82"/>
      <c r="HH51" s="9" t="str">
        <f t="shared" si="17"/>
        <v/>
      </c>
      <c r="HI51" s="9" t="str">
        <f t="shared" si="85"/>
        <v/>
      </c>
      <c r="HJ51" s="9" t="str">
        <f>IF(GS51="","",IF(OR(AND(GJ51=GJ52,GM52&gt;0,明細書!GM52&lt;明細書!GM51),AND(GJ51=GJ52,GM52&gt;0,明細書!GN51&gt;明細書!GM52),AND(明細書!GM51&gt;明細書!GN51)),1,""))</f>
        <v/>
      </c>
      <c r="HK51" s="9" t="str">
        <f>IF(HA51="","",IF(OR(明細書!GO51&lt;明細書!GM51,明細書!GN51&lt;明細書!GP51,明細書!GO51&gt;明細書!GP51),1,""))</f>
        <v/>
      </c>
      <c r="HL51" s="9" t="str">
        <f>IF(AND(明細書!GM51&lt;=TIME(17,40,0),明細書!GN51&gt;=TIME(18,20,0)),1,IF(AND(明細書!GM51&lt;=TIME(21,40,0),明細書!GN51&gt;=TIME(22,20,0)),1,IF(AND(明細書!GM51&lt;=TIME(5,40,0),明細書!GN51&gt;=TIME(6,20,0)),1,IF(AND(明細書!GM51&lt;=TIME(7,40,0),明細書!GN51&gt;=TIME(8,20,0)),1,""))))</f>
        <v/>
      </c>
      <c r="HT51" s="15" t="str">
        <f t="shared" si="65"/>
        <v/>
      </c>
      <c r="HV51" s="16"/>
      <c r="HW51" s="7" t="str">
        <f t="shared" si="18"/>
        <v/>
      </c>
      <c r="HX51" s="3">
        <f t="shared" si="19"/>
        <v>45382</v>
      </c>
      <c r="HY51" s="4"/>
      <c r="HZ51" s="5" t="s">
        <v>22</v>
      </c>
      <c r="IA51" s="4"/>
      <c r="IB51" s="5" t="s">
        <v>23</v>
      </c>
      <c r="IC51" s="4"/>
      <c r="ID51" s="5" t="s">
        <v>22</v>
      </c>
      <c r="IE51" s="4"/>
      <c r="IF51" s="5" t="s">
        <v>23</v>
      </c>
      <c r="IG51" s="4"/>
      <c r="IH51" s="6" t="s">
        <v>22</v>
      </c>
      <c r="II51" s="4"/>
      <c r="IJ51" s="6" t="s">
        <v>23</v>
      </c>
      <c r="IK51" s="4"/>
      <c r="IL51" s="6" t="s">
        <v>22</v>
      </c>
      <c r="IM51" s="4"/>
      <c r="IN51" s="6" t="s">
        <v>23</v>
      </c>
      <c r="IO51" s="70"/>
      <c r="IP51" s="17"/>
      <c r="IQ51" s="18"/>
      <c r="IR51" s="82"/>
      <c r="IT51" s="9" t="str">
        <f t="shared" si="20"/>
        <v/>
      </c>
      <c r="IU51" s="9" t="str">
        <f t="shared" si="86"/>
        <v/>
      </c>
      <c r="IV51" s="9" t="str">
        <f>IF(IE51="","",IF(OR(AND(HV51=HV52,HY52&gt;0,明細書!HY52&lt;明細書!HY51),AND(HV51=HV52,HY52&gt;0,明細書!HZ51&gt;明細書!HY52),AND(明細書!HY51&gt;明細書!HZ51)),1,""))</f>
        <v/>
      </c>
      <c r="IW51" s="9" t="str">
        <f>IF(IM51="","",IF(OR(明細書!IA51&lt;明細書!HY51,明細書!HZ51&lt;明細書!IB51,明細書!IA51&gt;明細書!IB51),1,""))</f>
        <v/>
      </c>
      <c r="IX51" s="9" t="str">
        <f>IF(AND(明細書!HY51&lt;=TIME(17,40,0),明細書!HZ51&gt;=TIME(18,20,0)),1,IF(AND(明細書!HY51&lt;=TIME(21,40,0),明細書!HZ51&gt;=TIME(22,20,0)),1,IF(AND(明細書!HY51&lt;=TIME(5,40,0),明細書!HZ51&gt;=TIME(6,20,0)),1,IF(AND(明細書!HY51&lt;=TIME(7,40,0),明細書!HZ51&gt;=TIME(8,20,0)),1,""))))</f>
        <v/>
      </c>
      <c r="JF51" s="15" t="str">
        <f t="shared" si="66"/>
        <v/>
      </c>
      <c r="JH51" s="16"/>
      <c r="JI51" s="7" t="str">
        <f t="shared" si="21"/>
        <v/>
      </c>
      <c r="JJ51" s="3">
        <f t="shared" si="22"/>
        <v>45382</v>
      </c>
      <c r="JK51" s="4"/>
      <c r="JL51" s="5" t="s">
        <v>22</v>
      </c>
      <c r="JM51" s="4"/>
      <c r="JN51" s="5" t="s">
        <v>23</v>
      </c>
      <c r="JO51" s="4"/>
      <c r="JP51" s="5" t="s">
        <v>22</v>
      </c>
      <c r="JQ51" s="4"/>
      <c r="JR51" s="5" t="s">
        <v>23</v>
      </c>
      <c r="JS51" s="4"/>
      <c r="JT51" s="6" t="s">
        <v>22</v>
      </c>
      <c r="JU51" s="4"/>
      <c r="JV51" s="6" t="s">
        <v>23</v>
      </c>
      <c r="JW51" s="4"/>
      <c r="JX51" s="6" t="s">
        <v>22</v>
      </c>
      <c r="JY51" s="4"/>
      <c r="JZ51" s="6" t="s">
        <v>23</v>
      </c>
      <c r="KA51" s="70"/>
      <c r="KB51" s="17"/>
      <c r="KC51" s="18"/>
      <c r="KD51" s="82"/>
      <c r="KF51" s="9" t="str">
        <f t="shared" si="23"/>
        <v/>
      </c>
      <c r="KG51" s="9" t="str">
        <f t="shared" si="87"/>
        <v/>
      </c>
      <c r="KH51" s="9" t="str">
        <f>IF(JQ51="","",IF(OR(AND(JH51=JH52,JK52&gt;0,明細書!JK52&lt;明細書!JK51),AND(JH51=JH52,JK52&gt;0,明細書!JL51&gt;明細書!JK52),AND(明細書!JK51&gt;明細書!JL51)),1,""))</f>
        <v/>
      </c>
      <c r="KI51" s="9" t="str">
        <f>IF(JY51="","",IF(OR(明細書!JM51&lt;明細書!JK51,明細書!JL51&lt;明細書!JN51,明細書!JM51&gt;明細書!JN51),1,""))</f>
        <v/>
      </c>
      <c r="KJ51" s="9" t="str">
        <f>IF(AND(明細書!JK51&lt;=TIME(17,40,0),明細書!JL51&gt;=TIME(18,20,0)),1,IF(AND(明細書!JK51&lt;=TIME(21,40,0),明細書!JL51&gt;=TIME(22,20,0)),1,IF(AND(明細書!JK51&lt;=TIME(5,40,0),明細書!JL51&gt;=TIME(6,20,0)),1,IF(AND(明細書!JK51&lt;=TIME(7,40,0),明細書!JL51&gt;=TIME(8,20,0)),1,""))))</f>
        <v/>
      </c>
      <c r="KR51" s="15" t="str">
        <f t="shared" si="67"/>
        <v/>
      </c>
      <c r="KT51" s="16"/>
      <c r="KU51" s="7" t="str">
        <f t="shared" si="24"/>
        <v/>
      </c>
      <c r="KV51" s="3">
        <f t="shared" si="25"/>
        <v>45382</v>
      </c>
      <c r="KW51" s="4"/>
      <c r="KX51" s="5" t="s">
        <v>22</v>
      </c>
      <c r="KY51" s="4"/>
      <c r="KZ51" s="5" t="s">
        <v>23</v>
      </c>
      <c r="LA51" s="4"/>
      <c r="LB51" s="5" t="s">
        <v>22</v>
      </c>
      <c r="LC51" s="4"/>
      <c r="LD51" s="5" t="s">
        <v>23</v>
      </c>
      <c r="LE51" s="4"/>
      <c r="LF51" s="6" t="s">
        <v>22</v>
      </c>
      <c r="LG51" s="4"/>
      <c r="LH51" s="6" t="s">
        <v>23</v>
      </c>
      <c r="LI51" s="4"/>
      <c r="LJ51" s="6" t="s">
        <v>22</v>
      </c>
      <c r="LK51" s="4"/>
      <c r="LL51" s="6" t="s">
        <v>23</v>
      </c>
      <c r="LM51" s="70"/>
      <c r="LN51" s="17"/>
      <c r="LO51" s="18"/>
      <c r="LP51" s="82"/>
      <c r="LR51" s="9" t="str">
        <f t="shared" si="26"/>
        <v/>
      </c>
      <c r="LS51" s="9" t="str">
        <f t="shared" si="88"/>
        <v/>
      </c>
      <c r="LT51" s="9" t="str">
        <f>IF(LC51="","",IF(OR(AND(KT51=KT52,KW52&gt;0,明細書!KW52&lt;明細書!KW51),AND(KT51=KT52,KW52&gt;0,明細書!KX51&gt;明細書!KW52),AND(明細書!KW51&gt;明細書!KX51)),1,""))</f>
        <v/>
      </c>
      <c r="LU51" s="9" t="str">
        <f>IF(LK51="","",IF(OR(明細書!KY51&lt;明細書!KW51,明細書!KX51&lt;明細書!KZ51,明細書!KY51&gt;明細書!KZ51),1,""))</f>
        <v/>
      </c>
      <c r="LV51" s="9" t="str">
        <f>IF(AND(明細書!KW51&lt;=TIME(17,40,0),明細書!KX51&gt;=TIME(18,20,0)),1,IF(AND(明細書!KW51&lt;=TIME(21,40,0),明細書!KX51&gt;=TIME(22,20,0)),1,IF(AND(明細書!KW51&lt;=TIME(5,40,0),明細書!KX51&gt;=TIME(6,20,0)),1,IF(AND(明細書!KW51&lt;=TIME(7,40,0),明細書!KX51&gt;=TIME(8,20,0)),1,""))))</f>
        <v/>
      </c>
      <c r="MD51" s="15" t="str">
        <f t="shared" si="68"/>
        <v/>
      </c>
      <c r="MF51" s="16"/>
      <c r="MG51" s="7" t="str">
        <f t="shared" si="27"/>
        <v/>
      </c>
      <c r="MH51" s="3">
        <f t="shared" si="28"/>
        <v>45382</v>
      </c>
      <c r="MI51" s="4"/>
      <c r="MJ51" s="5" t="s">
        <v>22</v>
      </c>
      <c r="MK51" s="4"/>
      <c r="ML51" s="5" t="s">
        <v>23</v>
      </c>
      <c r="MM51" s="4"/>
      <c r="MN51" s="5" t="s">
        <v>22</v>
      </c>
      <c r="MO51" s="4"/>
      <c r="MP51" s="5" t="s">
        <v>23</v>
      </c>
      <c r="MQ51" s="4"/>
      <c r="MR51" s="6" t="s">
        <v>22</v>
      </c>
      <c r="MS51" s="4"/>
      <c r="MT51" s="6" t="s">
        <v>23</v>
      </c>
      <c r="MU51" s="4"/>
      <c r="MV51" s="6" t="s">
        <v>22</v>
      </c>
      <c r="MW51" s="4"/>
      <c r="MX51" s="6" t="s">
        <v>23</v>
      </c>
      <c r="MY51" s="70"/>
      <c r="MZ51" s="17"/>
      <c r="NA51" s="18"/>
      <c r="NB51" s="82"/>
      <c r="ND51" s="9" t="str">
        <f t="shared" si="29"/>
        <v/>
      </c>
      <c r="NE51" s="9" t="str">
        <f t="shared" si="89"/>
        <v/>
      </c>
      <c r="NF51" s="9" t="str">
        <f>IF(MO51="","",IF(OR(AND(MF51=MF52,MI52&gt;0,明細書!MI52&lt;明細書!MI51),AND(MF51=MF52,MI52&gt;0,明細書!MJ51&gt;明細書!MI52),AND(明細書!MI51&gt;明細書!MJ51)),1,""))</f>
        <v/>
      </c>
      <c r="NG51" s="9" t="str">
        <f>IF(MW51="","",IF(OR(明細書!MK51&lt;明細書!MI51,明細書!MJ51&lt;明細書!ML51,明細書!MK51&gt;明細書!ML51),1,""))</f>
        <v/>
      </c>
      <c r="NH51" s="9" t="str">
        <f>IF(AND(明細書!MI51&lt;=TIME(17,40,0),明細書!MJ51&gt;=TIME(18,20,0)),1,IF(AND(明細書!MI51&lt;=TIME(21,40,0),明細書!MJ51&gt;=TIME(22,20,0)),1,IF(AND(明細書!MI51&lt;=TIME(5,40,0),明細書!MJ51&gt;=TIME(6,20,0)),1,IF(AND(明細書!MI51&lt;=TIME(7,40,0),明細書!MJ51&gt;=TIME(8,20,0)),1,""))))</f>
        <v/>
      </c>
      <c r="NP51" s="15" t="str">
        <f t="shared" si="69"/>
        <v/>
      </c>
      <c r="NR51" s="16"/>
      <c r="NS51" s="7" t="str">
        <f t="shared" si="30"/>
        <v/>
      </c>
      <c r="NT51" s="3">
        <f t="shared" si="31"/>
        <v>45382</v>
      </c>
      <c r="NU51" s="4"/>
      <c r="NV51" s="5" t="s">
        <v>22</v>
      </c>
      <c r="NW51" s="4"/>
      <c r="NX51" s="5" t="s">
        <v>23</v>
      </c>
      <c r="NY51" s="4"/>
      <c r="NZ51" s="5" t="s">
        <v>22</v>
      </c>
      <c r="OA51" s="4"/>
      <c r="OB51" s="5" t="s">
        <v>23</v>
      </c>
      <c r="OC51" s="4"/>
      <c r="OD51" s="6" t="s">
        <v>22</v>
      </c>
      <c r="OE51" s="4"/>
      <c r="OF51" s="6" t="s">
        <v>23</v>
      </c>
      <c r="OG51" s="4"/>
      <c r="OH51" s="6" t="s">
        <v>22</v>
      </c>
      <c r="OI51" s="4"/>
      <c r="OJ51" s="6" t="s">
        <v>23</v>
      </c>
      <c r="OK51" s="70"/>
      <c r="OL51" s="17"/>
      <c r="OM51" s="18"/>
      <c r="ON51" s="82"/>
      <c r="OP51" s="9" t="str">
        <f t="shared" si="32"/>
        <v/>
      </c>
      <c r="OQ51" s="9" t="str">
        <f t="shared" si="90"/>
        <v/>
      </c>
      <c r="OR51" s="9" t="str">
        <f>IF(OA51="","",IF(OR(AND(NR51=NR52,NU52&gt;0,明細書!NU52&lt;明細書!NU51),AND(NR51=NR52,NU52&gt;0,明細書!NV51&gt;明細書!NU52),AND(明細書!NU51&gt;明細書!NV51)),1,""))</f>
        <v/>
      </c>
      <c r="OS51" s="9" t="str">
        <f>IF(OI51="","",IF(OR(明細書!NW51&lt;明細書!NU51,明細書!NV51&lt;明細書!NX51,明細書!NW51&gt;明細書!NX51),1,""))</f>
        <v/>
      </c>
      <c r="OT51" s="9" t="str">
        <f>IF(AND(明細書!NU51&lt;=TIME(17,40,0),明細書!NV51&gt;=TIME(18,20,0)),1,IF(AND(明細書!NU51&lt;=TIME(21,40,0),明細書!NV51&gt;=TIME(22,20,0)),1,IF(AND(明細書!NU51&lt;=TIME(5,40,0),明細書!NV51&gt;=TIME(6,20,0)),1,IF(AND(明細書!NU51&lt;=TIME(7,40,0),明細書!NV51&gt;=TIME(8,20,0)),1,""))))</f>
        <v/>
      </c>
      <c r="PB51" s="15" t="str">
        <f t="shared" si="70"/>
        <v/>
      </c>
      <c r="PD51" s="16"/>
      <c r="PE51" s="7" t="str">
        <f t="shared" si="33"/>
        <v/>
      </c>
      <c r="PF51" s="3">
        <f t="shared" si="34"/>
        <v>45382</v>
      </c>
      <c r="PG51" s="4"/>
      <c r="PH51" s="5" t="s">
        <v>22</v>
      </c>
      <c r="PI51" s="4"/>
      <c r="PJ51" s="5" t="s">
        <v>23</v>
      </c>
      <c r="PK51" s="4"/>
      <c r="PL51" s="5" t="s">
        <v>22</v>
      </c>
      <c r="PM51" s="4"/>
      <c r="PN51" s="5" t="s">
        <v>23</v>
      </c>
      <c r="PO51" s="4"/>
      <c r="PP51" s="6" t="s">
        <v>22</v>
      </c>
      <c r="PQ51" s="4"/>
      <c r="PR51" s="6" t="s">
        <v>23</v>
      </c>
      <c r="PS51" s="4"/>
      <c r="PT51" s="6" t="s">
        <v>22</v>
      </c>
      <c r="PU51" s="4"/>
      <c r="PV51" s="6" t="s">
        <v>23</v>
      </c>
      <c r="PW51" s="70"/>
      <c r="PX51" s="17"/>
      <c r="PY51" s="18"/>
      <c r="PZ51" s="82"/>
      <c r="QB51" s="9" t="str">
        <f t="shared" si="35"/>
        <v/>
      </c>
      <c r="QC51" s="9" t="str">
        <f t="shared" si="91"/>
        <v/>
      </c>
      <c r="QD51" s="9" t="str">
        <f>IF(PM51="","",IF(OR(AND(PD51=PD52,PG52&gt;0,明細書!PG52&lt;明細書!PG51),AND(PD51=PD52,PG52&gt;0,明細書!PH51&gt;明細書!PG52),AND(明細書!PG51&gt;明細書!PH51)),1,""))</f>
        <v/>
      </c>
      <c r="QE51" s="9" t="str">
        <f>IF(PU51="","",IF(OR(明細書!PI51&lt;明細書!PG51,明細書!PH51&lt;明細書!PJ51,明細書!PI51&gt;明細書!PJ51),1,""))</f>
        <v/>
      </c>
      <c r="QF51" s="9" t="str">
        <f>IF(AND(明細書!PG51&lt;=TIME(17,40,0),明細書!PH51&gt;=TIME(18,20,0)),1,IF(AND(明細書!PG51&lt;=TIME(21,40,0),明細書!PH51&gt;=TIME(22,20,0)),1,IF(AND(明細書!PG51&lt;=TIME(5,40,0),明細書!PH51&gt;=TIME(6,20,0)),1,IF(AND(明細書!PG51&lt;=TIME(7,40,0),明細書!PH51&gt;=TIME(8,20,0)),1,""))))</f>
        <v/>
      </c>
      <c r="QN51" s="15" t="str">
        <f t="shared" si="71"/>
        <v/>
      </c>
      <c r="QP51" s="16"/>
      <c r="QQ51" s="7" t="str">
        <f t="shared" si="36"/>
        <v/>
      </c>
      <c r="QR51" s="3">
        <f t="shared" si="37"/>
        <v>45382</v>
      </c>
      <c r="QS51" s="4"/>
      <c r="QT51" s="5" t="s">
        <v>22</v>
      </c>
      <c r="QU51" s="4"/>
      <c r="QV51" s="5" t="s">
        <v>23</v>
      </c>
      <c r="QW51" s="4"/>
      <c r="QX51" s="5" t="s">
        <v>22</v>
      </c>
      <c r="QY51" s="4"/>
      <c r="QZ51" s="5" t="s">
        <v>23</v>
      </c>
      <c r="RA51" s="4"/>
      <c r="RB51" s="6" t="s">
        <v>22</v>
      </c>
      <c r="RC51" s="4"/>
      <c r="RD51" s="6" t="s">
        <v>23</v>
      </c>
      <c r="RE51" s="4"/>
      <c r="RF51" s="6" t="s">
        <v>22</v>
      </c>
      <c r="RG51" s="4"/>
      <c r="RH51" s="6" t="s">
        <v>23</v>
      </c>
      <c r="RI51" s="70"/>
      <c r="RJ51" s="17"/>
      <c r="RK51" s="18"/>
      <c r="RL51" s="82"/>
      <c r="RN51" s="9" t="str">
        <f t="shared" si="38"/>
        <v/>
      </c>
      <c r="RO51" s="9" t="str">
        <f t="shared" si="92"/>
        <v/>
      </c>
      <c r="RP51" s="9" t="str">
        <f>IF(QY51="","",IF(OR(AND(QP51=QP52,QS52&gt;0,明細書!QS52&lt;明細書!QS51),AND(QP51=QP52,QS52&gt;0,明細書!QT51&gt;明細書!QS52),AND(明細書!QS51&gt;明細書!QT51)),1,""))</f>
        <v/>
      </c>
      <c r="RQ51" s="9" t="str">
        <f>IF(RG51="","",IF(OR(明細書!QU51&lt;明細書!QS51,明細書!QT51&lt;明細書!QV51,明細書!QU51&gt;明細書!QV51),1,""))</f>
        <v/>
      </c>
      <c r="RR51" s="9" t="str">
        <f>IF(AND(明細書!QS51&lt;=TIME(17,40,0),明細書!QT51&gt;=TIME(18,20,0)),1,IF(AND(明細書!QS51&lt;=TIME(21,40,0),明細書!QT51&gt;=TIME(22,20,0)),1,IF(AND(明細書!QS51&lt;=TIME(5,40,0),明細書!QT51&gt;=TIME(6,20,0)),1,IF(AND(明細書!QS51&lt;=TIME(7,40,0),明細書!QT51&gt;=TIME(8,20,0)),1,""))))</f>
        <v/>
      </c>
      <c r="RZ51" s="15" t="str">
        <f t="shared" si="72"/>
        <v/>
      </c>
      <c r="SB51" s="16"/>
      <c r="SC51" s="7" t="str">
        <f t="shared" si="39"/>
        <v/>
      </c>
      <c r="SD51" s="3">
        <f t="shared" si="40"/>
        <v>45382</v>
      </c>
      <c r="SE51" s="4"/>
      <c r="SF51" s="5" t="s">
        <v>22</v>
      </c>
      <c r="SG51" s="4"/>
      <c r="SH51" s="5" t="s">
        <v>23</v>
      </c>
      <c r="SI51" s="4"/>
      <c r="SJ51" s="5" t="s">
        <v>22</v>
      </c>
      <c r="SK51" s="4"/>
      <c r="SL51" s="5" t="s">
        <v>23</v>
      </c>
      <c r="SM51" s="4"/>
      <c r="SN51" s="6" t="s">
        <v>22</v>
      </c>
      <c r="SO51" s="4"/>
      <c r="SP51" s="6" t="s">
        <v>23</v>
      </c>
      <c r="SQ51" s="4"/>
      <c r="SR51" s="6" t="s">
        <v>22</v>
      </c>
      <c r="SS51" s="4"/>
      <c r="ST51" s="6" t="s">
        <v>23</v>
      </c>
      <c r="SU51" s="70"/>
      <c r="SV51" s="17"/>
      <c r="SW51" s="18"/>
      <c r="SX51" s="82"/>
      <c r="SZ51" s="9" t="str">
        <f t="shared" si="41"/>
        <v/>
      </c>
      <c r="TA51" s="9" t="str">
        <f t="shared" si="93"/>
        <v/>
      </c>
      <c r="TB51" s="9" t="str">
        <f>IF(SK51="","",IF(OR(AND(SB51=SB52,SE52&gt;0,明細書!SE52&lt;明細書!SE51),AND(SB51=SB52,SE52&gt;0,明細書!SF51&gt;明細書!SE52),AND(明細書!SE51&gt;明細書!SF51)),1,""))</f>
        <v/>
      </c>
      <c r="TC51" s="9" t="str">
        <f>IF(SS51="","",IF(OR(明細書!SG51&lt;明細書!SE51,明細書!SF51&lt;明細書!SH51,明細書!SG51&gt;明細書!SH51),1,""))</f>
        <v/>
      </c>
      <c r="TD51" s="9" t="str">
        <f>IF(AND(明細書!SE51&lt;=TIME(17,40,0),明細書!SF51&gt;=TIME(18,20,0)),1,IF(AND(明細書!SE51&lt;=TIME(21,40,0),明細書!SF51&gt;=TIME(22,20,0)),1,IF(AND(明細書!SE51&lt;=TIME(5,40,0),明細書!SF51&gt;=TIME(6,20,0)),1,IF(AND(明細書!SE51&lt;=TIME(7,40,0),明細書!SF51&gt;=TIME(8,20,0)),1,""))))</f>
        <v/>
      </c>
      <c r="TL51" s="15" t="str">
        <f t="shared" si="73"/>
        <v/>
      </c>
      <c r="TN51" s="16"/>
      <c r="TO51" s="7" t="str">
        <f t="shared" si="42"/>
        <v/>
      </c>
      <c r="TP51" s="3">
        <f t="shared" si="43"/>
        <v>45382</v>
      </c>
      <c r="TQ51" s="4"/>
      <c r="TR51" s="5" t="s">
        <v>22</v>
      </c>
      <c r="TS51" s="4"/>
      <c r="TT51" s="5" t="s">
        <v>23</v>
      </c>
      <c r="TU51" s="4"/>
      <c r="TV51" s="5" t="s">
        <v>22</v>
      </c>
      <c r="TW51" s="4"/>
      <c r="TX51" s="5" t="s">
        <v>23</v>
      </c>
      <c r="TY51" s="4"/>
      <c r="TZ51" s="6" t="s">
        <v>22</v>
      </c>
      <c r="UA51" s="4"/>
      <c r="UB51" s="6" t="s">
        <v>23</v>
      </c>
      <c r="UC51" s="4"/>
      <c r="UD51" s="6" t="s">
        <v>22</v>
      </c>
      <c r="UE51" s="4"/>
      <c r="UF51" s="6" t="s">
        <v>23</v>
      </c>
      <c r="UG51" s="70"/>
      <c r="UH51" s="17"/>
      <c r="UI51" s="18"/>
      <c r="UJ51" s="82"/>
      <c r="UL51" s="9" t="str">
        <f t="shared" si="44"/>
        <v/>
      </c>
      <c r="UM51" s="9" t="str">
        <f t="shared" si="94"/>
        <v/>
      </c>
      <c r="UN51" s="9" t="str">
        <f>IF(TW51="","",IF(OR(AND(TN51=TN52,TQ52&gt;0,明細書!TQ52&lt;明細書!TQ51),AND(TN51=TN52,TQ52&gt;0,明細書!TR51&gt;明細書!TQ52),AND(明細書!TQ51&gt;明細書!TR51)),1,""))</f>
        <v/>
      </c>
      <c r="UO51" s="9" t="str">
        <f>IF(UE51="","",IF(OR(明細書!TS51&lt;明細書!TQ51,明細書!TR51&lt;明細書!TT51,明細書!TS51&gt;明細書!TT51),1,""))</f>
        <v/>
      </c>
      <c r="UP51" s="9" t="str">
        <f>IF(AND(明細書!TQ51&lt;=TIME(17,40,0),明細書!TR51&gt;=TIME(18,20,0)),1,IF(AND(明細書!TQ51&lt;=TIME(21,40,0),明細書!TR51&gt;=TIME(22,20,0)),1,IF(AND(明細書!TQ51&lt;=TIME(5,40,0),明細書!TR51&gt;=TIME(6,20,0)),1,IF(AND(明細書!TQ51&lt;=TIME(7,40,0),明細書!TR51&gt;=TIME(8,20,0)),1,""))))</f>
        <v/>
      </c>
      <c r="UX51" s="15" t="str">
        <f t="shared" si="74"/>
        <v/>
      </c>
      <c r="UZ51" s="16"/>
      <c r="VA51" s="7" t="str">
        <f t="shared" si="45"/>
        <v/>
      </c>
      <c r="VB51" s="3">
        <f t="shared" si="46"/>
        <v>45382</v>
      </c>
      <c r="VC51" s="4"/>
      <c r="VD51" s="5" t="s">
        <v>22</v>
      </c>
      <c r="VE51" s="4"/>
      <c r="VF51" s="5" t="s">
        <v>23</v>
      </c>
      <c r="VG51" s="4"/>
      <c r="VH51" s="5" t="s">
        <v>22</v>
      </c>
      <c r="VI51" s="4"/>
      <c r="VJ51" s="5" t="s">
        <v>23</v>
      </c>
      <c r="VK51" s="4"/>
      <c r="VL51" s="6" t="s">
        <v>22</v>
      </c>
      <c r="VM51" s="4"/>
      <c r="VN51" s="6" t="s">
        <v>23</v>
      </c>
      <c r="VO51" s="4"/>
      <c r="VP51" s="6" t="s">
        <v>22</v>
      </c>
      <c r="VQ51" s="4"/>
      <c r="VR51" s="6" t="s">
        <v>23</v>
      </c>
      <c r="VS51" s="70"/>
      <c r="VT51" s="17"/>
      <c r="VU51" s="18"/>
      <c r="VV51" s="82"/>
      <c r="VX51" s="9" t="str">
        <f t="shared" si="47"/>
        <v/>
      </c>
      <c r="VY51" s="9" t="str">
        <f t="shared" si="95"/>
        <v/>
      </c>
      <c r="VZ51" s="9" t="str">
        <f>IF(VI51="","",IF(OR(AND(UZ51=UZ52,VC52&gt;0,明細書!VC52&lt;明細書!VC51),AND(UZ51=UZ52,VC52&gt;0,明細書!VD51&gt;明細書!VC52),AND(明細書!VC51&gt;明細書!VD51)),1,""))</f>
        <v/>
      </c>
      <c r="WA51" s="9" t="str">
        <f>IF(VQ51="","",IF(OR(明細書!VE51&lt;明細書!VC51,明細書!VD51&lt;明細書!VF51,明細書!VE51&gt;明細書!VF51),1,""))</f>
        <v/>
      </c>
      <c r="WB51" s="9" t="str">
        <f>IF(AND(明細書!VC51&lt;=TIME(17,40,0),明細書!VD51&gt;=TIME(18,20,0)),1,IF(AND(明細書!VC51&lt;=TIME(21,40,0),明細書!VD51&gt;=TIME(22,20,0)),1,IF(AND(明細書!VC51&lt;=TIME(5,40,0),明細書!VD51&gt;=TIME(6,20,0)),1,IF(AND(明細書!VC51&lt;=TIME(7,40,0),明細書!VD51&gt;=TIME(8,20,0)),1,""))))</f>
        <v/>
      </c>
      <c r="WJ51" s="15" t="str">
        <f t="shared" si="75"/>
        <v/>
      </c>
      <c r="WL51" s="16"/>
      <c r="WM51" s="7" t="str">
        <f t="shared" si="48"/>
        <v/>
      </c>
      <c r="WN51" s="3">
        <f t="shared" si="49"/>
        <v>45382</v>
      </c>
      <c r="WO51" s="4"/>
      <c r="WP51" s="5" t="s">
        <v>22</v>
      </c>
      <c r="WQ51" s="4"/>
      <c r="WR51" s="5" t="s">
        <v>23</v>
      </c>
      <c r="WS51" s="4"/>
      <c r="WT51" s="5" t="s">
        <v>22</v>
      </c>
      <c r="WU51" s="4"/>
      <c r="WV51" s="5" t="s">
        <v>23</v>
      </c>
      <c r="WW51" s="4"/>
      <c r="WX51" s="6" t="s">
        <v>22</v>
      </c>
      <c r="WY51" s="4"/>
      <c r="WZ51" s="6" t="s">
        <v>23</v>
      </c>
      <c r="XA51" s="4"/>
      <c r="XB51" s="6" t="s">
        <v>22</v>
      </c>
      <c r="XC51" s="4"/>
      <c r="XD51" s="6" t="s">
        <v>23</v>
      </c>
      <c r="XE51" s="70"/>
      <c r="XF51" s="17"/>
      <c r="XG51" s="18"/>
      <c r="XH51" s="82"/>
      <c r="XJ51" s="9" t="str">
        <f t="shared" si="50"/>
        <v/>
      </c>
      <c r="XK51" s="9" t="str">
        <f t="shared" si="96"/>
        <v/>
      </c>
      <c r="XL51" s="9" t="str">
        <f>IF(WU51="","",IF(OR(AND(WL51=WL52,WO52&gt;0,明細書!WO52&lt;明細書!WO51),AND(WL51=WL52,WO52&gt;0,明細書!WP51&gt;明細書!WO52),AND(明細書!WO51&gt;明細書!WP51)),1,""))</f>
        <v/>
      </c>
      <c r="XM51" s="9" t="str">
        <f>IF(XC51="","",IF(OR(明細書!WQ51&lt;明細書!WO51,明細書!WP51&lt;明細書!WR51,明細書!WQ51&gt;明細書!WR51),1,""))</f>
        <v/>
      </c>
      <c r="XN51" s="9" t="str">
        <f>IF(AND(明細書!WO51&lt;=TIME(17,40,0),明細書!WP51&gt;=TIME(18,20,0)),1,IF(AND(明細書!WO51&lt;=TIME(21,40,0),明細書!WP51&gt;=TIME(22,20,0)),1,IF(AND(明細書!WO51&lt;=TIME(5,40,0),明細書!WP51&gt;=TIME(6,20,0)),1,IF(AND(明細書!WO51&lt;=TIME(7,40,0),明細書!WP51&gt;=TIME(8,20,0)),1,""))))</f>
        <v/>
      </c>
      <c r="XV51" s="15" t="str">
        <f t="shared" si="76"/>
        <v/>
      </c>
      <c r="XX51" s="16"/>
      <c r="XY51" s="7" t="str">
        <f t="shared" si="51"/>
        <v/>
      </c>
      <c r="XZ51" s="3">
        <f t="shared" si="52"/>
        <v>45382</v>
      </c>
      <c r="YA51" s="4"/>
      <c r="YB51" s="5" t="s">
        <v>22</v>
      </c>
      <c r="YC51" s="4"/>
      <c r="YD51" s="5" t="s">
        <v>23</v>
      </c>
      <c r="YE51" s="4"/>
      <c r="YF51" s="5" t="s">
        <v>22</v>
      </c>
      <c r="YG51" s="4"/>
      <c r="YH51" s="5" t="s">
        <v>23</v>
      </c>
      <c r="YI51" s="4"/>
      <c r="YJ51" s="6" t="s">
        <v>22</v>
      </c>
      <c r="YK51" s="4"/>
      <c r="YL51" s="6" t="s">
        <v>23</v>
      </c>
      <c r="YM51" s="4"/>
      <c r="YN51" s="6" t="s">
        <v>22</v>
      </c>
      <c r="YO51" s="4"/>
      <c r="YP51" s="6" t="s">
        <v>23</v>
      </c>
      <c r="YQ51" s="70"/>
      <c r="YR51" s="17"/>
      <c r="YS51" s="18"/>
      <c r="YT51" s="82"/>
      <c r="YV51" s="9" t="str">
        <f t="shared" si="53"/>
        <v/>
      </c>
      <c r="YW51" s="9" t="str">
        <f t="shared" si="97"/>
        <v/>
      </c>
      <c r="YX51" s="9" t="str">
        <f>IF(YG51="","",IF(OR(AND(XX51=XX52,YA52&gt;0,明細書!YA52&lt;明細書!YA51),AND(XX51=XX52,YA52&gt;0,明細書!YB51&gt;明細書!YA52),AND(明細書!YA51&gt;明細書!YB51)),1,""))</f>
        <v/>
      </c>
      <c r="YY51" s="9" t="str">
        <f>IF(YO51="","",IF(OR(明細書!YC51&lt;明細書!YA51,明細書!YB51&lt;明細書!YD51,明細書!YC51&gt;明細書!YD51),1,""))</f>
        <v/>
      </c>
      <c r="YZ51" s="9" t="str">
        <f>IF(AND(明細書!YA51&lt;=TIME(17,40,0),明細書!YB51&gt;=TIME(18,20,0)),1,IF(AND(明細書!YA51&lt;=TIME(21,40,0),明細書!YB51&gt;=TIME(22,20,0)),1,IF(AND(明細書!YA51&lt;=TIME(5,40,0),明細書!YB51&gt;=TIME(6,20,0)),1,IF(AND(明細書!YA51&lt;=TIME(7,40,0),明細書!YB51&gt;=TIME(8,20,0)),1,""))))</f>
        <v/>
      </c>
      <c r="ZH51" s="15" t="str">
        <f t="shared" si="77"/>
        <v/>
      </c>
      <c r="ZJ51" s="16"/>
      <c r="ZK51" s="7" t="str">
        <f t="shared" si="54"/>
        <v/>
      </c>
      <c r="ZL51" s="3">
        <f t="shared" si="55"/>
        <v>45382</v>
      </c>
      <c r="ZM51" s="4"/>
      <c r="ZN51" s="5" t="s">
        <v>22</v>
      </c>
      <c r="ZO51" s="4"/>
      <c r="ZP51" s="5" t="s">
        <v>23</v>
      </c>
      <c r="ZQ51" s="4"/>
      <c r="ZR51" s="5" t="s">
        <v>22</v>
      </c>
      <c r="ZS51" s="4"/>
      <c r="ZT51" s="5" t="s">
        <v>23</v>
      </c>
      <c r="ZU51" s="4"/>
      <c r="ZV51" s="6" t="s">
        <v>22</v>
      </c>
      <c r="ZW51" s="4"/>
      <c r="ZX51" s="6" t="s">
        <v>23</v>
      </c>
      <c r="ZY51" s="4"/>
      <c r="ZZ51" s="6" t="s">
        <v>22</v>
      </c>
      <c r="AAA51" s="4"/>
      <c r="AAB51" s="6" t="s">
        <v>23</v>
      </c>
      <c r="AAC51" s="70"/>
      <c r="AAD51" s="17"/>
      <c r="AAE51" s="18"/>
      <c r="AAF51" s="82"/>
      <c r="AAH51" s="9" t="str">
        <f t="shared" si="56"/>
        <v/>
      </c>
      <c r="AAI51" s="9" t="str">
        <f t="shared" si="98"/>
        <v/>
      </c>
      <c r="AAJ51" s="9" t="str">
        <f>IF(ZS51="","",IF(OR(AND(ZJ51=ZJ52,ZM52&gt;0,明細書!ZM52&lt;明細書!ZM51),AND(ZJ51=ZJ52,ZM52&gt;0,明細書!ZN51&gt;明細書!ZM52),AND(明細書!ZM51&gt;明細書!ZN51)),1,""))</f>
        <v/>
      </c>
      <c r="AAK51" s="9" t="str">
        <f>IF(AAA51="","",IF(OR(明細書!ZO51&lt;明細書!ZM51,明細書!ZN51&lt;明細書!ZP51,明細書!ZO51&gt;明細書!ZP51),1,""))</f>
        <v/>
      </c>
      <c r="AAL51" s="9" t="str">
        <f>IF(AND(明細書!ZM51&lt;=TIME(17,40,0),明細書!ZN51&gt;=TIME(18,20,0)),1,IF(AND(明細書!ZM51&lt;=TIME(21,40,0),明細書!ZN51&gt;=TIME(22,20,0)),1,IF(AND(明細書!ZM51&lt;=TIME(5,40,0),明細書!ZN51&gt;=TIME(6,20,0)),1,IF(AND(明細書!ZM51&lt;=TIME(7,40,0),明細書!ZN51&gt;=TIME(8,20,0)),1,""))))</f>
        <v/>
      </c>
      <c r="AAT51" s="15" t="str">
        <f t="shared" si="78"/>
        <v/>
      </c>
      <c r="AAV51" s="16"/>
      <c r="AAW51" s="7" t="str">
        <f t="shared" si="57"/>
        <v/>
      </c>
      <c r="AAX51" s="3">
        <f t="shared" si="58"/>
        <v>45382</v>
      </c>
      <c r="AAY51" s="4"/>
      <c r="AAZ51" s="5" t="s">
        <v>22</v>
      </c>
      <c r="ABA51" s="4"/>
      <c r="ABB51" s="5" t="s">
        <v>23</v>
      </c>
      <c r="ABC51" s="4"/>
      <c r="ABD51" s="5" t="s">
        <v>22</v>
      </c>
      <c r="ABE51" s="4"/>
      <c r="ABF51" s="5" t="s">
        <v>23</v>
      </c>
      <c r="ABG51" s="4"/>
      <c r="ABH51" s="6" t="s">
        <v>22</v>
      </c>
      <c r="ABI51" s="4"/>
      <c r="ABJ51" s="6" t="s">
        <v>23</v>
      </c>
      <c r="ABK51" s="4"/>
      <c r="ABL51" s="6" t="s">
        <v>22</v>
      </c>
      <c r="ABM51" s="4"/>
      <c r="ABN51" s="6" t="s">
        <v>23</v>
      </c>
      <c r="ABO51" s="70"/>
      <c r="ABP51" s="17"/>
      <c r="ABQ51" s="18"/>
      <c r="ABR51" s="82"/>
      <c r="ABT51" s="9" t="str">
        <f t="shared" si="59"/>
        <v/>
      </c>
      <c r="ABU51" s="9" t="str">
        <f t="shared" si="99"/>
        <v/>
      </c>
      <c r="ABV51" s="9" t="str">
        <f>IF(ABE51="","",IF(OR(AND(AAV51=AAV52,AAY52&gt;0,明細書!AAY52&lt;明細書!AAY51),AND(AAV51=AAV52,AAY52&gt;0,明細書!AAZ51&gt;明細書!AAY52),AND(明細書!AAY51&gt;明細書!AAZ51)),1,""))</f>
        <v/>
      </c>
      <c r="ABW51" s="9" t="str">
        <f>IF(ABM51="","",IF(OR(明細書!ABA51&lt;明細書!AAY51,明細書!AAZ51&lt;明細書!ABB51,明細書!ABA51&gt;明細書!ABB51),1,""))</f>
        <v/>
      </c>
      <c r="ABX51" s="9" t="str">
        <f>IF(AND(明細書!AAY51&lt;=TIME(17,40,0),明細書!AAZ51&gt;=TIME(18,20,0)),1,IF(AND(明細書!AAY51&lt;=TIME(21,40,0),明細書!AAZ51&gt;=TIME(22,20,0)),1,IF(AND(明細書!AAY51&lt;=TIME(5,40,0),明細書!AAZ51&gt;=TIME(6,20,0)),1,IF(AND(明細書!AAY51&lt;=TIME(7,40,0),明細書!AAZ51&gt;=TIME(8,20,0)),1,""))))</f>
        <v/>
      </c>
      <c r="ACF51" s="15" t="str">
        <f t="shared" si="79"/>
        <v/>
      </c>
    </row>
    <row r="52" spans="2:760" ht="18.75" customHeight="1" x14ac:dyDescent="0.2">
      <c r="B52" s="16"/>
      <c r="C52" s="7" t="str">
        <f t="shared" si="100"/>
        <v/>
      </c>
      <c r="D52" s="3">
        <f t="shared" si="102"/>
        <v>45382</v>
      </c>
      <c r="E52" s="4"/>
      <c r="F52" s="5" t="s">
        <v>22</v>
      </c>
      <c r="G52" s="4"/>
      <c r="H52" s="5" t="s">
        <v>23</v>
      </c>
      <c r="I52" s="4"/>
      <c r="J52" s="5" t="s">
        <v>22</v>
      </c>
      <c r="K52" s="4"/>
      <c r="L52" s="5" t="s">
        <v>23</v>
      </c>
      <c r="M52" s="4"/>
      <c r="N52" s="6" t="s">
        <v>22</v>
      </c>
      <c r="O52" s="4"/>
      <c r="P52" s="6" t="s">
        <v>23</v>
      </c>
      <c r="Q52" s="4"/>
      <c r="R52" s="6" t="s">
        <v>22</v>
      </c>
      <c r="S52" s="4"/>
      <c r="T52" s="6" t="s">
        <v>23</v>
      </c>
      <c r="U52" s="70"/>
      <c r="V52" s="17"/>
      <c r="W52" s="18"/>
      <c r="X52" s="82"/>
      <c r="Z52" s="9" t="str">
        <f t="shared" si="103"/>
        <v/>
      </c>
      <c r="AA52" s="9" t="str">
        <f t="shared" si="80"/>
        <v/>
      </c>
      <c r="AB52" s="9" t="str">
        <f>IF(K52="","",IF(OR(AND(B52=B53,E53&gt;0,明細書!E53&lt;明細書!E52),AND(B52=B53,E53&gt;0,明細書!F52&gt;明細書!E53),AND(明細書!E52&gt;明細書!F52)),1,""))</f>
        <v/>
      </c>
      <c r="AC52" s="9" t="str">
        <f>IF(S52="","",IF(OR(明細書!G52&lt;明細書!E52,明細書!F52&lt;明細書!H52,明細書!G52&gt;明細書!H52),1,""))</f>
        <v/>
      </c>
      <c r="AD52" s="9" t="str">
        <f>IF(AND(明細書!E52&lt;=TIME(17,40,0),明細書!F52&gt;=TIME(18,20,0)),1,IF(AND(明細書!E52&lt;=TIME(21,40,0),明細書!F52&gt;=TIME(22,20,0)),1,IF(AND(明細書!E52&lt;=TIME(5,40,0),明細書!F52&gt;=TIME(6,20,0)),1,IF(AND(明細書!E52&lt;=TIME(7,40,0),明細書!F52&gt;=TIME(8,20,0)),1,""))))</f>
        <v/>
      </c>
      <c r="AL52" s="15" t="str">
        <f t="shared" si="60"/>
        <v/>
      </c>
      <c r="AN52" s="16"/>
      <c r="AO52" s="7" t="str">
        <f t="shared" si="3"/>
        <v/>
      </c>
      <c r="AP52" s="3">
        <f t="shared" si="4"/>
        <v>45382</v>
      </c>
      <c r="AQ52" s="4"/>
      <c r="AR52" s="5" t="s">
        <v>22</v>
      </c>
      <c r="AS52" s="4"/>
      <c r="AT52" s="5" t="s">
        <v>23</v>
      </c>
      <c r="AU52" s="4"/>
      <c r="AV52" s="5" t="s">
        <v>22</v>
      </c>
      <c r="AW52" s="4"/>
      <c r="AX52" s="5" t="s">
        <v>23</v>
      </c>
      <c r="AY52" s="4"/>
      <c r="AZ52" s="6" t="s">
        <v>22</v>
      </c>
      <c r="BA52" s="4"/>
      <c r="BB52" s="6" t="s">
        <v>23</v>
      </c>
      <c r="BC52" s="4"/>
      <c r="BD52" s="6" t="s">
        <v>22</v>
      </c>
      <c r="BE52" s="4"/>
      <c r="BF52" s="6" t="s">
        <v>23</v>
      </c>
      <c r="BG52" s="70"/>
      <c r="BH52" s="17"/>
      <c r="BI52" s="18"/>
      <c r="BJ52" s="82"/>
      <c r="BL52" s="9" t="str">
        <f t="shared" si="5"/>
        <v/>
      </c>
      <c r="BM52" s="9" t="str">
        <f t="shared" si="81"/>
        <v/>
      </c>
      <c r="BN52" s="9" t="str">
        <f>IF(AW52="","",IF(OR(AND(AN52=AN53,AQ53&gt;0,明細書!AQ53&lt;明細書!AQ52),AND(AN52=AN53,AQ53&gt;0,明細書!AR52&gt;明細書!AQ53),AND(明細書!AQ52&gt;明細書!AR52)),1,""))</f>
        <v/>
      </c>
      <c r="BO52" s="9" t="str">
        <f>IF(BE52="","",IF(OR(明細書!AS52&lt;明細書!AQ52,明細書!AR52&lt;明細書!AT52,明細書!AS52&gt;明細書!AT52),1,""))</f>
        <v/>
      </c>
      <c r="BP52" s="9" t="str">
        <f>IF(AND(明細書!AQ52&lt;=TIME(17,40,0),明細書!AR52&gt;=TIME(18,20,0)),1,IF(AND(明細書!AQ52&lt;=TIME(21,40,0),明細書!AR52&gt;=TIME(22,20,0)),1,IF(AND(明細書!AQ52&lt;=TIME(5,40,0),明細書!AR52&gt;=TIME(6,20,0)),1,IF(AND(明細書!AQ52&lt;=TIME(7,40,0),明細書!AR52&gt;=TIME(8,20,0)),1,""))))</f>
        <v/>
      </c>
      <c r="BX52" s="15" t="str">
        <f t="shared" si="61"/>
        <v/>
      </c>
      <c r="BZ52" s="16"/>
      <c r="CA52" s="7" t="str">
        <f t="shared" si="6"/>
        <v/>
      </c>
      <c r="CB52" s="3">
        <f t="shared" si="7"/>
        <v>45382</v>
      </c>
      <c r="CC52" s="4"/>
      <c r="CD52" s="5" t="s">
        <v>22</v>
      </c>
      <c r="CE52" s="4"/>
      <c r="CF52" s="5" t="s">
        <v>23</v>
      </c>
      <c r="CG52" s="4"/>
      <c r="CH52" s="5" t="s">
        <v>22</v>
      </c>
      <c r="CI52" s="4"/>
      <c r="CJ52" s="5" t="s">
        <v>23</v>
      </c>
      <c r="CK52" s="4"/>
      <c r="CL52" s="6" t="s">
        <v>22</v>
      </c>
      <c r="CM52" s="4"/>
      <c r="CN52" s="6" t="s">
        <v>23</v>
      </c>
      <c r="CO52" s="4"/>
      <c r="CP52" s="6" t="s">
        <v>22</v>
      </c>
      <c r="CQ52" s="4"/>
      <c r="CR52" s="6" t="s">
        <v>23</v>
      </c>
      <c r="CS52" s="70"/>
      <c r="CT52" s="17"/>
      <c r="CU52" s="18"/>
      <c r="CV52" s="82"/>
      <c r="CX52" s="9" t="str">
        <f t="shared" si="8"/>
        <v/>
      </c>
      <c r="CY52" s="9" t="str">
        <f t="shared" si="82"/>
        <v/>
      </c>
      <c r="CZ52" s="9" t="str">
        <f>IF(CI52="","",IF(OR(AND(BZ52=BZ53,CC53&gt;0,明細書!CC53&lt;明細書!CC52),AND(BZ52=BZ53,CC53&gt;0,明細書!CD52&gt;明細書!CC53),AND(明細書!CC52&gt;明細書!CD52)),1,""))</f>
        <v/>
      </c>
      <c r="DA52" s="9" t="str">
        <f>IF(CQ52="","",IF(OR(明細書!CE52&lt;明細書!CC52,明細書!CD52&lt;明細書!CF52,明細書!CE52&gt;明細書!CF52),1,""))</f>
        <v/>
      </c>
      <c r="DB52" s="9" t="str">
        <f>IF(AND(明細書!CC52&lt;=TIME(17,40,0),明細書!CD52&gt;=TIME(18,20,0)),1,IF(AND(明細書!CC52&lt;=TIME(21,40,0),明細書!CD52&gt;=TIME(22,20,0)),1,IF(AND(明細書!CC52&lt;=TIME(5,40,0),明細書!CD52&gt;=TIME(6,20,0)),1,IF(AND(明細書!CC52&lt;=TIME(7,40,0),明細書!CD52&gt;=TIME(8,20,0)),1,""))))</f>
        <v/>
      </c>
      <c r="DJ52" s="15" t="str">
        <f t="shared" si="62"/>
        <v/>
      </c>
      <c r="DL52" s="16"/>
      <c r="DM52" s="7" t="str">
        <f t="shared" si="9"/>
        <v/>
      </c>
      <c r="DN52" s="3">
        <f t="shared" si="10"/>
        <v>45382</v>
      </c>
      <c r="DO52" s="4"/>
      <c r="DP52" s="5" t="s">
        <v>22</v>
      </c>
      <c r="DQ52" s="4"/>
      <c r="DR52" s="5" t="s">
        <v>23</v>
      </c>
      <c r="DS52" s="4"/>
      <c r="DT52" s="5" t="s">
        <v>22</v>
      </c>
      <c r="DU52" s="4"/>
      <c r="DV52" s="5" t="s">
        <v>23</v>
      </c>
      <c r="DW52" s="4"/>
      <c r="DX52" s="6" t="s">
        <v>22</v>
      </c>
      <c r="DY52" s="4"/>
      <c r="DZ52" s="6" t="s">
        <v>23</v>
      </c>
      <c r="EA52" s="4"/>
      <c r="EB52" s="6" t="s">
        <v>22</v>
      </c>
      <c r="EC52" s="4"/>
      <c r="ED52" s="6" t="s">
        <v>23</v>
      </c>
      <c r="EE52" s="70"/>
      <c r="EF52" s="17"/>
      <c r="EG52" s="18"/>
      <c r="EH52" s="82"/>
      <c r="EJ52" s="9" t="str">
        <f t="shared" si="11"/>
        <v/>
      </c>
      <c r="EK52" s="9" t="str">
        <f t="shared" si="83"/>
        <v/>
      </c>
      <c r="EL52" s="9" t="str">
        <f>IF(DU52="","",IF(OR(AND(DL52=DL53,DO53&gt;0,明細書!DO53&lt;明細書!DO52),AND(DL52=DL53,DO53&gt;0,明細書!DP52&gt;明細書!DO53),AND(明細書!DO52&gt;明細書!DP52)),1,""))</f>
        <v/>
      </c>
      <c r="EM52" s="9" t="str">
        <f>IF(EC52="","",IF(OR(明細書!DQ52&lt;明細書!DO52,明細書!DP52&lt;明細書!DR52,明細書!DQ52&gt;明細書!DR52),1,""))</f>
        <v/>
      </c>
      <c r="EN52" s="9" t="str">
        <f>IF(AND(明細書!DO52&lt;=TIME(17,40,0),明細書!DP52&gt;=TIME(18,20,0)),1,IF(AND(明細書!DO52&lt;=TIME(21,40,0),明細書!DP52&gt;=TIME(22,20,0)),1,IF(AND(明細書!DO52&lt;=TIME(5,40,0),明細書!DP52&gt;=TIME(6,20,0)),1,IF(AND(明細書!DO52&lt;=TIME(7,40,0),明細書!DP52&gt;=TIME(8,20,0)),1,""))))</f>
        <v/>
      </c>
      <c r="EV52" s="15" t="str">
        <f t="shared" si="63"/>
        <v/>
      </c>
      <c r="EX52" s="16"/>
      <c r="EY52" s="7" t="str">
        <f t="shared" si="12"/>
        <v/>
      </c>
      <c r="EZ52" s="3">
        <f t="shared" si="13"/>
        <v>45382</v>
      </c>
      <c r="FA52" s="4"/>
      <c r="FB52" s="5" t="s">
        <v>22</v>
      </c>
      <c r="FC52" s="4"/>
      <c r="FD52" s="5" t="s">
        <v>23</v>
      </c>
      <c r="FE52" s="4"/>
      <c r="FF52" s="5" t="s">
        <v>22</v>
      </c>
      <c r="FG52" s="4"/>
      <c r="FH52" s="5" t="s">
        <v>23</v>
      </c>
      <c r="FI52" s="4"/>
      <c r="FJ52" s="6" t="s">
        <v>22</v>
      </c>
      <c r="FK52" s="4"/>
      <c r="FL52" s="6" t="s">
        <v>23</v>
      </c>
      <c r="FM52" s="4"/>
      <c r="FN52" s="6" t="s">
        <v>22</v>
      </c>
      <c r="FO52" s="4"/>
      <c r="FP52" s="6" t="s">
        <v>23</v>
      </c>
      <c r="FQ52" s="70"/>
      <c r="FR52" s="17"/>
      <c r="FS52" s="18"/>
      <c r="FT52" s="82"/>
      <c r="FV52" s="9" t="str">
        <f t="shared" si="14"/>
        <v/>
      </c>
      <c r="FW52" s="9" t="str">
        <f t="shared" si="84"/>
        <v/>
      </c>
      <c r="FX52" s="9" t="str">
        <f>IF(FG52="","",IF(OR(AND(EX52=EX53,FA53&gt;0,明細書!FA53&lt;明細書!FA52),AND(EX52=EX53,FA53&gt;0,明細書!FB52&gt;明細書!FA53),AND(明細書!FA52&gt;明細書!FB52)),1,""))</f>
        <v/>
      </c>
      <c r="FY52" s="9" t="str">
        <f>IF(FO52="","",IF(OR(明細書!FC52&lt;明細書!FA52,明細書!FB52&lt;明細書!FD52,明細書!FC52&gt;明細書!FD52),1,""))</f>
        <v/>
      </c>
      <c r="FZ52" s="9" t="str">
        <f>IF(AND(明細書!FA52&lt;=TIME(17,40,0),明細書!FB52&gt;=TIME(18,20,0)),1,IF(AND(明細書!FA52&lt;=TIME(21,40,0),明細書!FB52&gt;=TIME(22,20,0)),1,IF(AND(明細書!FA52&lt;=TIME(5,40,0),明細書!FB52&gt;=TIME(6,20,0)),1,IF(AND(明細書!FA52&lt;=TIME(7,40,0),明細書!FB52&gt;=TIME(8,20,0)),1,""))))</f>
        <v/>
      </c>
      <c r="GH52" s="15" t="str">
        <f t="shared" si="64"/>
        <v/>
      </c>
      <c r="GJ52" s="16"/>
      <c r="GK52" s="7" t="str">
        <f t="shared" si="15"/>
        <v/>
      </c>
      <c r="GL52" s="3">
        <f t="shared" si="16"/>
        <v>45382</v>
      </c>
      <c r="GM52" s="4"/>
      <c r="GN52" s="5" t="s">
        <v>22</v>
      </c>
      <c r="GO52" s="4"/>
      <c r="GP52" s="5" t="s">
        <v>23</v>
      </c>
      <c r="GQ52" s="4"/>
      <c r="GR52" s="5" t="s">
        <v>22</v>
      </c>
      <c r="GS52" s="4"/>
      <c r="GT52" s="5" t="s">
        <v>23</v>
      </c>
      <c r="GU52" s="4"/>
      <c r="GV52" s="6" t="s">
        <v>22</v>
      </c>
      <c r="GW52" s="4"/>
      <c r="GX52" s="6" t="s">
        <v>23</v>
      </c>
      <c r="GY52" s="4"/>
      <c r="GZ52" s="6" t="s">
        <v>22</v>
      </c>
      <c r="HA52" s="4"/>
      <c r="HB52" s="6" t="s">
        <v>23</v>
      </c>
      <c r="HC52" s="70"/>
      <c r="HD52" s="17"/>
      <c r="HE52" s="18"/>
      <c r="HF52" s="82"/>
      <c r="HH52" s="9" t="str">
        <f t="shared" si="17"/>
        <v/>
      </c>
      <c r="HI52" s="9" t="str">
        <f t="shared" si="85"/>
        <v/>
      </c>
      <c r="HJ52" s="9" t="str">
        <f>IF(GS52="","",IF(OR(AND(GJ52=GJ53,GM53&gt;0,明細書!GM53&lt;明細書!GM52),AND(GJ52=GJ53,GM53&gt;0,明細書!GN52&gt;明細書!GM53),AND(明細書!GM52&gt;明細書!GN52)),1,""))</f>
        <v/>
      </c>
      <c r="HK52" s="9" t="str">
        <f>IF(HA52="","",IF(OR(明細書!GO52&lt;明細書!GM52,明細書!GN52&lt;明細書!GP52,明細書!GO52&gt;明細書!GP52),1,""))</f>
        <v/>
      </c>
      <c r="HL52" s="9" t="str">
        <f>IF(AND(明細書!GM52&lt;=TIME(17,40,0),明細書!GN52&gt;=TIME(18,20,0)),1,IF(AND(明細書!GM52&lt;=TIME(21,40,0),明細書!GN52&gt;=TIME(22,20,0)),1,IF(AND(明細書!GM52&lt;=TIME(5,40,0),明細書!GN52&gt;=TIME(6,20,0)),1,IF(AND(明細書!GM52&lt;=TIME(7,40,0),明細書!GN52&gt;=TIME(8,20,0)),1,""))))</f>
        <v/>
      </c>
      <c r="HT52" s="15" t="str">
        <f t="shared" si="65"/>
        <v/>
      </c>
      <c r="HV52" s="16"/>
      <c r="HW52" s="7" t="str">
        <f t="shared" si="18"/>
        <v/>
      </c>
      <c r="HX52" s="3">
        <f t="shared" si="19"/>
        <v>45382</v>
      </c>
      <c r="HY52" s="4"/>
      <c r="HZ52" s="5" t="s">
        <v>22</v>
      </c>
      <c r="IA52" s="4"/>
      <c r="IB52" s="5" t="s">
        <v>23</v>
      </c>
      <c r="IC52" s="4"/>
      <c r="ID52" s="5" t="s">
        <v>22</v>
      </c>
      <c r="IE52" s="4"/>
      <c r="IF52" s="5" t="s">
        <v>23</v>
      </c>
      <c r="IG52" s="4"/>
      <c r="IH52" s="6" t="s">
        <v>22</v>
      </c>
      <c r="II52" s="4"/>
      <c r="IJ52" s="6" t="s">
        <v>23</v>
      </c>
      <c r="IK52" s="4"/>
      <c r="IL52" s="6" t="s">
        <v>22</v>
      </c>
      <c r="IM52" s="4"/>
      <c r="IN52" s="6" t="s">
        <v>23</v>
      </c>
      <c r="IO52" s="70"/>
      <c r="IP52" s="17"/>
      <c r="IQ52" s="18"/>
      <c r="IR52" s="82"/>
      <c r="IT52" s="9" t="str">
        <f t="shared" si="20"/>
        <v/>
      </c>
      <c r="IU52" s="9" t="str">
        <f t="shared" si="86"/>
        <v/>
      </c>
      <c r="IV52" s="9" t="str">
        <f>IF(IE52="","",IF(OR(AND(HV52=HV53,HY53&gt;0,明細書!HY53&lt;明細書!HY52),AND(HV52=HV53,HY53&gt;0,明細書!HZ52&gt;明細書!HY53),AND(明細書!HY52&gt;明細書!HZ52)),1,""))</f>
        <v/>
      </c>
      <c r="IW52" s="9" t="str">
        <f>IF(IM52="","",IF(OR(明細書!IA52&lt;明細書!HY52,明細書!HZ52&lt;明細書!IB52,明細書!IA52&gt;明細書!IB52),1,""))</f>
        <v/>
      </c>
      <c r="IX52" s="9" t="str">
        <f>IF(AND(明細書!HY52&lt;=TIME(17,40,0),明細書!HZ52&gt;=TIME(18,20,0)),1,IF(AND(明細書!HY52&lt;=TIME(21,40,0),明細書!HZ52&gt;=TIME(22,20,0)),1,IF(AND(明細書!HY52&lt;=TIME(5,40,0),明細書!HZ52&gt;=TIME(6,20,0)),1,IF(AND(明細書!HY52&lt;=TIME(7,40,0),明細書!HZ52&gt;=TIME(8,20,0)),1,""))))</f>
        <v/>
      </c>
      <c r="JF52" s="15" t="str">
        <f t="shared" si="66"/>
        <v/>
      </c>
      <c r="JH52" s="16"/>
      <c r="JI52" s="7" t="str">
        <f t="shared" si="21"/>
        <v/>
      </c>
      <c r="JJ52" s="3">
        <f t="shared" si="22"/>
        <v>45382</v>
      </c>
      <c r="JK52" s="4"/>
      <c r="JL52" s="5" t="s">
        <v>22</v>
      </c>
      <c r="JM52" s="4"/>
      <c r="JN52" s="5" t="s">
        <v>23</v>
      </c>
      <c r="JO52" s="4"/>
      <c r="JP52" s="5" t="s">
        <v>22</v>
      </c>
      <c r="JQ52" s="4"/>
      <c r="JR52" s="5" t="s">
        <v>23</v>
      </c>
      <c r="JS52" s="4"/>
      <c r="JT52" s="6" t="s">
        <v>22</v>
      </c>
      <c r="JU52" s="4"/>
      <c r="JV52" s="6" t="s">
        <v>23</v>
      </c>
      <c r="JW52" s="4"/>
      <c r="JX52" s="6" t="s">
        <v>22</v>
      </c>
      <c r="JY52" s="4"/>
      <c r="JZ52" s="6" t="s">
        <v>23</v>
      </c>
      <c r="KA52" s="70"/>
      <c r="KB52" s="17"/>
      <c r="KC52" s="18"/>
      <c r="KD52" s="82"/>
      <c r="KF52" s="9" t="str">
        <f t="shared" si="23"/>
        <v/>
      </c>
      <c r="KG52" s="9" t="str">
        <f t="shared" si="87"/>
        <v/>
      </c>
      <c r="KH52" s="9" t="str">
        <f>IF(JQ52="","",IF(OR(AND(JH52=JH53,JK53&gt;0,明細書!JK53&lt;明細書!JK52),AND(JH52=JH53,JK53&gt;0,明細書!JL52&gt;明細書!JK53),AND(明細書!JK52&gt;明細書!JL52)),1,""))</f>
        <v/>
      </c>
      <c r="KI52" s="9" t="str">
        <f>IF(JY52="","",IF(OR(明細書!JM52&lt;明細書!JK52,明細書!JL52&lt;明細書!JN52,明細書!JM52&gt;明細書!JN52),1,""))</f>
        <v/>
      </c>
      <c r="KJ52" s="9" t="str">
        <f>IF(AND(明細書!JK52&lt;=TIME(17,40,0),明細書!JL52&gt;=TIME(18,20,0)),1,IF(AND(明細書!JK52&lt;=TIME(21,40,0),明細書!JL52&gt;=TIME(22,20,0)),1,IF(AND(明細書!JK52&lt;=TIME(5,40,0),明細書!JL52&gt;=TIME(6,20,0)),1,IF(AND(明細書!JK52&lt;=TIME(7,40,0),明細書!JL52&gt;=TIME(8,20,0)),1,""))))</f>
        <v/>
      </c>
      <c r="KR52" s="15" t="str">
        <f t="shared" si="67"/>
        <v/>
      </c>
      <c r="KT52" s="16"/>
      <c r="KU52" s="7" t="str">
        <f t="shared" si="24"/>
        <v/>
      </c>
      <c r="KV52" s="3">
        <f t="shared" si="25"/>
        <v>45382</v>
      </c>
      <c r="KW52" s="4"/>
      <c r="KX52" s="5" t="s">
        <v>22</v>
      </c>
      <c r="KY52" s="4"/>
      <c r="KZ52" s="5" t="s">
        <v>23</v>
      </c>
      <c r="LA52" s="4"/>
      <c r="LB52" s="5" t="s">
        <v>22</v>
      </c>
      <c r="LC52" s="4"/>
      <c r="LD52" s="5" t="s">
        <v>23</v>
      </c>
      <c r="LE52" s="4"/>
      <c r="LF52" s="6" t="s">
        <v>22</v>
      </c>
      <c r="LG52" s="4"/>
      <c r="LH52" s="6" t="s">
        <v>23</v>
      </c>
      <c r="LI52" s="4"/>
      <c r="LJ52" s="6" t="s">
        <v>22</v>
      </c>
      <c r="LK52" s="4"/>
      <c r="LL52" s="6" t="s">
        <v>23</v>
      </c>
      <c r="LM52" s="70"/>
      <c r="LN52" s="17"/>
      <c r="LO52" s="18"/>
      <c r="LP52" s="82"/>
      <c r="LR52" s="9" t="str">
        <f t="shared" si="26"/>
        <v/>
      </c>
      <c r="LS52" s="9" t="str">
        <f t="shared" si="88"/>
        <v/>
      </c>
      <c r="LT52" s="9" t="str">
        <f>IF(LC52="","",IF(OR(AND(KT52=KT53,KW53&gt;0,明細書!KW53&lt;明細書!KW52),AND(KT52=KT53,KW53&gt;0,明細書!KX52&gt;明細書!KW53),AND(明細書!KW52&gt;明細書!KX52)),1,""))</f>
        <v/>
      </c>
      <c r="LU52" s="9" t="str">
        <f>IF(LK52="","",IF(OR(明細書!KY52&lt;明細書!KW52,明細書!KX52&lt;明細書!KZ52,明細書!KY52&gt;明細書!KZ52),1,""))</f>
        <v/>
      </c>
      <c r="LV52" s="9" t="str">
        <f>IF(AND(明細書!KW52&lt;=TIME(17,40,0),明細書!KX52&gt;=TIME(18,20,0)),1,IF(AND(明細書!KW52&lt;=TIME(21,40,0),明細書!KX52&gt;=TIME(22,20,0)),1,IF(AND(明細書!KW52&lt;=TIME(5,40,0),明細書!KX52&gt;=TIME(6,20,0)),1,IF(AND(明細書!KW52&lt;=TIME(7,40,0),明細書!KX52&gt;=TIME(8,20,0)),1,""))))</f>
        <v/>
      </c>
      <c r="MD52" s="15" t="str">
        <f t="shared" si="68"/>
        <v/>
      </c>
      <c r="MF52" s="16"/>
      <c r="MG52" s="7" t="str">
        <f t="shared" si="27"/>
        <v/>
      </c>
      <c r="MH52" s="3">
        <f t="shared" si="28"/>
        <v>45382</v>
      </c>
      <c r="MI52" s="4"/>
      <c r="MJ52" s="5" t="s">
        <v>22</v>
      </c>
      <c r="MK52" s="4"/>
      <c r="ML52" s="5" t="s">
        <v>23</v>
      </c>
      <c r="MM52" s="4"/>
      <c r="MN52" s="5" t="s">
        <v>22</v>
      </c>
      <c r="MO52" s="4"/>
      <c r="MP52" s="5" t="s">
        <v>23</v>
      </c>
      <c r="MQ52" s="4"/>
      <c r="MR52" s="6" t="s">
        <v>22</v>
      </c>
      <c r="MS52" s="4"/>
      <c r="MT52" s="6" t="s">
        <v>23</v>
      </c>
      <c r="MU52" s="4"/>
      <c r="MV52" s="6" t="s">
        <v>22</v>
      </c>
      <c r="MW52" s="4"/>
      <c r="MX52" s="6" t="s">
        <v>23</v>
      </c>
      <c r="MY52" s="70"/>
      <c r="MZ52" s="17"/>
      <c r="NA52" s="18"/>
      <c r="NB52" s="82"/>
      <c r="ND52" s="9" t="str">
        <f t="shared" si="29"/>
        <v/>
      </c>
      <c r="NE52" s="9" t="str">
        <f t="shared" si="89"/>
        <v/>
      </c>
      <c r="NF52" s="9" t="str">
        <f>IF(MO52="","",IF(OR(AND(MF52=MF53,MI53&gt;0,明細書!MI53&lt;明細書!MI52),AND(MF52=MF53,MI53&gt;0,明細書!MJ52&gt;明細書!MI53),AND(明細書!MI52&gt;明細書!MJ52)),1,""))</f>
        <v/>
      </c>
      <c r="NG52" s="9" t="str">
        <f>IF(MW52="","",IF(OR(明細書!MK52&lt;明細書!MI52,明細書!MJ52&lt;明細書!ML52,明細書!MK52&gt;明細書!ML52),1,""))</f>
        <v/>
      </c>
      <c r="NH52" s="9" t="str">
        <f>IF(AND(明細書!MI52&lt;=TIME(17,40,0),明細書!MJ52&gt;=TIME(18,20,0)),1,IF(AND(明細書!MI52&lt;=TIME(21,40,0),明細書!MJ52&gt;=TIME(22,20,0)),1,IF(AND(明細書!MI52&lt;=TIME(5,40,0),明細書!MJ52&gt;=TIME(6,20,0)),1,IF(AND(明細書!MI52&lt;=TIME(7,40,0),明細書!MJ52&gt;=TIME(8,20,0)),1,""))))</f>
        <v/>
      </c>
      <c r="NP52" s="15" t="str">
        <f t="shared" si="69"/>
        <v/>
      </c>
      <c r="NR52" s="16"/>
      <c r="NS52" s="7" t="str">
        <f t="shared" si="30"/>
        <v/>
      </c>
      <c r="NT52" s="3">
        <f t="shared" si="31"/>
        <v>45382</v>
      </c>
      <c r="NU52" s="4"/>
      <c r="NV52" s="5" t="s">
        <v>22</v>
      </c>
      <c r="NW52" s="4"/>
      <c r="NX52" s="5" t="s">
        <v>23</v>
      </c>
      <c r="NY52" s="4"/>
      <c r="NZ52" s="5" t="s">
        <v>22</v>
      </c>
      <c r="OA52" s="4"/>
      <c r="OB52" s="5" t="s">
        <v>23</v>
      </c>
      <c r="OC52" s="4"/>
      <c r="OD52" s="6" t="s">
        <v>22</v>
      </c>
      <c r="OE52" s="4"/>
      <c r="OF52" s="6" t="s">
        <v>23</v>
      </c>
      <c r="OG52" s="4"/>
      <c r="OH52" s="6" t="s">
        <v>22</v>
      </c>
      <c r="OI52" s="4"/>
      <c r="OJ52" s="6" t="s">
        <v>23</v>
      </c>
      <c r="OK52" s="70"/>
      <c r="OL52" s="17"/>
      <c r="OM52" s="18"/>
      <c r="ON52" s="82"/>
      <c r="OP52" s="9" t="str">
        <f t="shared" si="32"/>
        <v/>
      </c>
      <c r="OQ52" s="9" t="str">
        <f t="shared" si="90"/>
        <v/>
      </c>
      <c r="OR52" s="9" t="str">
        <f>IF(OA52="","",IF(OR(AND(NR52=NR53,NU53&gt;0,明細書!NU53&lt;明細書!NU52),AND(NR52=NR53,NU53&gt;0,明細書!NV52&gt;明細書!NU53),AND(明細書!NU52&gt;明細書!NV52)),1,""))</f>
        <v/>
      </c>
      <c r="OS52" s="9" t="str">
        <f>IF(OI52="","",IF(OR(明細書!NW52&lt;明細書!NU52,明細書!NV52&lt;明細書!NX52,明細書!NW52&gt;明細書!NX52),1,""))</f>
        <v/>
      </c>
      <c r="OT52" s="9" t="str">
        <f>IF(AND(明細書!NU52&lt;=TIME(17,40,0),明細書!NV52&gt;=TIME(18,20,0)),1,IF(AND(明細書!NU52&lt;=TIME(21,40,0),明細書!NV52&gt;=TIME(22,20,0)),1,IF(AND(明細書!NU52&lt;=TIME(5,40,0),明細書!NV52&gt;=TIME(6,20,0)),1,IF(AND(明細書!NU52&lt;=TIME(7,40,0),明細書!NV52&gt;=TIME(8,20,0)),1,""))))</f>
        <v/>
      </c>
      <c r="PB52" s="15" t="str">
        <f t="shared" si="70"/>
        <v/>
      </c>
      <c r="PD52" s="16"/>
      <c r="PE52" s="7" t="str">
        <f t="shared" si="33"/>
        <v/>
      </c>
      <c r="PF52" s="3">
        <f t="shared" si="34"/>
        <v>45382</v>
      </c>
      <c r="PG52" s="4"/>
      <c r="PH52" s="5" t="s">
        <v>22</v>
      </c>
      <c r="PI52" s="4"/>
      <c r="PJ52" s="5" t="s">
        <v>23</v>
      </c>
      <c r="PK52" s="4"/>
      <c r="PL52" s="5" t="s">
        <v>22</v>
      </c>
      <c r="PM52" s="4"/>
      <c r="PN52" s="5" t="s">
        <v>23</v>
      </c>
      <c r="PO52" s="4"/>
      <c r="PP52" s="6" t="s">
        <v>22</v>
      </c>
      <c r="PQ52" s="4"/>
      <c r="PR52" s="6" t="s">
        <v>23</v>
      </c>
      <c r="PS52" s="4"/>
      <c r="PT52" s="6" t="s">
        <v>22</v>
      </c>
      <c r="PU52" s="4"/>
      <c r="PV52" s="6" t="s">
        <v>23</v>
      </c>
      <c r="PW52" s="70"/>
      <c r="PX52" s="17"/>
      <c r="PY52" s="18"/>
      <c r="PZ52" s="82"/>
      <c r="QB52" s="9" t="str">
        <f t="shared" si="35"/>
        <v/>
      </c>
      <c r="QC52" s="9" t="str">
        <f t="shared" si="91"/>
        <v/>
      </c>
      <c r="QD52" s="9" t="str">
        <f>IF(PM52="","",IF(OR(AND(PD52=PD53,PG53&gt;0,明細書!PG53&lt;明細書!PG52),AND(PD52=PD53,PG53&gt;0,明細書!PH52&gt;明細書!PG53),AND(明細書!PG52&gt;明細書!PH52)),1,""))</f>
        <v/>
      </c>
      <c r="QE52" s="9" t="str">
        <f>IF(PU52="","",IF(OR(明細書!PI52&lt;明細書!PG52,明細書!PH52&lt;明細書!PJ52,明細書!PI52&gt;明細書!PJ52),1,""))</f>
        <v/>
      </c>
      <c r="QF52" s="9" t="str">
        <f>IF(AND(明細書!PG52&lt;=TIME(17,40,0),明細書!PH52&gt;=TIME(18,20,0)),1,IF(AND(明細書!PG52&lt;=TIME(21,40,0),明細書!PH52&gt;=TIME(22,20,0)),1,IF(AND(明細書!PG52&lt;=TIME(5,40,0),明細書!PH52&gt;=TIME(6,20,0)),1,IF(AND(明細書!PG52&lt;=TIME(7,40,0),明細書!PH52&gt;=TIME(8,20,0)),1,""))))</f>
        <v/>
      </c>
      <c r="QN52" s="15" t="str">
        <f t="shared" si="71"/>
        <v/>
      </c>
      <c r="QP52" s="16"/>
      <c r="QQ52" s="7" t="str">
        <f t="shared" si="36"/>
        <v/>
      </c>
      <c r="QR52" s="3">
        <f t="shared" si="37"/>
        <v>45382</v>
      </c>
      <c r="QS52" s="4"/>
      <c r="QT52" s="5" t="s">
        <v>22</v>
      </c>
      <c r="QU52" s="4"/>
      <c r="QV52" s="5" t="s">
        <v>23</v>
      </c>
      <c r="QW52" s="4"/>
      <c r="QX52" s="5" t="s">
        <v>22</v>
      </c>
      <c r="QY52" s="4"/>
      <c r="QZ52" s="5" t="s">
        <v>23</v>
      </c>
      <c r="RA52" s="4"/>
      <c r="RB52" s="6" t="s">
        <v>22</v>
      </c>
      <c r="RC52" s="4"/>
      <c r="RD52" s="6" t="s">
        <v>23</v>
      </c>
      <c r="RE52" s="4"/>
      <c r="RF52" s="6" t="s">
        <v>22</v>
      </c>
      <c r="RG52" s="4"/>
      <c r="RH52" s="6" t="s">
        <v>23</v>
      </c>
      <c r="RI52" s="70"/>
      <c r="RJ52" s="17"/>
      <c r="RK52" s="18"/>
      <c r="RL52" s="82"/>
      <c r="RN52" s="9" t="str">
        <f t="shared" si="38"/>
        <v/>
      </c>
      <c r="RO52" s="9" t="str">
        <f t="shared" si="92"/>
        <v/>
      </c>
      <c r="RP52" s="9" t="str">
        <f>IF(QY52="","",IF(OR(AND(QP52=QP53,QS53&gt;0,明細書!QS53&lt;明細書!QS52),AND(QP52=QP53,QS53&gt;0,明細書!QT52&gt;明細書!QS53),AND(明細書!QS52&gt;明細書!QT52)),1,""))</f>
        <v/>
      </c>
      <c r="RQ52" s="9" t="str">
        <f>IF(RG52="","",IF(OR(明細書!QU52&lt;明細書!QS52,明細書!QT52&lt;明細書!QV52,明細書!QU52&gt;明細書!QV52),1,""))</f>
        <v/>
      </c>
      <c r="RR52" s="9" t="str">
        <f>IF(AND(明細書!QS52&lt;=TIME(17,40,0),明細書!QT52&gt;=TIME(18,20,0)),1,IF(AND(明細書!QS52&lt;=TIME(21,40,0),明細書!QT52&gt;=TIME(22,20,0)),1,IF(AND(明細書!QS52&lt;=TIME(5,40,0),明細書!QT52&gt;=TIME(6,20,0)),1,IF(AND(明細書!QS52&lt;=TIME(7,40,0),明細書!QT52&gt;=TIME(8,20,0)),1,""))))</f>
        <v/>
      </c>
      <c r="RZ52" s="15" t="str">
        <f t="shared" si="72"/>
        <v/>
      </c>
      <c r="SB52" s="16"/>
      <c r="SC52" s="7" t="str">
        <f t="shared" si="39"/>
        <v/>
      </c>
      <c r="SD52" s="3">
        <f t="shared" si="40"/>
        <v>45382</v>
      </c>
      <c r="SE52" s="4"/>
      <c r="SF52" s="5" t="s">
        <v>22</v>
      </c>
      <c r="SG52" s="4"/>
      <c r="SH52" s="5" t="s">
        <v>23</v>
      </c>
      <c r="SI52" s="4"/>
      <c r="SJ52" s="5" t="s">
        <v>22</v>
      </c>
      <c r="SK52" s="4"/>
      <c r="SL52" s="5" t="s">
        <v>23</v>
      </c>
      <c r="SM52" s="4"/>
      <c r="SN52" s="6" t="s">
        <v>22</v>
      </c>
      <c r="SO52" s="4"/>
      <c r="SP52" s="6" t="s">
        <v>23</v>
      </c>
      <c r="SQ52" s="4"/>
      <c r="SR52" s="6" t="s">
        <v>22</v>
      </c>
      <c r="SS52" s="4"/>
      <c r="ST52" s="6" t="s">
        <v>23</v>
      </c>
      <c r="SU52" s="70"/>
      <c r="SV52" s="17"/>
      <c r="SW52" s="18"/>
      <c r="SX52" s="82"/>
      <c r="SZ52" s="9" t="str">
        <f t="shared" si="41"/>
        <v/>
      </c>
      <c r="TA52" s="9" t="str">
        <f t="shared" si="93"/>
        <v/>
      </c>
      <c r="TB52" s="9" t="str">
        <f>IF(SK52="","",IF(OR(AND(SB52=SB53,SE53&gt;0,明細書!SE53&lt;明細書!SE52),AND(SB52=SB53,SE53&gt;0,明細書!SF52&gt;明細書!SE53),AND(明細書!SE52&gt;明細書!SF52)),1,""))</f>
        <v/>
      </c>
      <c r="TC52" s="9" t="str">
        <f>IF(SS52="","",IF(OR(明細書!SG52&lt;明細書!SE52,明細書!SF52&lt;明細書!SH52,明細書!SG52&gt;明細書!SH52),1,""))</f>
        <v/>
      </c>
      <c r="TD52" s="9" t="str">
        <f>IF(AND(明細書!SE52&lt;=TIME(17,40,0),明細書!SF52&gt;=TIME(18,20,0)),1,IF(AND(明細書!SE52&lt;=TIME(21,40,0),明細書!SF52&gt;=TIME(22,20,0)),1,IF(AND(明細書!SE52&lt;=TIME(5,40,0),明細書!SF52&gt;=TIME(6,20,0)),1,IF(AND(明細書!SE52&lt;=TIME(7,40,0),明細書!SF52&gt;=TIME(8,20,0)),1,""))))</f>
        <v/>
      </c>
      <c r="TL52" s="15" t="str">
        <f t="shared" si="73"/>
        <v/>
      </c>
      <c r="TN52" s="16"/>
      <c r="TO52" s="7" t="str">
        <f t="shared" si="42"/>
        <v/>
      </c>
      <c r="TP52" s="3">
        <f t="shared" si="43"/>
        <v>45382</v>
      </c>
      <c r="TQ52" s="4"/>
      <c r="TR52" s="5" t="s">
        <v>22</v>
      </c>
      <c r="TS52" s="4"/>
      <c r="TT52" s="5" t="s">
        <v>23</v>
      </c>
      <c r="TU52" s="4"/>
      <c r="TV52" s="5" t="s">
        <v>22</v>
      </c>
      <c r="TW52" s="4"/>
      <c r="TX52" s="5" t="s">
        <v>23</v>
      </c>
      <c r="TY52" s="4"/>
      <c r="TZ52" s="6" t="s">
        <v>22</v>
      </c>
      <c r="UA52" s="4"/>
      <c r="UB52" s="6" t="s">
        <v>23</v>
      </c>
      <c r="UC52" s="4"/>
      <c r="UD52" s="6" t="s">
        <v>22</v>
      </c>
      <c r="UE52" s="4"/>
      <c r="UF52" s="6" t="s">
        <v>23</v>
      </c>
      <c r="UG52" s="70"/>
      <c r="UH52" s="17"/>
      <c r="UI52" s="18"/>
      <c r="UJ52" s="82"/>
      <c r="UL52" s="9" t="str">
        <f t="shared" si="44"/>
        <v/>
      </c>
      <c r="UM52" s="9" t="str">
        <f t="shared" si="94"/>
        <v/>
      </c>
      <c r="UN52" s="9" t="str">
        <f>IF(TW52="","",IF(OR(AND(TN52=TN53,TQ53&gt;0,明細書!TQ53&lt;明細書!TQ52),AND(TN52=TN53,TQ53&gt;0,明細書!TR52&gt;明細書!TQ53),AND(明細書!TQ52&gt;明細書!TR52)),1,""))</f>
        <v/>
      </c>
      <c r="UO52" s="9" t="str">
        <f>IF(UE52="","",IF(OR(明細書!TS52&lt;明細書!TQ52,明細書!TR52&lt;明細書!TT52,明細書!TS52&gt;明細書!TT52),1,""))</f>
        <v/>
      </c>
      <c r="UP52" s="9" t="str">
        <f>IF(AND(明細書!TQ52&lt;=TIME(17,40,0),明細書!TR52&gt;=TIME(18,20,0)),1,IF(AND(明細書!TQ52&lt;=TIME(21,40,0),明細書!TR52&gt;=TIME(22,20,0)),1,IF(AND(明細書!TQ52&lt;=TIME(5,40,0),明細書!TR52&gt;=TIME(6,20,0)),1,IF(AND(明細書!TQ52&lt;=TIME(7,40,0),明細書!TR52&gt;=TIME(8,20,0)),1,""))))</f>
        <v/>
      </c>
      <c r="UX52" s="15" t="str">
        <f t="shared" si="74"/>
        <v/>
      </c>
      <c r="UZ52" s="16"/>
      <c r="VA52" s="7" t="str">
        <f t="shared" si="45"/>
        <v/>
      </c>
      <c r="VB52" s="3">
        <f t="shared" si="46"/>
        <v>45382</v>
      </c>
      <c r="VC52" s="4"/>
      <c r="VD52" s="5" t="s">
        <v>22</v>
      </c>
      <c r="VE52" s="4"/>
      <c r="VF52" s="5" t="s">
        <v>23</v>
      </c>
      <c r="VG52" s="4"/>
      <c r="VH52" s="5" t="s">
        <v>22</v>
      </c>
      <c r="VI52" s="4"/>
      <c r="VJ52" s="5" t="s">
        <v>23</v>
      </c>
      <c r="VK52" s="4"/>
      <c r="VL52" s="6" t="s">
        <v>22</v>
      </c>
      <c r="VM52" s="4"/>
      <c r="VN52" s="6" t="s">
        <v>23</v>
      </c>
      <c r="VO52" s="4"/>
      <c r="VP52" s="6" t="s">
        <v>22</v>
      </c>
      <c r="VQ52" s="4"/>
      <c r="VR52" s="6" t="s">
        <v>23</v>
      </c>
      <c r="VS52" s="70"/>
      <c r="VT52" s="17"/>
      <c r="VU52" s="18"/>
      <c r="VV52" s="82"/>
      <c r="VX52" s="9" t="str">
        <f t="shared" si="47"/>
        <v/>
      </c>
      <c r="VY52" s="9" t="str">
        <f t="shared" si="95"/>
        <v/>
      </c>
      <c r="VZ52" s="9" t="str">
        <f>IF(VI52="","",IF(OR(AND(UZ52=UZ53,VC53&gt;0,明細書!VC53&lt;明細書!VC52),AND(UZ52=UZ53,VC53&gt;0,明細書!VD52&gt;明細書!VC53),AND(明細書!VC52&gt;明細書!VD52)),1,""))</f>
        <v/>
      </c>
      <c r="WA52" s="9" t="str">
        <f>IF(VQ52="","",IF(OR(明細書!VE52&lt;明細書!VC52,明細書!VD52&lt;明細書!VF52,明細書!VE52&gt;明細書!VF52),1,""))</f>
        <v/>
      </c>
      <c r="WB52" s="9" t="str">
        <f>IF(AND(明細書!VC52&lt;=TIME(17,40,0),明細書!VD52&gt;=TIME(18,20,0)),1,IF(AND(明細書!VC52&lt;=TIME(21,40,0),明細書!VD52&gt;=TIME(22,20,0)),1,IF(AND(明細書!VC52&lt;=TIME(5,40,0),明細書!VD52&gt;=TIME(6,20,0)),1,IF(AND(明細書!VC52&lt;=TIME(7,40,0),明細書!VD52&gt;=TIME(8,20,0)),1,""))))</f>
        <v/>
      </c>
      <c r="WJ52" s="15" t="str">
        <f t="shared" si="75"/>
        <v/>
      </c>
      <c r="WL52" s="16"/>
      <c r="WM52" s="7" t="str">
        <f t="shared" si="48"/>
        <v/>
      </c>
      <c r="WN52" s="3">
        <f t="shared" si="49"/>
        <v>45382</v>
      </c>
      <c r="WO52" s="4"/>
      <c r="WP52" s="5" t="s">
        <v>22</v>
      </c>
      <c r="WQ52" s="4"/>
      <c r="WR52" s="5" t="s">
        <v>23</v>
      </c>
      <c r="WS52" s="4"/>
      <c r="WT52" s="5" t="s">
        <v>22</v>
      </c>
      <c r="WU52" s="4"/>
      <c r="WV52" s="5" t="s">
        <v>23</v>
      </c>
      <c r="WW52" s="4"/>
      <c r="WX52" s="6" t="s">
        <v>22</v>
      </c>
      <c r="WY52" s="4"/>
      <c r="WZ52" s="6" t="s">
        <v>23</v>
      </c>
      <c r="XA52" s="4"/>
      <c r="XB52" s="6" t="s">
        <v>22</v>
      </c>
      <c r="XC52" s="4"/>
      <c r="XD52" s="6" t="s">
        <v>23</v>
      </c>
      <c r="XE52" s="70"/>
      <c r="XF52" s="17"/>
      <c r="XG52" s="18"/>
      <c r="XH52" s="82"/>
      <c r="XJ52" s="9" t="str">
        <f t="shared" si="50"/>
        <v/>
      </c>
      <c r="XK52" s="9" t="str">
        <f t="shared" si="96"/>
        <v/>
      </c>
      <c r="XL52" s="9" t="str">
        <f>IF(WU52="","",IF(OR(AND(WL52=WL53,WO53&gt;0,明細書!WO53&lt;明細書!WO52),AND(WL52=WL53,WO53&gt;0,明細書!WP52&gt;明細書!WO53),AND(明細書!WO52&gt;明細書!WP52)),1,""))</f>
        <v/>
      </c>
      <c r="XM52" s="9" t="str">
        <f>IF(XC52="","",IF(OR(明細書!WQ52&lt;明細書!WO52,明細書!WP52&lt;明細書!WR52,明細書!WQ52&gt;明細書!WR52),1,""))</f>
        <v/>
      </c>
      <c r="XN52" s="9" t="str">
        <f>IF(AND(明細書!WO52&lt;=TIME(17,40,0),明細書!WP52&gt;=TIME(18,20,0)),1,IF(AND(明細書!WO52&lt;=TIME(21,40,0),明細書!WP52&gt;=TIME(22,20,0)),1,IF(AND(明細書!WO52&lt;=TIME(5,40,0),明細書!WP52&gt;=TIME(6,20,0)),1,IF(AND(明細書!WO52&lt;=TIME(7,40,0),明細書!WP52&gt;=TIME(8,20,0)),1,""))))</f>
        <v/>
      </c>
      <c r="XV52" s="15" t="str">
        <f t="shared" si="76"/>
        <v/>
      </c>
      <c r="XX52" s="16"/>
      <c r="XY52" s="7" t="str">
        <f t="shared" si="51"/>
        <v/>
      </c>
      <c r="XZ52" s="3">
        <f t="shared" si="52"/>
        <v>45382</v>
      </c>
      <c r="YA52" s="4"/>
      <c r="YB52" s="5" t="s">
        <v>22</v>
      </c>
      <c r="YC52" s="4"/>
      <c r="YD52" s="5" t="s">
        <v>23</v>
      </c>
      <c r="YE52" s="4"/>
      <c r="YF52" s="5" t="s">
        <v>22</v>
      </c>
      <c r="YG52" s="4"/>
      <c r="YH52" s="5" t="s">
        <v>23</v>
      </c>
      <c r="YI52" s="4"/>
      <c r="YJ52" s="6" t="s">
        <v>22</v>
      </c>
      <c r="YK52" s="4"/>
      <c r="YL52" s="6" t="s">
        <v>23</v>
      </c>
      <c r="YM52" s="4"/>
      <c r="YN52" s="6" t="s">
        <v>22</v>
      </c>
      <c r="YO52" s="4"/>
      <c r="YP52" s="6" t="s">
        <v>23</v>
      </c>
      <c r="YQ52" s="70"/>
      <c r="YR52" s="17"/>
      <c r="YS52" s="18"/>
      <c r="YT52" s="82"/>
      <c r="YV52" s="9" t="str">
        <f t="shared" si="53"/>
        <v/>
      </c>
      <c r="YW52" s="9" t="str">
        <f t="shared" si="97"/>
        <v/>
      </c>
      <c r="YX52" s="9" t="str">
        <f>IF(YG52="","",IF(OR(AND(XX52=XX53,YA53&gt;0,明細書!YA53&lt;明細書!YA52),AND(XX52=XX53,YA53&gt;0,明細書!YB52&gt;明細書!YA53),AND(明細書!YA52&gt;明細書!YB52)),1,""))</f>
        <v/>
      </c>
      <c r="YY52" s="9" t="str">
        <f>IF(YO52="","",IF(OR(明細書!YC52&lt;明細書!YA52,明細書!YB52&lt;明細書!YD52,明細書!YC52&gt;明細書!YD52),1,""))</f>
        <v/>
      </c>
      <c r="YZ52" s="9" t="str">
        <f>IF(AND(明細書!YA52&lt;=TIME(17,40,0),明細書!YB52&gt;=TIME(18,20,0)),1,IF(AND(明細書!YA52&lt;=TIME(21,40,0),明細書!YB52&gt;=TIME(22,20,0)),1,IF(AND(明細書!YA52&lt;=TIME(5,40,0),明細書!YB52&gt;=TIME(6,20,0)),1,IF(AND(明細書!YA52&lt;=TIME(7,40,0),明細書!YB52&gt;=TIME(8,20,0)),1,""))))</f>
        <v/>
      </c>
      <c r="ZH52" s="15" t="str">
        <f t="shared" si="77"/>
        <v/>
      </c>
      <c r="ZJ52" s="16"/>
      <c r="ZK52" s="7" t="str">
        <f t="shared" si="54"/>
        <v/>
      </c>
      <c r="ZL52" s="3">
        <f t="shared" si="55"/>
        <v>45382</v>
      </c>
      <c r="ZM52" s="4"/>
      <c r="ZN52" s="5" t="s">
        <v>22</v>
      </c>
      <c r="ZO52" s="4"/>
      <c r="ZP52" s="5" t="s">
        <v>23</v>
      </c>
      <c r="ZQ52" s="4"/>
      <c r="ZR52" s="5" t="s">
        <v>22</v>
      </c>
      <c r="ZS52" s="4"/>
      <c r="ZT52" s="5" t="s">
        <v>23</v>
      </c>
      <c r="ZU52" s="4"/>
      <c r="ZV52" s="6" t="s">
        <v>22</v>
      </c>
      <c r="ZW52" s="4"/>
      <c r="ZX52" s="6" t="s">
        <v>23</v>
      </c>
      <c r="ZY52" s="4"/>
      <c r="ZZ52" s="6" t="s">
        <v>22</v>
      </c>
      <c r="AAA52" s="4"/>
      <c r="AAB52" s="6" t="s">
        <v>23</v>
      </c>
      <c r="AAC52" s="70"/>
      <c r="AAD52" s="17"/>
      <c r="AAE52" s="18"/>
      <c r="AAF52" s="82"/>
      <c r="AAH52" s="9" t="str">
        <f t="shared" si="56"/>
        <v/>
      </c>
      <c r="AAI52" s="9" t="str">
        <f t="shared" si="98"/>
        <v/>
      </c>
      <c r="AAJ52" s="9" t="str">
        <f>IF(ZS52="","",IF(OR(AND(ZJ52=ZJ53,ZM53&gt;0,明細書!ZM53&lt;明細書!ZM52),AND(ZJ52=ZJ53,ZM53&gt;0,明細書!ZN52&gt;明細書!ZM53),AND(明細書!ZM52&gt;明細書!ZN52)),1,""))</f>
        <v/>
      </c>
      <c r="AAK52" s="9" t="str">
        <f>IF(AAA52="","",IF(OR(明細書!ZO52&lt;明細書!ZM52,明細書!ZN52&lt;明細書!ZP52,明細書!ZO52&gt;明細書!ZP52),1,""))</f>
        <v/>
      </c>
      <c r="AAL52" s="9" t="str">
        <f>IF(AND(明細書!ZM52&lt;=TIME(17,40,0),明細書!ZN52&gt;=TIME(18,20,0)),1,IF(AND(明細書!ZM52&lt;=TIME(21,40,0),明細書!ZN52&gt;=TIME(22,20,0)),1,IF(AND(明細書!ZM52&lt;=TIME(5,40,0),明細書!ZN52&gt;=TIME(6,20,0)),1,IF(AND(明細書!ZM52&lt;=TIME(7,40,0),明細書!ZN52&gt;=TIME(8,20,0)),1,""))))</f>
        <v/>
      </c>
      <c r="AAT52" s="15" t="str">
        <f t="shared" si="78"/>
        <v/>
      </c>
      <c r="AAV52" s="16"/>
      <c r="AAW52" s="7" t="str">
        <f t="shared" si="57"/>
        <v/>
      </c>
      <c r="AAX52" s="3">
        <f t="shared" si="58"/>
        <v>45382</v>
      </c>
      <c r="AAY52" s="4"/>
      <c r="AAZ52" s="5" t="s">
        <v>22</v>
      </c>
      <c r="ABA52" s="4"/>
      <c r="ABB52" s="5" t="s">
        <v>23</v>
      </c>
      <c r="ABC52" s="4"/>
      <c r="ABD52" s="5" t="s">
        <v>22</v>
      </c>
      <c r="ABE52" s="4"/>
      <c r="ABF52" s="5" t="s">
        <v>23</v>
      </c>
      <c r="ABG52" s="4"/>
      <c r="ABH52" s="6" t="s">
        <v>22</v>
      </c>
      <c r="ABI52" s="4"/>
      <c r="ABJ52" s="6" t="s">
        <v>23</v>
      </c>
      <c r="ABK52" s="4"/>
      <c r="ABL52" s="6" t="s">
        <v>22</v>
      </c>
      <c r="ABM52" s="4"/>
      <c r="ABN52" s="6" t="s">
        <v>23</v>
      </c>
      <c r="ABO52" s="70"/>
      <c r="ABP52" s="17"/>
      <c r="ABQ52" s="18"/>
      <c r="ABR52" s="82"/>
      <c r="ABT52" s="9" t="str">
        <f t="shared" si="59"/>
        <v/>
      </c>
      <c r="ABU52" s="9" t="str">
        <f t="shared" si="99"/>
        <v/>
      </c>
      <c r="ABV52" s="9" t="str">
        <f>IF(ABE52="","",IF(OR(AND(AAV52=AAV53,AAY53&gt;0,明細書!AAY53&lt;明細書!AAY52),AND(AAV52=AAV53,AAY53&gt;0,明細書!AAZ52&gt;明細書!AAY53),AND(明細書!AAY52&gt;明細書!AAZ52)),1,""))</f>
        <v/>
      </c>
      <c r="ABW52" s="9" t="str">
        <f>IF(ABM52="","",IF(OR(明細書!ABA52&lt;明細書!AAY52,明細書!AAZ52&lt;明細書!ABB52,明細書!ABA52&gt;明細書!ABB52),1,""))</f>
        <v/>
      </c>
      <c r="ABX52" s="9" t="str">
        <f>IF(AND(明細書!AAY52&lt;=TIME(17,40,0),明細書!AAZ52&gt;=TIME(18,20,0)),1,IF(AND(明細書!AAY52&lt;=TIME(21,40,0),明細書!AAZ52&gt;=TIME(22,20,0)),1,IF(AND(明細書!AAY52&lt;=TIME(5,40,0),明細書!AAZ52&gt;=TIME(6,20,0)),1,IF(AND(明細書!AAY52&lt;=TIME(7,40,0),明細書!AAZ52&gt;=TIME(8,20,0)),1,""))))</f>
        <v/>
      </c>
      <c r="ACF52" s="15" t="str">
        <f t="shared" si="79"/>
        <v/>
      </c>
    </row>
    <row r="53" spans="2:760" ht="18.75" customHeight="1" x14ac:dyDescent="0.2">
      <c r="B53" s="16"/>
      <c r="C53" s="7" t="str">
        <f t="shared" si="100"/>
        <v/>
      </c>
      <c r="D53" s="3">
        <f t="shared" si="102"/>
        <v>45382</v>
      </c>
      <c r="E53" s="4"/>
      <c r="F53" s="5" t="s">
        <v>22</v>
      </c>
      <c r="G53" s="4"/>
      <c r="H53" s="5" t="s">
        <v>23</v>
      </c>
      <c r="I53" s="4"/>
      <c r="J53" s="5" t="s">
        <v>22</v>
      </c>
      <c r="K53" s="4"/>
      <c r="L53" s="5" t="s">
        <v>23</v>
      </c>
      <c r="M53" s="4"/>
      <c r="N53" s="6" t="s">
        <v>22</v>
      </c>
      <c r="O53" s="4"/>
      <c r="P53" s="6" t="s">
        <v>23</v>
      </c>
      <c r="Q53" s="4"/>
      <c r="R53" s="6" t="s">
        <v>22</v>
      </c>
      <c r="S53" s="4"/>
      <c r="T53" s="6" t="s">
        <v>23</v>
      </c>
      <c r="U53" s="70"/>
      <c r="V53" s="17"/>
      <c r="W53" s="18"/>
      <c r="X53" s="82"/>
      <c r="Z53" s="9" t="str">
        <f t="shared" si="103"/>
        <v/>
      </c>
      <c r="AA53" s="9" t="str">
        <f t="shared" si="80"/>
        <v/>
      </c>
      <c r="AB53" s="9" t="str">
        <f>IF(K53="","",IF(OR(AND(B53=B54,E54&gt;0,明細書!E54&lt;明細書!E53),AND(B53=B54,E54&gt;0,明細書!F53&gt;明細書!E54),AND(明細書!E53&gt;明細書!F53)),1,""))</f>
        <v/>
      </c>
      <c r="AC53" s="9" t="str">
        <f>IF(S53="","",IF(OR(明細書!G53&lt;明細書!E53,明細書!F53&lt;明細書!H53,明細書!G53&gt;明細書!H53),1,""))</f>
        <v/>
      </c>
      <c r="AD53" s="9" t="str">
        <f>IF(AND(明細書!E53&lt;=TIME(17,40,0),明細書!F53&gt;=TIME(18,20,0)),1,IF(AND(明細書!E53&lt;=TIME(21,40,0),明細書!F53&gt;=TIME(22,20,0)),1,IF(AND(明細書!E53&lt;=TIME(5,40,0),明細書!F53&gt;=TIME(6,20,0)),1,IF(AND(明細書!E53&lt;=TIME(7,40,0),明細書!F53&gt;=TIME(8,20,0)),1,""))))</f>
        <v/>
      </c>
      <c r="AL53" s="15" t="str">
        <f t="shared" si="60"/>
        <v/>
      </c>
      <c r="AN53" s="16"/>
      <c r="AO53" s="7" t="str">
        <f t="shared" si="3"/>
        <v/>
      </c>
      <c r="AP53" s="3">
        <f t="shared" si="4"/>
        <v>45382</v>
      </c>
      <c r="AQ53" s="4"/>
      <c r="AR53" s="5" t="s">
        <v>22</v>
      </c>
      <c r="AS53" s="4"/>
      <c r="AT53" s="5" t="s">
        <v>23</v>
      </c>
      <c r="AU53" s="4"/>
      <c r="AV53" s="5" t="s">
        <v>22</v>
      </c>
      <c r="AW53" s="4"/>
      <c r="AX53" s="5" t="s">
        <v>23</v>
      </c>
      <c r="AY53" s="4"/>
      <c r="AZ53" s="6" t="s">
        <v>22</v>
      </c>
      <c r="BA53" s="4"/>
      <c r="BB53" s="6" t="s">
        <v>23</v>
      </c>
      <c r="BC53" s="4"/>
      <c r="BD53" s="6" t="s">
        <v>22</v>
      </c>
      <c r="BE53" s="4"/>
      <c r="BF53" s="6" t="s">
        <v>23</v>
      </c>
      <c r="BG53" s="70"/>
      <c r="BH53" s="17"/>
      <c r="BI53" s="18"/>
      <c r="BJ53" s="82"/>
      <c r="BL53" s="9" t="str">
        <f t="shared" si="5"/>
        <v/>
      </c>
      <c r="BM53" s="9" t="str">
        <f t="shared" si="81"/>
        <v/>
      </c>
      <c r="BN53" s="9" t="str">
        <f>IF(AW53="","",IF(OR(AND(AN53=AN54,AQ54&gt;0,明細書!AQ54&lt;明細書!AQ53),AND(AN53=AN54,AQ54&gt;0,明細書!AR53&gt;明細書!AQ54),AND(明細書!AQ53&gt;明細書!AR53)),1,""))</f>
        <v/>
      </c>
      <c r="BO53" s="9" t="str">
        <f>IF(BE53="","",IF(OR(明細書!AS53&lt;明細書!AQ53,明細書!AR53&lt;明細書!AT53,明細書!AS53&gt;明細書!AT53),1,""))</f>
        <v/>
      </c>
      <c r="BP53" s="9" t="str">
        <f>IF(AND(明細書!AQ53&lt;=TIME(17,40,0),明細書!AR53&gt;=TIME(18,20,0)),1,IF(AND(明細書!AQ53&lt;=TIME(21,40,0),明細書!AR53&gt;=TIME(22,20,0)),1,IF(AND(明細書!AQ53&lt;=TIME(5,40,0),明細書!AR53&gt;=TIME(6,20,0)),1,IF(AND(明細書!AQ53&lt;=TIME(7,40,0),明細書!AR53&gt;=TIME(8,20,0)),1,""))))</f>
        <v/>
      </c>
      <c r="BX53" s="15" t="str">
        <f t="shared" si="61"/>
        <v/>
      </c>
      <c r="BZ53" s="16"/>
      <c r="CA53" s="7" t="str">
        <f t="shared" si="6"/>
        <v/>
      </c>
      <c r="CB53" s="3">
        <f t="shared" si="7"/>
        <v>45382</v>
      </c>
      <c r="CC53" s="4"/>
      <c r="CD53" s="5" t="s">
        <v>22</v>
      </c>
      <c r="CE53" s="4"/>
      <c r="CF53" s="5" t="s">
        <v>23</v>
      </c>
      <c r="CG53" s="4"/>
      <c r="CH53" s="5" t="s">
        <v>22</v>
      </c>
      <c r="CI53" s="4"/>
      <c r="CJ53" s="5" t="s">
        <v>23</v>
      </c>
      <c r="CK53" s="4"/>
      <c r="CL53" s="6" t="s">
        <v>22</v>
      </c>
      <c r="CM53" s="4"/>
      <c r="CN53" s="6" t="s">
        <v>23</v>
      </c>
      <c r="CO53" s="4"/>
      <c r="CP53" s="6" t="s">
        <v>22</v>
      </c>
      <c r="CQ53" s="4"/>
      <c r="CR53" s="6" t="s">
        <v>23</v>
      </c>
      <c r="CS53" s="70"/>
      <c r="CT53" s="17"/>
      <c r="CU53" s="18"/>
      <c r="CV53" s="82"/>
      <c r="CX53" s="9" t="str">
        <f t="shared" si="8"/>
        <v/>
      </c>
      <c r="CY53" s="9" t="str">
        <f t="shared" si="82"/>
        <v/>
      </c>
      <c r="CZ53" s="9" t="str">
        <f>IF(CI53="","",IF(OR(AND(BZ53=BZ54,CC54&gt;0,明細書!CC54&lt;明細書!CC53),AND(BZ53=BZ54,CC54&gt;0,明細書!CD53&gt;明細書!CC54),AND(明細書!CC53&gt;明細書!CD53)),1,""))</f>
        <v/>
      </c>
      <c r="DA53" s="9" t="str">
        <f>IF(CQ53="","",IF(OR(明細書!CE53&lt;明細書!CC53,明細書!CD53&lt;明細書!CF53,明細書!CE53&gt;明細書!CF53),1,""))</f>
        <v/>
      </c>
      <c r="DB53" s="9" t="str">
        <f>IF(AND(明細書!CC53&lt;=TIME(17,40,0),明細書!CD53&gt;=TIME(18,20,0)),1,IF(AND(明細書!CC53&lt;=TIME(21,40,0),明細書!CD53&gt;=TIME(22,20,0)),1,IF(AND(明細書!CC53&lt;=TIME(5,40,0),明細書!CD53&gt;=TIME(6,20,0)),1,IF(AND(明細書!CC53&lt;=TIME(7,40,0),明細書!CD53&gt;=TIME(8,20,0)),1,""))))</f>
        <v/>
      </c>
      <c r="DJ53" s="15" t="str">
        <f t="shared" si="62"/>
        <v/>
      </c>
      <c r="DL53" s="16"/>
      <c r="DM53" s="7" t="str">
        <f t="shared" si="9"/>
        <v/>
      </c>
      <c r="DN53" s="3">
        <f t="shared" si="10"/>
        <v>45382</v>
      </c>
      <c r="DO53" s="4"/>
      <c r="DP53" s="5" t="s">
        <v>22</v>
      </c>
      <c r="DQ53" s="4"/>
      <c r="DR53" s="5" t="s">
        <v>23</v>
      </c>
      <c r="DS53" s="4"/>
      <c r="DT53" s="5" t="s">
        <v>22</v>
      </c>
      <c r="DU53" s="4"/>
      <c r="DV53" s="5" t="s">
        <v>23</v>
      </c>
      <c r="DW53" s="4"/>
      <c r="DX53" s="6" t="s">
        <v>22</v>
      </c>
      <c r="DY53" s="4"/>
      <c r="DZ53" s="6" t="s">
        <v>23</v>
      </c>
      <c r="EA53" s="4"/>
      <c r="EB53" s="6" t="s">
        <v>22</v>
      </c>
      <c r="EC53" s="4"/>
      <c r="ED53" s="6" t="s">
        <v>23</v>
      </c>
      <c r="EE53" s="70"/>
      <c r="EF53" s="17"/>
      <c r="EG53" s="18"/>
      <c r="EH53" s="82"/>
      <c r="EJ53" s="9" t="str">
        <f t="shared" si="11"/>
        <v/>
      </c>
      <c r="EK53" s="9" t="str">
        <f t="shared" si="83"/>
        <v/>
      </c>
      <c r="EL53" s="9" t="str">
        <f>IF(DU53="","",IF(OR(AND(DL53=DL54,DO54&gt;0,明細書!DO54&lt;明細書!DO53),AND(DL53=DL54,DO54&gt;0,明細書!DP53&gt;明細書!DO54),AND(明細書!DO53&gt;明細書!DP53)),1,""))</f>
        <v/>
      </c>
      <c r="EM53" s="9" t="str">
        <f>IF(EC53="","",IF(OR(明細書!DQ53&lt;明細書!DO53,明細書!DP53&lt;明細書!DR53,明細書!DQ53&gt;明細書!DR53),1,""))</f>
        <v/>
      </c>
      <c r="EN53" s="9" t="str">
        <f>IF(AND(明細書!DO53&lt;=TIME(17,40,0),明細書!DP53&gt;=TIME(18,20,0)),1,IF(AND(明細書!DO53&lt;=TIME(21,40,0),明細書!DP53&gt;=TIME(22,20,0)),1,IF(AND(明細書!DO53&lt;=TIME(5,40,0),明細書!DP53&gt;=TIME(6,20,0)),1,IF(AND(明細書!DO53&lt;=TIME(7,40,0),明細書!DP53&gt;=TIME(8,20,0)),1,""))))</f>
        <v/>
      </c>
      <c r="EV53" s="15" t="str">
        <f t="shared" si="63"/>
        <v/>
      </c>
      <c r="EX53" s="16"/>
      <c r="EY53" s="7" t="str">
        <f t="shared" si="12"/>
        <v/>
      </c>
      <c r="EZ53" s="3">
        <f t="shared" si="13"/>
        <v>45382</v>
      </c>
      <c r="FA53" s="4"/>
      <c r="FB53" s="5" t="s">
        <v>22</v>
      </c>
      <c r="FC53" s="4"/>
      <c r="FD53" s="5" t="s">
        <v>23</v>
      </c>
      <c r="FE53" s="4"/>
      <c r="FF53" s="5" t="s">
        <v>22</v>
      </c>
      <c r="FG53" s="4"/>
      <c r="FH53" s="5" t="s">
        <v>23</v>
      </c>
      <c r="FI53" s="4"/>
      <c r="FJ53" s="6" t="s">
        <v>22</v>
      </c>
      <c r="FK53" s="4"/>
      <c r="FL53" s="6" t="s">
        <v>23</v>
      </c>
      <c r="FM53" s="4"/>
      <c r="FN53" s="6" t="s">
        <v>22</v>
      </c>
      <c r="FO53" s="4"/>
      <c r="FP53" s="6" t="s">
        <v>23</v>
      </c>
      <c r="FQ53" s="70"/>
      <c r="FR53" s="17"/>
      <c r="FS53" s="18"/>
      <c r="FT53" s="82"/>
      <c r="FV53" s="9" t="str">
        <f t="shared" si="14"/>
        <v/>
      </c>
      <c r="FW53" s="9" t="str">
        <f t="shared" si="84"/>
        <v/>
      </c>
      <c r="FX53" s="9" t="str">
        <f>IF(FG53="","",IF(OR(AND(EX53=EX54,FA54&gt;0,明細書!FA54&lt;明細書!FA53),AND(EX53=EX54,FA54&gt;0,明細書!FB53&gt;明細書!FA54),AND(明細書!FA53&gt;明細書!FB53)),1,""))</f>
        <v/>
      </c>
      <c r="FY53" s="9" t="str">
        <f>IF(FO53="","",IF(OR(明細書!FC53&lt;明細書!FA53,明細書!FB53&lt;明細書!FD53,明細書!FC53&gt;明細書!FD53),1,""))</f>
        <v/>
      </c>
      <c r="FZ53" s="9" t="str">
        <f>IF(AND(明細書!FA53&lt;=TIME(17,40,0),明細書!FB53&gt;=TIME(18,20,0)),1,IF(AND(明細書!FA53&lt;=TIME(21,40,0),明細書!FB53&gt;=TIME(22,20,0)),1,IF(AND(明細書!FA53&lt;=TIME(5,40,0),明細書!FB53&gt;=TIME(6,20,0)),1,IF(AND(明細書!FA53&lt;=TIME(7,40,0),明細書!FB53&gt;=TIME(8,20,0)),1,""))))</f>
        <v/>
      </c>
      <c r="GH53" s="15" t="str">
        <f t="shared" si="64"/>
        <v/>
      </c>
      <c r="GJ53" s="16"/>
      <c r="GK53" s="7" t="str">
        <f t="shared" si="15"/>
        <v/>
      </c>
      <c r="GL53" s="3">
        <f t="shared" si="16"/>
        <v>45382</v>
      </c>
      <c r="GM53" s="4"/>
      <c r="GN53" s="5" t="s">
        <v>22</v>
      </c>
      <c r="GO53" s="4"/>
      <c r="GP53" s="5" t="s">
        <v>23</v>
      </c>
      <c r="GQ53" s="4"/>
      <c r="GR53" s="5" t="s">
        <v>22</v>
      </c>
      <c r="GS53" s="4"/>
      <c r="GT53" s="5" t="s">
        <v>23</v>
      </c>
      <c r="GU53" s="4"/>
      <c r="GV53" s="6" t="s">
        <v>22</v>
      </c>
      <c r="GW53" s="4"/>
      <c r="GX53" s="6" t="s">
        <v>23</v>
      </c>
      <c r="GY53" s="4"/>
      <c r="GZ53" s="6" t="s">
        <v>22</v>
      </c>
      <c r="HA53" s="4"/>
      <c r="HB53" s="6" t="s">
        <v>23</v>
      </c>
      <c r="HC53" s="70"/>
      <c r="HD53" s="17"/>
      <c r="HE53" s="18"/>
      <c r="HF53" s="82"/>
      <c r="HH53" s="9" t="str">
        <f t="shared" si="17"/>
        <v/>
      </c>
      <c r="HI53" s="9" t="str">
        <f t="shared" si="85"/>
        <v/>
      </c>
      <c r="HJ53" s="9" t="str">
        <f>IF(GS53="","",IF(OR(AND(GJ53=GJ54,GM54&gt;0,明細書!GM54&lt;明細書!GM53),AND(GJ53=GJ54,GM54&gt;0,明細書!GN53&gt;明細書!GM54),AND(明細書!GM53&gt;明細書!GN53)),1,""))</f>
        <v/>
      </c>
      <c r="HK53" s="9" t="str">
        <f>IF(HA53="","",IF(OR(明細書!GO53&lt;明細書!GM53,明細書!GN53&lt;明細書!GP53,明細書!GO53&gt;明細書!GP53),1,""))</f>
        <v/>
      </c>
      <c r="HL53" s="9" t="str">
        <f>IF(AND(明細書!GM53&lt;=TIME(17,40,0),明細書!GN53&gt;=TIME(18,20,0)),1,IF(AND(明細書!GM53&lt;=TIME(21,40,0),明細書!GN53&gt;=TIME(22,20,0)),1,IF(AND(明細書!GM53&lt;=TIME(5,40,0),明細書!GN53&gt;=TIME(6,20,0)),1,IF(AND(明細書!GM53&lt;=TIME(7,40,0),明細書!GN53&gt;=TIME(8,20,0)),1,""))))</f>
        <v/>
      </c>
      <c r="HT53" s="15" t="str">
        <f t="shared" si="65"/>
        <v/>
      </c>
      <c r="HV53" s="16"/>
      <c r="HW53" s="7" t="str">
        <f t="shared" si="18"/>
        <v/>
      </c>
      <c r="HX53" s="3">
        <f t="shared" si="19"/>
        <v>45382</v>
      </c>
      <c r="HY53" s="4"/>
      <c r="HZ53" s="5" t="s">
        <v>22</v>
      </c>
      <c r="IA53" s="4"/>
      <c r="IB53" s="5" t="s">
        <v>23</v>
      </c>
      <c r="IC53" s="4"/>
      <c r="ID53" s="5" t="s">
        <v>22</v>
      </c>
      <c r="IE53" s="4"/>
      <c r="IF53" s="5" t="s">
        <v>23</v>
      </c>
      <c r="IG53" s="4"/>
      <c r="IH53" s="6" t="s">
        <v>22</v>
      </c>
      <c r="II53" s="4"/>
      <c r="IJ53" s="6" t="s">
        <v>23</v>
      </c>
      <c r="IK53" s="4"/>
      <c r="IL53" s="6" t="s">
        <v>22</v>
      </c>
      <c r="IM53" s="4"/>
      <c r="IN53" s="6" t="s">
        <v>23</v>
      </c>
      <c r="IO53" s="70"/>
      <c r="IP53" s="17"/>
      <c r="IQ53" s="18"/>
      <c r="IR53" s="82"/>
      <c r="IT53" s="9" t="str">
        <f t="shared" si="20"/>
        <v/>
      </c>
      <c r="IU53" s="9" t="str">
        <f t="shared" si="86"/>
        <v/>
      </c>
      <c r="IV53" s="9" t="str">
        <f>IF(IE53="","",IF(OR(AND(HV53=HV54,HY54&gt;0,明細書!HY54&lt;明細書!HY53),AND(HV53=HV54,HY54&gt;0,明細書!HZ53&gt;明細書!HY54),AND(明細書!HY53&gt;明細書!HZ53)),1,""))</f>
        <v/>
      </c>
      <c r="IW53" s="9" t="str">
        <f>IF(IM53="","",IF(OR(明細書!IA53&lt;明細書!HY53,明細書!HZ53&lt;明細書!IB53,明細書!IA53&gt;明細書!IB53),1,""))</f>
        <v/>
      </c>
      <c r="IX53" s="9" t="str">
        <f>IF(AND(明細書!HY53&lt;=TIME(17,40,0),明細書!HZ53&gt;=TIME(18,20,0)),1,IF(AND(明細書!HY53&lt;=TIME(21,40,0),明細書!HZ53&gt;=TIME(22,20,0)),1,IF(AND(明細書!HY53&lt;=TIME(5,40,0),明細書!HZ53&gt;=TIME(6,20,0)),1,IF(AND(明細書!HY53&lt;=TIME(7,40,0),明細書!HZ53&gt;=TIME(8,20,0)),1,""))))</f>
        <v/>
      </c>
      <c r="JF53" s="15" t="str">
        <f t="shared" si="66"/>
        <v/>
      </c>
      <c r="JH53" s="16"/>
      <c r="JI53" s="7" t="str">
        <f t="shared" si="21"/>
        <v/>
      </c>
      <c r="JJ53" s="3">
        <f t="shared" si="22"/>
        <v>45382</v>
      </c>
      <c r="JK53" s="4"/>
      <c r="JL53" s="5" t="s">
        <v>22</v>
      </c>
      <c r="JM53" s="4"/>
      <c r="JN53" s="5" t="s">
        <v>23</v>
      </c>
      <c r="JO53" s="4"/>
      <c r="JP53" s="5" t="s">
        <v>22</v>
      </c>
      <c r="JQ53" s="4"/>
      <c r="JR53" s="5" t="s">
        <v>23</v>
      </c>
      <c r="JS53" s="4"/>
      <c r="JT53" s="6" t="s">
        <v>22</v>
      </c>
      <c r="JU53" s="4"/>
      <c r="JV53" s="6" t="s">
        <v>23</v>
      </c>
      <c r="JW53" s="4"/>
      <c r="JX53" s="6" t="s">
        <v>22</v>
      </c>
      <c r="JY53" s="4"/>
      <c r="JZ53" s="6" t="s">
        <v>23</v>
      </c>
      <c r="KA53" s="70"/>
      <c r="KB53" s="17"/>
      <c r="KC53" s="18"/>
      <c r="KD53" s="82"/>
      <c r="KF53" s="9" t="str">
        <f t="shared" si="23"/>
        <v/>
      </c>
      <c r="KG53" s="9" t="str">
        <f t="shared" si="87"/>
        <v/>
      </c>
      <c r="KH53" s="9" t="str">
        <f>IF(JQ53="","",IF(OR(AND(JH53=JH54,JK54&gt;0,明細書!JK54&lt;明細書!JK53),AND(JH53=JH54,JK54&gt;0,明細書!JL53&gt;明細書!JK54),AND(明細書!JK53&gt;明細書!JL53)),1,""))</f>
        <v/>
      </c>
      <c r="KI53" s="9" t="str">
        <f>IF(JY53="","",IF(OR(明細書!JM53&lt;明細書!JK53,明細書!JL53&lt;明細書!JN53,明細書!JM53&gt;明細書!JN53),1,""))</f>
        <v/>
      </c>
      <c r="KJ53" s="9" t="str">
        <f>IF(AND(明細書!JK53&lt;=TIME(17,40,0),明細書!JL53&gt;=TIME(18,20,0)),1,IF(AND(明細書!JK53&lt;=TIME(21,40,0),明細書!JL53&gt;=TIME(22,20,0)),1,IF(AND(明細書!JK53&lt;=TIME(5,40,0),明細書!JL53&gt;=TIME(6,20,0)),1,IF(AND(明細書!JK53&lt;=TIME(7,40,0),明細書!JL53&gt;=TIME(8,20,0)),1,""))))</f>
        <v/>
      </c>
      <c r="KR53" s="15" t="str">
        <f t="shared" si="67"/>
        <v/>
      </c>
      <c r="KT53" s="16"/>
      <c r="KU53" s="7" t="str">
        <f t="shared" si="24"/>
        <v/>
      </c>
      <c r="KV53" s="3">
        <f t="shared" si="25"/>
        <v>45382</v>
      </c>
      <c r="KW53" s="4"/>
      <c r="KX53" s="5" t="s">
        <v>22</v>
      </c>
      <c r="KY53" s="4"/>
      <c r="KZ53" s="5" t="s">
        <v>23</v>
      </c>
      <c r="LA53" s="4"/>
      <c r="LB53" s="5" t="s">
        <v>22</v>
      </c>
      <c r="LC53" s="4"/>
      <c r="LD53" s="5" t="s">
        <v>23</v>
      </c>
      <c r="LE53" s="4"/>
      <c r="LF53" s="6" t="s">
        <v>22</v>
      </c>
      <c r="LG53" s="4"/>
      <c r="LH53" s="6" t="s">
        <v>23</v>
      </c>
      <c r="LI53" s="4"/>
      <c r="LJ53" s="6" t="s">
        <v>22</v>
      </c>
      <c r="LK53" s="4"/>
      <c r="LL53" s="6" t="s">
        <v>23</v>
      </c>
      <c r="LM53" s="70"/>
      <c r="LN53" s="17"/>
      <c r="LO53" s="18"/>
      <c r="LP53" s="82"/>
      <c r="LR53" s="9" t="str">
        <f t="shared" si="26"/>
        <v/>
      </c>
      <c r="LS53" s="9" t="str">
        <f t="shared" si="88"/>
        <v/>
      </c>
      <c r="LT53" s="9" t="str">
        <f>IF(LC53="","",IF(OR(AND(KT53=KT54,KW54&gt;0,明細書!KW54&lt;明細書!KW53),AND(KT53=KT54,KW54&gt;0,明細書!KX53&gt;明細書!KW54),AND(明細書!KW53&gt;明細書!KX53)),1,""))</f>
        <v/>
      </c>
      <c r="LU53" s="9" t="str">
        <f>IF(LK53="","",IF(OR(明細書!KY53&lt;明細書!KW53,明細書!KX53&lt;明細書!KZ53,明細書!KY53&gt;明細書!KZ53),1,""))</f>
        <v/>
      </c>
      <c r="LV53" s="9" t="str">
        <f>IF(AND(明細書!KW53&lt;=TIME(17,40,0),明細書!KX53&gt;=TIME(18,20,0)),1,IF(AND(明細書!KW53&lt;=TIME(21,40,0),明細書!KX53&gt;=TIME(22,20,0)),1,IF(AND(明細書!KW53&lt;=TIME(5,40,0),明細書!KX53&gt;=TIME(6,20,0)),1,IF(AND(明細書!KW53&lt;=TIME(7,40,0),明細書!KX53&gt;=TIME(8,20,0)),1,""))))</f>
        <v/>
      </c>
      <c r="MD53" s="15" t="str">
        <f t="shared" si="68"/>
        <v/>
      </c>
      <c r="MF53" s="16"/>
      <c r="MG53" s="7" t="str">
        <f t="shared" si="27"/>
        <v/>
      </c>
      <c r="MH53" s="3">
        <f t="shared" si="28"/>
        <v>45382</v>
      </c>
      <c r="MI53" s="4"/>
      <c r="MJ53" s="5" t="s">
        <v>22</v>
      </c>
      <c r="MK53" s="4"/>
      <c r="ML53" s="5" t="s">
        <v>23</v>
      </c>
      <c r="MM53" s="4"/>
      <c r="MN53" s="5" t="s">
        <v>22</v>
      </c>
      <c r="MO53" s="4"/>
      <c r="MP53" s="5" t="s">
        <v>23</v>
      </c>
      <c r="MQ53" s="4"/>
      <c r="MR53" s="6" t="s">
        <v>22</v>
      </c>
      <c r="MS53" s="4"/>
      <c r="MT53" s="6" t="s">
        <v>23</v>
      </c>
      <c r="MU53" s="4"/>
      <c r="MV53" s="6" t="s">
        <v>22</v>
      </c>
      <c r="MW53" s="4"/>
      <c r="MX53" s="6" t="s">
        <v>23</v>
      </c>
      <c r="MY53" s="70"/>
      <c r="MZ53" s="17"/>
      <c r="NA53" s="18"/>
      <c r="NB53" s="82"/>
      <c r="ND53" s="9" t="str">
        <f t="shared" si="29"/>
        <v/>
      </c>
      <c r="NE53" s="9" t="str">
        <f t="shared" si="89"/>
        <v/>
      </c>
      <c r="NF53" s="9" t="str">
        <f>IF(MO53="","",IF(OR(AND(MF53=MF54,MI54&gt;0,明細書!MI54&lt;明細書!MI53),AND(MF53=MF54,MI54&gt;0,明細書!MJ53&gt;明細書!MI54),AND(明細書!MI53&gt;明細書!MJ53)),1,""))</f>
        <v/>
      </c>
      <c r="NG53" s="9" t="str">
        <f>IF(MW53="","",IF(OR(明細書!MK53&lt;明細書!MI53,明細書!MJ53&lt;明細書!ML53,明細書!MK53&gt;明細書!ML53),1,""))</f>
        <v/>
      </c>
      <c r="NH53" s="9" t="str">
        <f>IF(AND(明細書!MI53&lt;=TIME(17,40,0),明細書!MJ53&gt;=TIME(18,20,0)),1,IF(AND(明細書!MI53&lt;=TIME(21,40,0),明細書!MJ53&gt;=TIME(22,20,0)),1,IF(AND(明細書!MI53&lt;=TIME(5,40,0),明細書!MJ53&gt;=TIME(6,20,0)),1,IF(AND(明細書!MI53&lt;=TIME(7,40,0),明細書!MJ53&gt;=TIME(8,20,0)),1,""))))</f>
        <v/>
      </c>
      <c r="NP53" s="15" t="str">
        <f t="shared" si="69"/>
        <v/>
      </c>
      <c r="NR53" s="16"/>
      <c r="NS53" s="7" t="str">
        <f t="shared" si="30"/>
        <v/>
      </c>
      <c r="NT53" s="3">
        <f t="shared" si="31"/>
        <v>45382</v>
      </c>
      <c r="NU53" s="4"/>
      <c r="NV53" s="5" t="s">
        <v>22</v>
      </c>
      <c r="NW53" s="4"/>
      <c r="NX53" s="5" t="s">
        <v>23</v>
      </c>
      <c r="NY53" s="4"/>
      <c r="NZ53" s="5" t="s">
        <v>22</v>
      </c>
      <c r="OA53" s="4"/>
      <c r="OB53" s="5" t="s">
        <v>23</v>
      </c>
      <c r="OC53" s="4"/>
      <c r="OD53" s="6" t="s">
        <v>22</v>
      </c>
      <c r="OE53" s="4"/>
      <c r="OF53" s="6" t="s">
        <v>23</v>
      </c>
      <c r="OG53" s="4"/>
      <c r="OH53" s="6" t="s">
        <v>22</v>
      </c>
      <c r="OI53" s="4"/>
      <c r="OJ53" s="6" t="s">
        <v>23</v>
      </c>
      <c r="OK53" s="70"/>
      <c r="OL53" s="17"/>
      <c r="OM53" s="18"/>
      <c r="ON53" s="82"/>
      <c r="OP53" s="9" t="str">
        <f t="shared" si="32"/>
        <v/>
      </c>
      <c r="OQ53" s="9" t="str">
        <f t="shared" si="90"/>
        <v/>
      </c>
      <c r="OR53" s="9" t="str">
        <f>IF(OA53="","",IF(OR(AND(NR53=NR54,NU54&gt;0,明細書!NU54&lt;明細書!NU53),AND(NR53=NR54,NU54&gt;0,明細書!NV53&gt;明細書!NU54),AND(明細書!NU53&gt;明細書!NV53)),1,""))</f>
        <v/>
      </c>
      <c r="OS53" s="9" t="str">
        <f>IF(OI53="","",IF(OR(明細書!NW53&lt;明細書!NU53,明細書!NV53&lt;明細書!NX53,明細書!NW53&gt;明細書!NX53),1,""))</f>
        <v/>
      </c>
      <c r="OT53" s="9" t="str">
        <f>IF(AND(明細書!NU53&lt;=TIME(17,40,0),明細書!NV53&gt;=TIME(18,20,0)),1,IF(AND(明細書!NU53&lt;=TIME(21,40,0),明細書!NV53&gt;=TIME(22,20,0)),1,IF(AND(明細書!NU53&lt;=TIME(5,40,0),明細書!NV53&gt;=TIME(6,20,0)),1,IF(AND(明細書!NU53&lt;=TIME(7,40,0),明細書!NV53&gt;=TIME(8,20,0)),1,""))))</f>
        <v/>
      </c>
      <c r="PB53" s="15" t="str">
        <f t="shared" si="70"/>
        <v/>
      </c>
      <c r="PD53" s="16"/>
      <c r="PE53" s="7" t="str">
        <f t="shared" si="33"/>
        <v/>
      </c>
      <c r="PF53" s="3">
        <f t="shared" si="34"/>
        <v>45382</v>
      </c>
      <c r="PG53" s="4"/>
      <c r="PH53" s="5" t="s">
        <v>22</v>
      </c>
      <c r="PI53" s="4"/>
      <c r="PJ53" s="5" t="s">
        <v>23</v>
      </c>
      <c r="PK53" s="4"/>
      <c r="PL53" s="5" t="s">
        <v>22</v>
      </c>
      <c r="PM53" s="4"/>
      <c r="PN53" s="5" t="s">
        <v>23</v>
      </c>
      <c r="PO53" s="4"/>
      <c r="PP53" s="6" t="s">
        <v>22</v>
      </c>
      <c r="PQ53" s="4"/>
      <c r="PR53" s="6" t="s">
        <v>23</v>
      </c>
      <c r="PS53" s="4"/>
      <c r="PT53" s="6" t="s">
        <v>22</v>
      </c>
      <c r="PU53" s="4"/>
      <c r="PV53" s="6" t="s">
        <v>23</v>
      </c>
      <c r="PW53" s="70"/>
      <c r="PX53" s="17"/>
      <c r="PY53" s="18"/>
      <c r="PZ53" s="82"/>
      <c r="QB53" s="9" t="str">
        <f t="shared" si="35"/>
        <v/>
      </c>
      <c r="QC53" s="9" t="str">
        <f t="shared" si="91"/>
        <v/>
      </c>
      <c r="QD53" s="9" t="str">
        <f>IF(PM53="","",IF(OR(AND(PD53=PD54,PG54&gt;0,明細書!PG54&lt;明細書!PG53),AND(PD53=PD54,PG54&gt;0,明細書!PH53&gt;明細書!PG54),AND(明細書!PG53&gt;明細書!PH53)),1,""))</f>
        <v/>
      </c>
      <c r="QE53" s="9" t="str">
        <f>IF(PU53="","",IF(OR(明細書!PI53&lt;明細書!PG53,明細書!PH53&lt;明細書!PJ53,明細書!PI53&gt;明細書!PJ53),1,""))</f>
        <v/>
      </c>
      <c r="QF53" s="9" t="str">
        <f>IF(AND(明細書!PG53&lt;=TIME(17,40,0),明細書!PH53&gt;=TIME(18,20,0)),1,IF(AND(明細書!PG53&lt;=TIME(21,40,0),明細書!PH53&gt;=TIME(22,20,0)),1,IF(AND(明細書!PG53&lt;=TIME(5,40,0),明細書!PH53&gt;=TIME(6,20,0)),1,IF(AND(明細書!PG53&lt;=TIME(7,40,0),明細書!PH53&gt;=TIME(8,20,0)),1,""))))</f>
        <v/>
      </c>
      <c r="QN53" s="15" t="str">
        <f t="shared" si="71"/>
        <v/>
      </c>
      <c r="QP53" s="16"/>
      <c r="QQ53" s="7" t="str">
        <f t="shared" si="36"/>
        <v/>
      </c>
      <c r="QR53" s="3">
        <f t="shared" si="37"/>
        <v>45382</v>
      </c>
      <c r="QS53" s="4"/>
      <c r="QT53" s="5" t="s">
        <v>22</v>
      </c>
      <c r="QU53" s="4"/>
      <c r="QV53" s="5" t="s">
        <v>23</v>
      </c>
      <c r="QW53" s="4"/>
      <c r="QX53" s="5" t="s">
        <v>22</v>
      </c>
      <c r="QY53" s="4"/>
      <c r="QZ53" s="5" t="s">
        <v>23</v>
      </c>
      <c r="RA53" s="4"/>
      <c r="RB53" s="6" t="s">
        <v>22</v>
      </c>
      <c r="RC53" s="4"/>
      <c r="RD53" s="6" t="s">
        <v>23</v>
      </c>
      <c r="RE53" s="4"/>
      <c r="RF53" s="6" t="s">
        <v>22</v>
      </c>
      <c r="RG53" s="4"/>
      <c r="RH53" s="6" t="s">
        <v>23</v>
      </c>
      <c r="RI53" s="70"/>
      <c r="RJ53" s="17"/>
      <c r="RK53" s="18"/>
      <c r="RL53" s="82"/>
      <c r="RN53" s="9" t="str">
        <f t="shared" si="38"/>
        <v/>
      </c>
      <c r="RO53" s="9" t="str">
        <f t="shared" si="92"/>
        <v/>
      </c>
      <c r="RP53" s="9" t="str">
        <f>IF(QY53="","",IF(OR(AND(QP53=QP54,QS54&gt;0,明細書!QS54&lt;明細書!QS53),AND(QP53=QP54,QS54&gt;0,明細書!QT53&gt;明細書!QS54),AND(明細書!QS53&gt;明細書!QT53)),1,""))</f>
        <v/>
      </c>
      <c r="RQ53" s="9" t="str">
        <f>IF(RG53="","",IF(OR(明細書!QU53&lt;明細書!QS53,明細書!QT53&lt;明細書!QV53,明細書!QU53&gt;明細書!QV53),1,""))</f>
        <v/>
      </c>
      <c r="RR53" s="9" t="str">
        <f>IF(AND(明細書!QS53&lt;=TIME(17,40,0),明細書!QT53&gt;=TIME(18,20,0)),1,IF(AND(明細書!QS53&lt;=TIME(21,40,0),明細書!QT53&gt;=TIME(22,20,0)),1,IF(AND(明細書!QS53&lt;=TIME(5,40,0),明細書!QT53&gt;=TIME(6,20,0)),1,IF(AND(明細書!QS53&lt;=TIME(7,40,0),明細書!QT53&gt;=TIME(8,20,0)),1,""))))</f>
        <v/>
      </c>
      <c r="RZ53" s="15" t="str">
        <f t="shared" si="72"/>
        <v/>
      </c>
      <c r="SB53" s="16"/>
      <c r="SC53" s="7" t="str">
        <f t="shared" si="39"/>
        <v/>
      </c>
      <c r="SD53" s="3">
        <f t="shared" si="40"/>
        <v>45382</v>
      </c>
      <c r="SE53" s="4"/>
      <c r="SF53" s="5" t="s">
        <v>22</v>
      </c>
      <c r="SG53" s="4"/>
      <c r="SH53" s="5" t="s">
        <v>23</v>
      </c>
      <c r="SI53" s="4"/>
      <c r="SJ53" s="5" t="s">
        <v>22</v>
      </c>
      <c r="SK53" s="4"/>
      <c r="SL53" s="5" t="s">
        <v>23</v>
      </c>
      <c r="SM53" s="4"/>
      <c r="SN53" s="6" t="s">
        <v>22</v>
      </c>
      <c r="SO53" s="4"/>
      <c r="SP53" s="6" t="s">
        <v>23</v>
      </c>
      <c r="SQ53" s="4"/>
      <c r="SR53" s="6" t="s">
        <v>22</v>
      </c>
      <c r="SS53" s="4"/>
      <c r="ST53" s="6" t="s">
        <v>23</v>
      </c>
      <c r="SU53" s="70"/>
      <c r="SV53" s="17"/>
      <c r="SW53" s="18"/>
      <c r="SX53" s="82"/>
      <c r="SZ53" s="9" t="str">
        <f t="shared" si="41"/>
        <v/>
      </c>
      <c r="TA53" s="9" t="str">
        <f t="shared" si="93"/>
        <v/>
      </c>
      <c r="TB53" s="9" t="str">
        <f>IF(SK53="","",IF(OR(AND(SB53=SB54,SE54&gt;0,明細書!SE54&lt;明細書!SE53),AND(SB53=SB54,SE54&gt;0,明細書!SF53&gt;明細書!SE54),AND(明細書!SE53&gt;明細書!SF53)),1,""))</f>
        <v/>
      </c>
      <c r="TC53" s="9" t="str">
        <f>IF(SS53="","",IF(OR(明細書!SG53&lt;明細書!SE53,明細書!SF53&lt;明細書!SH53,明細書!SG53&gt;明細書!SH53),1,""))</f>
        <v/>
      </c>
      <c r="TD53" s="9" t="str">
        <f>IF(AND(明細書!SE53&lt;=TIME(17,40,0),明細書!SF53&gt;=TIME(18,20,0)),1,IF(AND(明細書!SE53&lt;=TIME(21,40,0),明細書!SF53&gt;=TIME(22,20,0)),1,IF(AND(明細書!SE53&lt;=TIME(5,40,0),明細書!SF53&gt;=TIME(6,20,0)),1,IF(AND(明細書!SE53&lt;=TIME(7,40,0),明細書!SF53&gt;=TIME(8,20,0)),1,""))))</f>
        <v/>
      </c>
      <c r="TL53" s="15" t="str">
        <f t="shared" si="73"/>
        <v/>
      </c>
      <c r="TN53" s="16"/>
      <c r="TO53" s="7" t="str">
        <f t="shared" si="42"/>
        <v/>
      </c>
      <c r="TP53" s="3">
        <f t="shared" si="43"/>
        <v>45382</v>
      </c>
      <c r="TQ53" s="4"/>
      <c r="TR53" s="5" t="s">
        <v>22</v>
      </c>
      <c r="TS53" s="4"/>
      <c r="TT53" s="5" t="s">
        <v>23</v>
      </c>
      <c r="TU53" s="4"/>
      <c r="TV53" s="5" t="s">
        <v>22</v>
      </c>
      <c r="TW53" s="4"/>
      <c r="TX53" s="5" t="s">
        <v>23</v>
      </c>
      <c r="TY53" s="4"/>
      <c r="TZ53" s="6" t="s">
        <v>22</v>
      </c>
      <c r="UA53" s="4"/>
      <c r="UB53" s="6" t="s">
        <v>23</v>
      </c>
      <c r="UC53" s="4"/>
      <c r="UD53" s="6" t="s">
        <v>22</v>
      </c>
      <c r="UE53" s="4"/>
      <c r="UF53" s="6" t="s">
        <v>23</v>
      </c>
      <c r="UG53" s="70"/>
      <c r="UH53" s="17"/>
      <c r="UI53" s="18"/>
      <c r="UJ53" s="82"/>
      <c r="UL53" s="9" t="str">
        <f t="shared" si="44"/>
        <v/>
      </c>
      <c r="UM53" s="9" t="str">
        <f t="shared" si="94"/>
        <v/>
      </c>
      <c r="UN53" s="9" t="str">
        <f>IF(TW53="","",IF(OR(AND(TN53=TN54,TQ54&gt;0,明細書!TQ54&lt;明細書!TQ53),AND(TN53=TN54,TQ54&gt;0,明細書!TR53&gt;明細書!TQ54),AND(明細書!TQ53&gt;明細書!TR53)),1,""))</f>
        <v/>
      </c>
      <c r="UO53" s="9" t="str">
        <f>IF(UE53="","",IF(OR(明細書!TS53&lt;明細書!TQ53,明細書!TR53&lt;明細書!TT53,明細書!TS53&gt;明細書!TT53),1,""))</f>
        <v/>
      </c>
      <c r="UP53" s="9" t="str">
        <f>IF(AND(明細書!TQ53&lt;=TIME(17,40,0),明細書!TR53&gt;=TIME(18,20,0)),1,IF(AND(明細書!TQ53&lt;=TIME(21,40,0),明細書!TR53&gt;=TIME(22,20,0)),1,IF(AND(明細書!TQ53&lt;=TIME(5,40,0),明細書!TR53&gt;=TIME(6,20,0)),1,IF(AND(明細書!TQ53&lt;=TIME(7,40,0),明細書!TR53&gt;=TIME(8,20,0)),1,""))))</f>
        <v/>
      </c>
      <c r="UX53" s="15" t="str">
        <f t="shared" si="74"/>
        <v/>
      </c>
      <c r="UZ53" s="16"/>
      <c r="VA53" s="7" t="str">
        <f t="shared" si="45"/>
        <v/>
      </c>
      <c r="VB53" s="3">
        <f t="shared" si="46"/>
        <v>45382</v>
      </c>
      <c r="VC53" s="4"/>
      <c r="VD53" s="5" t="s">
        <v>22</v>
      </c>
      <c r="VE53" s="4"/>
      <c r="VF53" s="5" t="s">
        <v>23</v>
      </c>
      <c r="VG53" s="4"/>
      <c r="VH53" s="5" t="s">
        <v>22</v>
      </c>
      <c r="VI53" s="4"/>
      <c r="VJ53" s="5" t="s">
        <v>23</v>
      </c>
      <c r="VK53" s="4"/>
      <c r="VL53" s="6" t="s">
        <v>22</v>
      </c>
      <c r="VM53" s="4"/>
      <c r="VN53" s="6" t="s">
        <v>23</v>
      </c>
      <c r="VO53" s="4"/>
      <c r="VP53" s="6" t="s">
        <v>22</v>
      </c>
      <c r="VQ53" s="4"/>
      <c r="VR53" s="6" t="s">
        <v>23</v>
      </c>
      <c r="VS53" s="70"/>
      <c r="VT53" s="17"/>
      <c r="VU53" s="18"/>
      <c r="VV53" s="82"/>
      <c r="VX53" s="9" t="str">
        <f t="shared" si="47"/>
        <v/>
      </c>
      <c r="VY53" s="9" t="str">
        <f t="shared" si="95"/>
        <v/>
      </c>
      <c r="VZ53" s="9" t="str">
        <f>IF(VI53="","",IF(OR(AND(UZ53=UZ54,VC54&gt;0,明細書!VC54&lt;明細書!VC53),AND(UZ53=UZ54,VC54&gt;0,明細書!VD53&gt;明細書!VC54),AND(明細書!VC53&gt;明細書!VD53)),1,""))</f>
        <v/>
      </c>
      <c r="WA53" s="9" t="str">
        <f>IF(VQ53="","",IF(OR(明細書!VE53&lt;明細書!VC53,明細書!VD53&lt;明細書!VF53,明細書!VE53&gt;明細書!VF53),1,""))</f>
        <v/>
      </c>
      <c r="WB53" s="9" t="str">
        <f>IF(AND(明細書!VC53&lt;=TIME(17,40,0),明細書!VD53&gt;=TIME(18,20,0)),1,IF(AND(明細書!VC53&lt;=TIME(21,40,0),明細書!VD53&gt;=TIME(22,20,0)),1,IF(AND(明細書!VC53&lt;=TIME(5,40,0),明細書!VD53&gt;=TIME(6,20,0)),1,IF(AND(明細書!VC53&lt;=TIME(7,40,0),明細書!VD53&gt;=TIME(8,20,0)),1,""))))</f>
        <v/>
      </c>
      <c r="WJ53" s="15" t="str">
        <f t="shared" si="75"/>
        <v/>
      </c>
      <c r="WL53" s="16"/>
      <c r="WM53" s="7" t="str">
        <f t="shared" si="48"/>
        <v/>
      </c>
      <c r="WN53" s="3">
        <f t="shared" si="49"/>
        <v>45382</v>
      </c>
      <c r="WO53" s="4"/>
      <c r="WP53" s="5" t="s">
        <v>22</v>
      </c>
      <c r="WQ53" s="4"/>
      <c r="WR53" s="5" t="s">
        <v>23</v>
      </c>
      <c r="WS53" s="4"/>
      <c r="WT53" s="5" t="s">
        <v>22</v>
      </c>
      <c r="WU53" s="4"/>
      <c r="WV53" s="5" t="s">
        <v>23</v>
      </c>
      <c r="WW53" s="4"/>
      <c r="WX53" s="6" t="s">
        <v>22</v>
      </c>
      <c r="WY53" s="4"/>
      <c r="WZ53" s="6" t="s">
        <v>23</v>
      </c>
      <c r="XA53" s="4"/>
      <c r="XB53" s="6" t="s">
        <v>22</v>
      </c>
      <c r="XC53" s="4"/>
      <c r="XD53" s="6" t="s">
        <v>23</v>
      </c>
      <c r="XE53" s="70"/>
      <c r="XF53" s="17"/>
      <c r="XG53" s="18"/>
      <c r="XH53" s="82"/>
      <c r="XJ53" s="9" t="str">
        <f t="shared" si="50"/>
        <v/>
      </c>
      <c r="XK53" s="9" t="str">
        <f t="shared" si="96"/>
        <v/>
      </c>
      <c r="XL53" s="9" t="str">
        <f>IF(WU53="","",IF(OR(AND(WL53=WL54,WO54&gt;0,明細書!WO54&lt;明細書!WO53),AND(WL53=WL54,WO54&gt;0,明細書!WP53&gt;明細書!WO54),AND(明細書!WO53&gt;明細書!WP53)),1,""))</f>
        <v/>
      </c>
      <c r="XM53" s="9" t="str">
        <f>IF(XC53="","",IF(OR(明細書!WQ53&lt;明細書!WO53,明細書!WP53&lt;明細書!WR53,明細書!WQ53&gt;明細書!WR53),1,""))</f>
        <v/>
      </c>
      <c r="XN53" s="9" t="str">
        <f>IF(AND(明細書!WO53&lt;=TIME(17,40,0),明細書!WP53&gt;=TIME(18,20,0)),1,IF(AND(明細書!WO53&lt;=TIME(21,40,0),明細書!WP53&gt;=TIME(22,20,0)),1,IF(AND(明細書!WO53&lt;=TIME(5,40,0),明細書!WP53&gt;=TIME(6,20,0)),1,IF(AND(明細書!WO53&lt;=TIME(7,40,0),明細書!WP53&gt;=TIME(8,20,0)),1,""))))</f>
        <v/>
      </c>
      <c r="XV53" s="15" t="str">
        <f t="shared" si="76"/>
        <v/>
      </c>
      <c r="XX53" s="16"/>
      <c r="XY53" s="7" t="str">
        <f t="shared" si="51"/>
        <v/>
      </c>
      <c r="XZ53" s="3">
        <f t="shared" si="52"/>
        <v>45382</v>
      </c>
      <c r="YA53" s="4"/>
      <c r="YB53" s="5" t="s">
        <v>22</v>
      </c>
      <c r="YC53" s="4"/>
      <c r="YD53" s="5" t="s">
        <v>23</v>
      </c>
      <c r="YE53" s="4"/>
      <c r="YF53" s="5" t="s">
        <v>22</v>
      </c>
      <c r="YG53" s="4"/>
      <c r="YH53" s="5" t="s">
        <v>23</v>
      </c>
      <c r="YI53" s="4"/>
      <c r="YJ53" s="6" t="s">
        <v>22</v>
      </c>
      <c r="YK53" s="4"/>
      <c r="YL53" s="6" t="s">
        <v>23</v>
      </c>
      <c r="YM53" s="4"/>
      <c r="YN53" s="6" t="s">
        <v>22</v>
      </c>
      <c r="YO53" s="4"/>
      <c r="YP53" s="6" t="s">
        <v>23</v>
      </c>
      <c r="YQ53" s="70"/>
      <c r="YR53" s="17"/>
      <c r="YS53" s="18"/>
      <c r="YT53" s="82"/>
      <c r="YV53" s="9" t="str">
        <f t="shared" si="53"/>
        <v/>
      </c>
      <c r="YW53" s="9" t="str">
        <f t="shared" si="97"/>
        <v/>
      </c>
      <c r="YX53" s="9" t="str">
        <f>IF(YG53="","",IF(OR(AND(XX53=XX54,YA54&gt;0,明細書!YA54&lt;明細書!YA53),AND(XX53=XX54,YA54&gt;0,明細書!YB53&gt;明細書!YA54),AND(明細書!YA53&gt;明細書!YB53)),1,""))</f>
        <v/>
      </c>
      <c r="YY53" s="9" t="str">
        <f>IF(YO53="","",IF(OR(明細書!YC53&lt;明細書!YA53,明細書!YB53&lt;明細書!YD53,明細書!YC53&gt;明細書!YD53),1,""))</f>
        <v/>
      </c>
      <c r="YZ53" s="9" t="str">
        <f>IF(AND(明細書!YA53&lt;=TIME(17,40,0),明細書!YB53&gt;=TIME(18,20,0)),1,IF(AND(明細書!YA53&lt;=TIME(21,40,0),明細書!YB53&gt;=TIME(22,20,0)),1,IF(AND(明細書!YA53&lt;=TIME(5,40,0),明細書!YB53&gt;=TIME(6,20,0)),1,IF(AND(明細書!YA53&lt;=TIME(7,40,0),明細書!YB53&gt;=TIME(8,20,0)),1,""))))</f>
        <v/>
      </c>
      <c r="ZH53" s="15" t="str">
        <f t="shared" si="77"/>
        <v/>
      </c>
      <c r="ZJ53" s="16"/>
      <c r="ZK53" s="7" t="str">
        <f t="shared" si="54"/>
        <v/>
      </c>
      <c r="ZL53" s="3">
        <f t="shared" si="55"/>
        <v>45382</v>
      </c>
      <c r="ZM53" s="4"/>
      <c r="ZN53" s="5" t="s">
        <v>22</v>
      </c>
      <c r="ZO53" s="4"/>
      <c r="ZP53" s="5" t="s">
        <v>23</v>
      </c>
      <c r="ZQ53" s="4"/>
      <c r="ZR53" s="5" t="s">
        <v>22</v>
      </c>
      <c r="ZS53" s="4"/>
      <c r="ZT53" s="5" t="s">
        <v>23</v>
      </c>
      <c r="ZU53" s="4"/>
      <c r="ZV53" s="6" t="s">
        <v>22</v>
      </c>
      <c r="ZW53" s="4"/>
      <c r="ZX53" s="6" t="s">
        <v>23</v>
      </c>
      <c r="ZY53" s="4"/>
      <c r="ZZ53" s="6" t="s">
        <v>22</v>
      </c>
      <c r="AAA53" s="4"/>
      <c r="AAB53" s="6" t="s">
        <v>23</v>
      </c>
      <c r="AAC53" s="70"/>
      <c r="AAD53" s="17"/>
      <c r="AAE53" s="18"/>
      <c r="AAF53" s="82"/>
      <c r="AAH53" s="9" t="str">
        <f t="shared" si="56"/>
        <v/>
      </c>
      <c r="AAI53" s="9" t="str">
        <f t="shared" si="98"/>
        <v/>
      </c>
      <c r="AAJ53" s="9" t="str">
        <f>IF(ZS53="","",IF(OR(AND(ZJ53=ZJ54,ZM54&gt;0,明細書!ZM54&lt;明細書!ZM53),AND(ZJ53=ZJ54,ZM54&gt;0,明細書!ZN53&gt;明細書!ZM54),AND(明細書!ZM53&gt;明細書!ZN53)),1,""))</f>
        <v/>
      </c>
      <c r="AAK53" s="9" t="str">
        <f>IF(AAA53="","",IF(OR(明細書!ZO53&lt;明細書!ZM53,明細書!ZN53&lt;明細書!ZP53,明細書!ZO53&gt;明細書!ZP53),1,""))</f>
        <v/>
      </c>
      <c r="AAL53" s="9" t="str">
        <f>IF(AND(明細書!ZM53&lt;=TIME(17,40,0),明細書!ZN53&gt;=TIME(18,20,0)),1,IF(AND(明細書!ZM53&lt;=TIME(21,40,0),明細書!ZN53&gt;=TIME(22,20,0)),1,IF(AND(明細書!ZM53&lt;=TIME(5,40,0),明細書!ZN53&gt;=TIME(6,20,0)),1,IF(AND(明細書!ZM53&lt;=TIME(7,40,0),明細書!ZN53&gt;=TIME(8,20,0)),1,""))))</f>
        <v/>
      </c>
      <c r="AAT53" s="15" t="str">
        <f t="shared" si="78"/>
        <v/>
      </c>
      <c r="AAV53" s="16"/>
      <c r="AAW53" s="7" t="str">
        <f t="shared" si="57"/>
        <v/>
      </c>
      <c r="AAX53" s="3">
        <f t="shared" si="58"/>
        <v>45382</v>
      </c>
      <c r="AAY53" s="4"/>
      <c r="AAZ53" s="5" t="s">
        <v>22</v>
      </c>
      <c r="ABA53" s="4"/>
      <c r="ABB53" s="5" t="s">
        <v>23</v>
      </c>
      <c r="ABC53" s="4"/>
      <c r="ABD53" s="5" t="s">
        <v>22</v>
      </c>
      <c r="ABE53" s="4"/>
      <c r="ABF53" s="5" t="s">
        <v>23</v>
      </c>
      <c r="ABG53" s="4"/>
      <c r="ABH53" s="6" t="s">
        <v>22</v>
      </c>
      <c r="ABI53" s="4"/>
      <c r="ABJ53" s="6" t="s">
        <v>23</v>
      </c>
      <c r="ABK53" s="4"/>
      <c r="ABL53" s="6" t="s">
        <v>22</v>
      </c>
      <c r="ABM53" s="4"/>
      <c r="ABN53" s="6" t="s">
        <v>23</v>
      </c>
      <c r="ABO53" s="70"/>
      <c r="ABP53" s="17"/>
      <c r="ABQ53" s="18"/>
      <c r="ABR53" s="82"/>
      <c r="ABT53" s="9" t="str">
        <f t="shared" si="59"/>
        <v/>
      </c>
      <c r="ABU53" s="9" t="str">
        <f t="shared" si="99"/>
        <v/>
      </c>
      <c r="ABV53" s="9" t="str">
        <f>IF(ABE53="","",IF(OR(AND(AAV53=AAV54,AAY54&gt;0,明細書!AAY54&lt;明細書!AAY53),AND(AAV53=AAV54,AAY54&gt;0,明細書!AAZ53&gt;明細書!AAY54),AND(明細書!AAY53&gt;明細書!AAZ53)),1,""))</f>
        <v/>
      </c>
      <c r="ABW53" s="9" t="str">
        <f>IF(ABM53="","",IF(OR(明細書!ABA53&lt;明細書!AAY53,明細書!AAZ53&lt;明細書!ABB53,明細書!ABA53&gt;明細書!ABB53),1,""))</f>
        <v/>
      </c>
      <c r="ABX53" s="9" t="str">
        <f>IF(AND(明細書!AAY53&lt;=TIME(17,40,0),明細書!AAZ53&gt;=TIME(18,20,0)),1,IF(AND(明細書!AAY53&lt;=TIME(21,40,0),明細書!AAZ53&gt;=TIME(22,20,0)),1,IF(AND(明細書!AAY53&lt;=TIME(5,40,0),明細書!AAZ53&gt;=TIME(6,20,0)),1,IF(AND(明細書!AAY53&lt;=TIME(7,40,0),明細書!AAZ53&gt;=TIME(8,20,0)),1,""))))</f>
        <v/>
      </c>
      <c r="ACF53" s="15" t="str">
        <f t="shared" si="79"/>
        <v/>
      </c>
    </row>
    <row r="54" spans="2:760" ht="18.75" customHeight="1" x14ac:dyDescent="0.2">
      <c r="B54" s="16"/>
      <c r="C54" s="7" t="str">
        <f t="shared" si="100"/>
        <v/>
      </c>
      <c r="D54" s="3">
        <f t="shared" si="102"/>
        <v>45382</v>
      </c>
      <c r="E54" s="4"/>
      <c r="F54" s="5" t="s">
        <v>22</v>
      </c>
      <c r="G54" s="4"/>
      <c r="H54" s="5" t="s">
        <v>23</v>
      </c>
      <c r="I54" s="4"/>
      <c r="J54" s="5" t="s">
        <v>22</v>
      </c>
      <c r="K54" s="4"/>
      <c r="L54" s="5" t="s">
        <v>23</v>
      </c>
      <c r="M54" s="4"/>
      <c r="N54" s="6" t="s">
        <v>22</v>
      </c>
      <c r="O54" s="4"/>
      <c r="P54" s="6" t="s">
        <v>23</v>
      </c>
      <c r="Q54" s="4"/>
      <c r="R54" s="6" t="s">
        <v>22</v>
      </c>
      <c r="S54" s="4"/>
      <c r="T54" s="6" t="s">
        <v>23</v>
      </c>
      <c r="U54" s="70"/>
      <c r="V54" s="17"/>
      <c r="W54" s="18"/>
      <c r="X54" s="82"/>
      <c r="Z54" s="9" t="str">
        <f t="shared" si="103"/>
        <v/>
      </c>
      <c r="AA54" s="9" t="str">
        <f t="shared" si="80"/>
        <v/>
      </c>
      <c r="AB54" s="9" t="str">
        <f>IF(K54="","",IF(OR(AND(B54=B55,E55&gt;0,明細書!E55&lt;明細書!E54),AND(B54=B55,E55&gt;0,明細書!F54&gt;明細書!E55),AND(明細書!E54&gt;明細書!F54)),1,""))</f>
        <v/>
      </c>
      <c r="AC54" s="9" t="str">
        <f>IF(S54="","",IF(OR(明細書!G54&lt;明細書!E54,明細書!F54&lt;明細書!H54,明細書!G54&gt;明細書!H54),1,""))</f>
        <v/>
      </c>
      <c r="AD54" s="9" t="str">
        <f>IF(AND(明細書!E54&lt;=TIME(17,40,0),明細書!F54&gt;=TIME(18,20,0)),1,IF(AND(明細書!E54&lt;=TIME(21,40,0),明細書!F54&gt;=TIME(22,20,0)),1,IF(AND(明細書!E54&lt;=TIME(5,40,0),明細書!F54&gt;=TIME(6,20,0)),1,IF(AND(明細書!E54&lt;=TIME(7,40,0),明細書!F54&gt;=TIME(8,20,0)),1,""))))</f>
        <v/>
      </c>
      <c r="AL54" s="15" t="str">
        <f t="shared" si="60"/>
        <v/>
      </c>
      <c r="AN54" s="16"/>
      <c r="AO54" s="7" t="str">
        <f t="shared" si="3"/>
        <v/>
      </c>
      <c r="AP54" s="3">
        <f t="shared" si="4"/>
        <v>45382</v>
      </c>
      <c r="AQ54" s="4"/>
      <c r="AR54" s="5" t="s">
        <v>22</v>
      </c>
      <c r="AS54" s="4"/>
      <c r="AT54" s="5" t="s">
        <v>23</v>
      </c>
      <c r="AU54" s="4"/>
      <c r="AV54" s="5" t="s">
        <v>22</v>
      </c>
      <c r="AW54" s="4"/>
      <c r="AX54" s="5" t="s">
        <v>23</v>
      </c>
      <c r="AY54" s="4"/>
      <c r="AZ54" s="6" t="s">
        <v>22</v>
      </c>
      <c r="BA54" s="4"/>
      <c r="BB54" s="6" t="s">
        <v>23</v>
      </c>
      <c r="BC54" s="4"/>
      <c r="BD54" s="6" t="s">
        <v>22</v>
      </c>
      <c r="BE54" s="4"/>
      <c r="BF54" s="6" t="s">
        <v>23</v>
      </c>
      <c r="BG54" s="70"/>
      <c r="BH54" s="17"/>
      <c r="BI54" s="18"/>
      <c r="BJ54" s="82"/>
      <c r="BL54" s="9" t="str">
        <f t="shared" si="5"/>
        <v/>
      </c>
      <c r="BM54" s="9" t="str">
        <f t="shared" si="81"/>
        <v/>
      </c>
      <c r="BN54" s="9" t="str">
        <f>IF(AW54="","",IF(OR(AND(AN54=AN55,AQ55&gt;0,明細書!AQ55&lt;明細書!AQ54),AND(AN54=AN55,AQ55&gt;0,明細書!AR54&gt;明細書!AQ55),AND(明細書!AQ54&gt;明細書!AR54)),1,""))</f>
        <v/>
      </c>
      <c r="BO54" s="9" t="str">
        <f>IF(BE54="","",IF(OR(明細書!AS54&lt;明細書!AQ54,明細書!AR54&lt;明細書!AT54,明細書!AS54&gt;明細書!AT54),1,""))</f>
        <v/>
      </c>
      <c r="BP54" s="9" t="str">
        <f>IF(AND(明細書!AQ54&lt;=TIME(17,40,0),明細書!AR54&gt;=TIME(18,20,0)),1,IF(AND(明細書!AQ54&lt;=TIME(21,40,0),明細書!AR54&gt;=TIME(22,20,0)),1,IF(AND(明細書!AQ54&lt;=TIME(5,40,0),明細書!AR54&gt;=TIME(6,20,0)),1,IF(AND(明細書!AQ54&lt;=TIME(7,40,0),明細書!AR54&gt;=TIME(8,20,0)),1,""))))</f>
        <v/>
      </c>
      <c r="BX54" s="15" t="str">
        <f t="shared" si="61"/>
        <v/>
      </c>
      <c r="BZ54" s="16"/>
      <c r="CA54" s="7" t="str">
        <f t="shared" si="6"/>
        <v/>
      </c>
      <c r="CB54" s="3">
        <f t="shared" si="7"/>
        <v>45382</v>
      </c>
      <c r="CC54" s="4"/>
      <c r="CD54" s="5" t="s">
        <v>22</v>
      </c>
      <c r="CE54" s="4"/>
      <c r="CF54" s="5" t="s">
        <v>23</v>
      </c>
      <c r="CG54" s="4"/>
      <c r="CH54" s="5" t="s">
        <v>22</v>
      </c>
      <c r="CI54" s="4"/>
      <c r="CJ54" s="5" t="s">
        <v>23</v>
      </c>
      <c r="CK54" s="4"/>
      <c r="CL54" s="6" t="s">
        <v>22</v>
      </c>
      <c r="CM54" s="4"/>
      <c r="CN54" s="6" t="s">
        <v>23</v>
      </c>
      <c r="CO54" s="4"/>
      <c r="CP54" s="6" t="s">
        <v>22</v>
      </c>
      <c r="CQ54" s="4"/>
      <c r="CR54" s="6" t="s">
        <v>23</v>
      </c>
      <c r="CS54" s="70"/>
      <c r="CT54" s="17"/>
      <c r="CU54" s="18"/>
      <c r="CV54" s="82"/>
      <c r="CX54" s="9" t="str">
        <f t="shared" si="8"/>
        <v/>
      </c>
      <c r="CY54" s="9" t="str">
        <f t="shared" si="82"/>
        <v/>
      </c>
      <c r="CZ54" s="9" t="str">
        <f>IF(CI54="","",IF(OR(AND(BZ54=BZ55,CC55&gt;0,明細書!CC55&lt;明細書!CC54),AND(BZ54=BZ55,CC55&gt;0,明細書!CD54&gt;明細書!CC55),AND(明細書!CC54&gt;明細書!CD54)),1,""))</f>
        <v/>
      </c>
      <c r="DA54" s="9" t="str">
        <f>IF(CQ54="","",IF(OR(明細書!CE54&lt;明細書!CC54,明細書!CD54&lt;明細書!CF54,明細書!CE54&gt;明細書!CF54),1,""))</f>
        <v/>
      </c>
      <c r="DB54" s="9" t="str">
        <f>IF(AND(明細書!CC54&lt;=TIME(17,40,0),明細書!CD54&gt;=TIME(18,20,0)),1,IF(AND(明細書!CC54&lt;=TIME(21,40,0),明細書!CD54&gt;=TIME(22,20,0)),1,IF(AND(明細書!CC54&lt;=TIME(5,40,0),明細書!CD54&gt;=TIME(6,20,0)),1,IF(AND(明細書!CC54&lt;=TIME(7,40,0),明細書!CD54&gt;=TIME(8,20,0)),1,""))))</f>
        <v/>
      </c>
      <c r="DJ54" s="15" t="str">
        <f t="shared" si="62"/>
        <v/>
      </c>
      <c r="DL54" s="16"/>
      <c r="DM54" s="7" t="str">
        <f t="shared" si="9"/>
        <v/>
      </c>
      <c r="DN54" s="3">
        <f t="shared" si="10"/>
        <v>45382</v>
      </c>
      <c r="DO54" s="4"/>
      <c r="DP54" s="5" t="s">
        <v>22</v>
      </c>
      <c r="DQ54" s="4"/>
      <c r="DR54" s="5" t="s">
        <v>23</v>
      </c>
      <c r="DS54" s="4"/>
      <c r="DT54" s="5" t="s">
        <v>22</v>
      </c>
      <c r="DU54" s="4"/>
      <c r="DV54" s="5" t="s">
        <v>23</v>
      </c>
      <c r="DW54" s="4"/>
      <c r="DX54" s="6" t="s">
        <v>22</v>
      </c>
      <c r="DY54" s="4"/>
      <c r="DZ54" s="6" t="s">
        <v>23</v>
      </c>
      <c r="EA54" s="4"/>
      <c r="EB54" s="6" t="s">
        <v>22</v>
      </c>
      <c r="EC54" s="4"/>
      <c r="ED54" s="6" t="s">
        <v>23</v>
      </c>
      <c r="EE54" s="70"/>
      <c r="EF54" s="17"/>
      <c r="EG54" s="18"/>
      <c r="EH54" s="82"/>
      <c r="EJ54" s="9" t="str">
        <f t="shared" si="11"/>
        <v/>
      </c>
      <c r="EK54" s="9" t="str">
        <f t="shared" si="83"/>
        <v/>
      </c>
      <c r="EL54" s="9" t="str">
        <f>IF(DU54="","",IF(OR(AND(DL54=DL55,DO55&gt;0,明細書!DO55&lt;明細書!DO54),AND(DL54=DL55,DO55&gt;0,明細書!DP54&gt;明細書!DO55),AND(明細書!DO54&gt;明細書!DP54)),1,""))</f>
        <v/>
      </c>
      <c r="EM54" s="9" t="str">
        <f>IF(EC54="","",IF(OR(明細書!DQ54&lt;明細書!DO54,明細書!DP54&lt;明細書!DR54,明細書!DQ54&gt;明細書!DR54),1,""))</f>
        <v/>
      </c>
      <c r="EN54" s="9" t="str">
        <f>IF(AND(明細書!DO54&lt;=TIME(17,40,0),明細書!DP54&gt;=TIME(18,20,0)),1,IF(AND(明細書!DO54&lt;=TIME(21,40,0),明細書!DP54&gt;=TIME(22,20,0)),1,IF(AND(明細書!DO54&lt;=TIME(5,40,0),明細書!DP54&gt;=TIME(6,20,0)),1,IF(AND(明細書!DO54&lt;=TIME(7,40,0),明細書!DP54&gt;=TIME(8,20,0)),1,""))))</f>
        <v/>
      </c>
      <c r="EV54" s="15" t="str">
        <f t="shared" si="63"/>
        <v/>
      </c>
      <c r="EX54" s="16"/>
      <c r="EY54" s="7" t="str">
        <f t="shared" si="12"/>
        <v/>
      </c>
      <c r="EZ54" s="3">
        <f t="shared" si="13"/>
        <v>45382</v>
      </c>
      <c r="FA54" s="4"/>
      <c r="FB54" s="5" t="s">
        <v>22</v>
      </c>
      <c r="FC54" s="4"/>
      <c r="FD54" s="5" t="s">
        <v>23</v>
      </c>
      <c r="FE54" s="4"/>
      <c r="FF54" s="5" t="s">
        <v>22</v>
      </c>
      <c r="FG54" s="4"/>
      <c r="FH54" s="5" t="s">
        <v>23</v>
      </c>
      <c r="FI54" s="4"/>
      <c r="FJ54" s="6" t="s">
        <v>22</v>
      </c>
      <c r="FK54" s="4"/>
      <c r="FL54" s="6" t="s">
        <v>23</v>
      </c>
      <c r="FM54" s="4"/>
      <c r="FN54" s="6" t="s">
        <v>22</v>
      </c>
      <c r="FO54" s="4"/>
      <c r="FP54" s="6" t="s">
        <v>23</v>
      </c>
      <c r="FQ54" s="70"/>
      <c r="FR54" s="17"/>
      <c r="FS54" s="18"/>
      <c r="FT54" s="82"/>
      <c r="FV54" s="9" t="str">
        <f t="shared" si="14"/>
        <v/>
      </c>
      <c r="FW54" s="9" t="str">
        <f t="shared" si="84"/>
        <v/>
      </c>
      <c r="FX54" s="9" t="str">
        <f>IF(FG54="","",IF(OR(AND(EX54=EX55,FA55&gt;0,明細書!FA55&lt;明細書!FA54),AND(EX54=EX55,FA55&gt;0,明細書!FB54&gt;明細書!FA55),AND(明細書!FA54&gt;明細書!FB54)),1,""))</f>
        <v/>
      </c>
      <c r="FY54" s="9" t="str">
        <f>IF(FO54="","",IF(OR(明細書!FC54&lt;明細書!FA54,明細書!FB54&lt;明細書!FD54,明細書!FC54&gt;明細書!FD54),1,""))</f>
        <v/>
      </c>
      <c r="FZ54" s="9" t="str">
        <f>IF(AND(明細書!FA54&lt;=TIME(17,40,0),明細書!FB54&gt;=TIME(18,20,0)),1,IF(AND(明細書!FA54&lt;=TIME(21,40,0),明細書!FB54&gt;=TIME(22,20,0)),1,IF(AND(明細書!FA54&lt;=TIME(5,40,0),明細書!FB54&gt;=TIME(6,20,0)),1,IF(AND(明細書!FA54&lt;=TIME(7,40,0),明細書!FB54&gt;=TIME(8,20,0)),1,""))))</f>
        <v/>
      </c>
      <c r="GH54" s="15" t="str">
        <f t="shared" si="64"/>
        <v/>
      </c>
      <c r="GJ54" s="16"/>
      <c r="GK54" s="7" t="str">
        <f t="shared" si="15"/>
        <v/>
      </c>
      <c r="GL54" s="3">
        <f t="shared" si="16"/>
        <v>45382</v>
      </c>
      <c r="GM54" s="4"/>
      <c r="GN54" s="5" t="s">
        <v>22</v>
      </c>
      <c r="GO54" s="4"/>
      <c r="GP54" s="5" t="s">
        <v>23</v>
      </c>
      <c r="GQ54" s="4"/>
      <c r="GR54" s="5" t="s">
        <v>22</v>
      </c>
      <c r="GS54" s="4"/>
      <c r="GT54" s="5" t="s">
        <v>23</v>
      </c>
      <c r="GU54" s="4"/>
      <c r="GV54" s="6" t="s">
        <v>22</v>
      </c>
      <c r="GW54" s="4"/>
      <c r="GX54" s="6" t="s">
        <v>23</v>
      </c>
      <c r="GY54" s="4"/>
      <c r="GZ54" s="6" t="s">
        <v>22</v>
      </c>
      <c r="HA54" s="4"/>
      <c r="HB54" s="6" t="s">
        <v>23</v>
      </c>
      <c r="HC54" s="70"/>
      <c r="HD54" s="17"/>
      <c r="HE54" s="18"/>
      <c r="HF54" s="82"/>
      <c r="HH54" s="9" t="str">
        <f t="shared" si="17"/>
        <v/>
      </c>
      <c r="HI54" s="9" t="str">
        <f t="shared" si="85"/>
        <v/>
      </c>
      <c r="HJ54" s="9" t="str">
        <f>IF(GS54="","",IF(OR(AND(GJ54=GJ55,GM55&gt;0,明細書!GM55&lt;明細書!GM54),AND(GJ54=GJ55,GM55&gt;0,明細書!GN54&gt;明細書!GM55),AND(明細書!GM54&gt;明細書!GN54)),1,""))</f>
        <v/>
      </c>
      <c r="HK54" s="9" t="str">
        <f>IF(HA54="","",IF(OR(明細書!GO54&lt;明細書!GM54,明細書!GN54&lt;明細書!GP54,明細書!GO54&gt;明細書!GP54),1,""))</f>
        <v/>
      </c>
      <c r="HL54" s="9" t="str">
        <f>IF(AND(明細書!GM54&lt;=TIME(17,40,0),明細書!GN54&gt;=TIME(18,20,0)),1,IF(AND(明細書!GM54&lt;=TIME(21,40,0),明細書!GN54&gt;=TIME(22,20,0)),1,IF(AND(明細書!GM54&lt;=TIME(5,40,0),明細書!GN54&gt;=TIME(6,20,0)),1,IF(AND(明細書!GM54&lt;=TIME(7,40,0),明細書!GN54&gt;=TIME(8,20,0)),1,""))))</f>
        <v/>
      </c>
      <c r="HT54" s="15" t="str">
        <f t="shared" si="65"/>
        <v/>
      </c>
      <c r="HV54" s="16"/>
      <c r="HW54" s="7" t="str">
        <f t="shared" si="18"/>
        <v/>
      </c>
      <c r="HX54" s="3">
        <f t="shared" si="19"/>
        <v>45382</v>
      </c>
      <c r="HY54" s="4"/>
      <c r="HZ54" s="5" t="s">
        <v>22</v>
      </c>
      <c r="IA54" s="4"/>
      <c r="IB54" s="5" t="s">
        <v>23</v>
      </c>
      <c r="IC54" s="4"/>
      <c r="ID54" s="5" t="s">
        <v>22</v>
      </c>
      <c r="IE54" s="4"/>
      <c r="IF54" s="5" t="s">
        <v>23</v>
      </c>
      <c r="IG54" s="4"/>
      <c r="IH54" s="6" t="s">
        <v>22</v>
      </c>
      <c r="II54" s="4"/>
      <c r="IJ54" s="6" t="s">
        <v>23</v>
      </c>
      <c r="IK54" s="4"/>
      <c r="IL54" s="6" t="s">
        <v>22</v>
      </c>
      <c r="IM54" s="4"/>
      <c r="IN54" s="6" t="s">
        <v>23</v>
      </c>
      <c r="IO54" s="70"/>
      <c r="IP54" s="17"/>
      <c r="IQ54" s="18"/>
      <c r="IR54" s="82"/>
      <c r="IT54" s="9" t="str">
        <f t="shared" si="20"/>
        <v/>
      </c>
      <c r="IU54" s="9" t="str">
        <f t="shared" si="86"/>
        <v/>
      </c>
      <c r="IV54" s="9" t="str">
        <f>IF(IE54="","",IF(OR(AND(HV54=HV55,HY55&gt;0,明細書!HY55&lt;明細書!HY54),AND(HV54=HV55,HY55&gt;0,明細書!HZ54&gt;明細書!HY55),AND(明細書!HY54&gt;明細書!HZ54)),1,""))</f>
        <v/>
      </c>
      <c r="IW54" s="9" t="str">
        <f>IF(IM54="","",IF(OR(明細書!IA54&lt;明細書!HY54,明細書!HZ54&lt;明細書!IB54,明細書!IA54&gt;明細書!IB54),1,""))</f>
        <v/>
      </c>
      <c r="IX54" s="9" t="str">
        <f>IF(AND(明細書!HY54&lt;=TIME(17,40,0),明細書!HZ54&gt;=TIME(18,20,0)),1,IF(AND(明細書!HY54&lt;=TIME(21,40,0),明細書!HZ54&gt;=TIME(22,20,0)),1,IF(AND(明細書!HY54&lt;=TIME(5,40,0),明細書!HZ54&gt;=TIME(6,20,0)),1,IF(AND(明細書!HY54&lt;=TIME(7,40,0),明細書!HZ54&gt;=TIME(8,20,0)),1,""))))</f>
        <v/>
      </c>
      <c r="JF54" s="15" t="str">
        <f t="shared" si="66"/>
        <v/>
      </c>
      <c r="JH54" s="16"/>
      <c r="JI54" s="7" t="str">
        <f t="shared" si="21"/>
        <v/>
      </c>
      <c r="JJ54" s="3">
        <f t="shared" si="22"/>
        <v>45382</v>
      </c>
      <c r="JK54" s="4"/>
      <c r="JL54" s="5" t="s">
        <v>22</v>
      </c>
      <c r="JM54" s="4"/>
      <c r="JN54" s="5" t="s">
        <v>23</v>
      </c>
      <c r="JO54" s="4"/>
      <c r="JP54" s="5" t="s">
        <v>22</v>
      </c>
      <c r="JQ54" s="4"/>
      <c r="JR54" s="5" t="s">
        <v>23</v>
      </c>
      <c r="JS54" s="4"/>
      <c r="JT54" s="6" t="s">
        <v>22</v>
      </c>
      <c r="JU54" s="4"/>
      <c r="JV54" s="6" t="s">
        <v>23</v>
      </c>
      <c r="JW54" s="4"/>
      <c r="JX54" s="6" t="s">
        <v>22</v>
      </c>
      <c r="JY54" s="4"/>
      <c r="JZ54" s="6" t="s">
        <v>23</v>
      </c>
      <c r="KA54" s="70"/>
      <c r="KB54" s="17"/>
      <c r="KC54" s="18"/>
      <c r="KD54" s="82"/>
      <c r="KF54" s="9" t="str">
        <f t="shared" si="23"/>
        <v/>
      </c>
      <c r="KG54" s="9" t="str">
        <f t="shared" si="87"/>
        <v/>
      </c>
      <c r="KH54" s="9" t="str">
        <f>IF(JQ54="","",IF(OR(AND(JH54=JH55,JK55&gt;0,明細書!JK55&lt;明細書!JK54),AND(JH54=JH55,JK55&gt;0,明細書!JL54&gt;明細書!JK55),AND(明細書!JK54&gt;明細書!JL54)),1,""))</f>
        <v/>
      </c>
      <c r="KI54" s="9" t="str">
        <f>IF(JY54="","",IF(OR(明細書!JM54&lt;明細書!JK54,明細書!JL54&lt;明細書!JN54,明細書!JM54&gt;明細書!JN54),1,""))</f>
        <v/>
      </c>
      <c r="KJ54" s="9" t="str">
        <f>IF(AND(明細書!JK54&lt;=TIME(17,40,0),明細書!JL54&gt;=TIME(18,20,0)),1,IF(AND(明細書!JK54&lt;=TIME(21,40,0),明細書!JL54&gt;=TIME(22,20,0)),1,IF(AND(明細書!JK54&lt;=TIME(5,40,0),明細書!JL54&gt;=TIME(6,20,0)),1,IF(AND(明細書!JK54&lt;=TIME(7,40,0),明細書!JL54&gt;=TIME(8,20,0)),1,""))))</f>
        <v/>
      </c>
      <c r="KR54" s="15" t="str">
        <f t="shared" si="67"/>
        <v/>
      </c>
      <c r="KT54" s="16"/>
      <c r="KU54" s="7" t="str">
        <f t="shared" si="24"/>
        <v/>
      </c>
      <c r="KV54" s="3">
        <f t="shared" si="25"/>
        <v>45382</v>
      </c>
      <c r="KW54" s="4"/>
      <c r="KX54" s="5" t="s">
        <v>22</v>
      </c>
      <c r="KY54" s="4"/>
      <c r="KZ54" s="5" t="s">
        <v>23</v>
      </c>
      <c r="LA54" s="4"/>
      <c r="LB54" s="5" t="s">
        <v>22</v>
      </c>
      <c r="LC54" s="4"/>
      <c r="LD54" s="5" t="s">
        <v>23</v>
      </c>
      <c r="LE54" s="4"/>
      <c r="LF54" s="6" t="s">
        <v>22</v>
      </c>
      <c r="LG54" s="4"/>
      <c r="LH54" s="6" t="s">
        <v>23</v>
      </c>
      <c r="LI54" s="4"/>
      <c r="LJ54" s="6" t="s">
        <v>22</v>
      </c>
      <c r="LK54" s="4"/>
      <c r="LL54" s="6" t="s">
        <v>23</v>
      </c>
      <c r="LM54" s="70"/>
      <c r="LN54" s="17"/>
      <c r="LO54" s="18"/>
      <c r="LP54" s="82"/>
      <c r="LR54" s="9" t="str">
        <f t="shared" si="26"/>
        <v/>
      </c>
      <c r="LS54" s="9" t="str">
        <f t="shared" si="88"/>
        <v/>
      </c>
      <c r="LT54" s="9" t="str">
        <f>IF(LC54="","",IF(OR(AND(KT54=KT55,KW55&gt;0,明細書!KW55&lt;明細書!KW54),AND(KT54=KT55,KW55&gt;0,明細書!KX54&gt;明細書!KW55),AND(明細書!KW54&gt;明細書!KX54)),1,""))</f>
        <v/>
      </c>
      <c r="LU54" s="9" t="str">
        <f>IF(LK54="","",IF(OR(明細書!KY54&lt;明細書!KW54,明細書!KX54&lt;明細書!KZ54,明細書!KY54&gt;明細書!KZ54),1,""))</f>
        <v/>
      </c>
      <c r="LV54" s="9" t="str">
        <f>IF(AND(明細書!KW54&lt;=TIME(17,40,0),明細書!KX54&gt;=TIME(18,20,0)),1,IF(AND(明細書!KW54&lt;=TIME(21,40,0),明細書!KX54&gt;=TIME(22,20,0)),1,IF(AND(明細書!KW54&lt;=TIME(5,40,0),明細書!KX54&gt;=TIME(6,20,0)),1,IF(AND(明細書!KW54&lt;=TIME(7,40,0),明細書!KX54&gt;=TIME(8,20,0)),1,""))))</f>
        <v/>
      </c>
      <c r="MD54" s="15" t="str">
        <f t="shared" si="68"/>
        <v/>
      </c>
      <c r="MF54" s="16"/>
      <c r="MG54" s="7" t="str">
        <f t="shared" si="27"/>
        <v/>
      </c>
      <c r="MH54" s="3">
        <f t="shared" si="28"/>
        <v>45382</v>
      </c>
      <c r="MI54" s="4"/>
      <c r="MJ54" s="5" t="s">
        <v>22</v>
      </c>
      <c r="MK54" s="4"/>
      <c r="ML54" s="5" t="s">
        <v>23</v>
      </c>
      <c r="MM54" s="4"/>
      <c r="MN54" s="5" t="s">
        <v>22</v>
      </c>
      <c r="MO54" s="4"/>
      <c r="MP54" s="5" t="s">
        <v>23</v>
      </c>
      <c r="MQ54" s="4"/>
      <c r="MR54" s="6" t="s">
        <v>22</v>
      </c>
      <c r="MS54" s="4"/>
      <c r="MT54" s="6" t="s">
        <v>23</v>
      </c>
      <c r="MU54" s="4"/>
      <c r="MV54" s="6" t="s">
        <v>22</v>
      </c>
      <c r="MW54" s="4"/>
      <c r="MX54" s="6" t="s">
        <v>23</v>
      </c>
      <c r="MY54" s="70"/>
      <c r="MZ54" s="17"/>
      <c r="NA54" s="18"/>
      <c r="NB54" s="82"/>
      <c r="ND54" s="9" t="str">
        <f t="shared" si="29"/>
        <v/>
      </c>
      <c r="NE54" s="9" t="str">
        <f t="shared" si="89"/>
        <v/>
      </c>
      <c r="NF54" s="9" t="str">
        <f>IF(MO54="","",IF(OR(AND(MF54=MF55,MI55&gt;0,明細書!MI55&lt;明細書!MI54),AND(MF54=MF55,MI55&gt;0,明細書!MJ54&gt;明細書!MI55),AND(明細書!MI54&gt;明細書!MJ54)),1,""))</f>
        <v/>
      </c>
      <c r="NG54" s="9" t="str">
        <f>IF(MW54="","",IF(OR(明細書!MK54&lt;明細書!MI54,明細書!MJ54&lt;明細書!ML54,明細書!MK54&gt;明細書!ML54),1,""))</f>
        <v/>
      </c>
      <c r="NH54" s="9" t="str">
        <f>IF(AND(明細書!MI54&lt;=TIME(17,40,0),明細書!MJ54&gt;=TIME(18,20,0)),1,IF(AND(明細書!MI54&lt;=TIME(21,40,0),明細書!MJ54&gt;=TIME(22,20,0)),1,IF(AND(明細書!MI54&lt;=TIME(5,40,0),明細書!MJ54&gt;=TIME(6,20,0)),1,IF(AND(明細書!MI54&lt;=TIME(7,40,0),明細書!MJ54&gt;=TIME(8,20,0)),1,""))))</f>
        <v/>
      </c>
      <c r="NP54" s="15" t="str">
        <f t="shared" si="69"/>
        <v/>
      </c>
      <c r="NR54" s="16"/>
      <c r="NS54" s="7" t="str">
        <f t="shared" si="30"/>
        <v/>
      </c>
      <c r="NT54" s="3">
        <f t="shared" si="31"/>
        <v>45382</v>
      </c>
      <c r="NU54" s="4"/>
      <c r="NV54" s="5" t="s">
        <v>22</v>
      </c>
      <c r="NW54" s="4"/>
      <c r="NX54" s="5" t="s">
        <v>23</v>
      </c>
      <c r="NY54" s="4"/>
      <c r="NZ54" s="5" t="s">
        <v>22</v>
      </c>
      <c r="OA54" s="4"/>
      <c r="OB54" s="5" t="s">
        <v>23</v>
      </c>
      <c r="OC54" s="4"/>
      <c r="OD54" s="6" t="s">
        <v>22</v>
      </c>
      <c r="OE54" s="4"/>
      <c r="OF54" s="6" t="s">
        <v>23</v>
      </c>
      <c r="OG54" s="4"/>
      <c r="OH54" s="6" t="s">
        <v>22</v>
      </c>
      <c r="OI54" s="4"/>
      <c r="OJ54" s="6" t="s">
        <v>23</v>
      </c>
      <c r="OK54" s="70"/>
      <c r="OL54" s="17"/>
      <c r="OM54" s="18"/>
      <c r="ON54" s="82"/>
      <c r="OP54" s="9" t="str">
        <f t="shared" si="32"/>
        <v/>
      </c>
      <c r="OQ54" s="9" t="str">
        <f t="shared" si="90"/>
        <v/>
      </c>
      <c r="OR54" s="9" t="str">
        <f>IF(OA54="","",IF(OR(AND(NR54=NR55,NU55&gt;0,明細書!NU55&lt;明細書!NU54),AND(NR54=NR55,NU55&gt;0,明細書!NV54&gt;明細書!NU55),AND(明細書!NU54&gt;明細書!NV54)),1,""))</f>
        <v/>
      </c>
      <c r="OS54" s="9" t="str">
        <f>IF(OI54="","",IF(OR(明細書!NW54&lt;明細書!NU54,明細書!NV54&lt;明細書!NX54,明細書!NW54&gt;明細書!NX54),1,""))</f>
        <v/>
      </c>
      <c r="OT54" s="9" t="str">
        <f>IF(AND(明細書!NU54&lt;=TIME(17,40,0),明細書!NV54&gt;=TIME(18,20,0)),1,IF(AND(明細書!NU54&lt;=TIME(21,40,0),明細書!NV54&gt;=TIME(22,20,0)),1,IF(AND(明細書!NU54&lt;=TIME(5,40,0),明細書!NV54&gt;=TIME(6,20,0)),1,IF(AND(明細書!NU54&lt;=TIME(7,40,0),明細書!NV54&gt;=TIME(8,20,0)),1,""))))</f>
        <v/>
      </c>
      <c r="PB54" s="15" t="str">
        <f t="shared" si="70"/>
        <v/>
      </c>
      <c r="PD54" s="16"/>
      <c r="PE54" s="7" t="str">
        <f t="shared" si="33"/>
        <v/>
      </c>
      <c r="PF54" s="3">
        <f t="shared" si="34"/>
        <v>45382</v>
      </c>
      <c r="PG54" s="4"/>
      <c r="PH54" s="5" t="s">
        <v>22</v>
      </c>
      <c r="PI54" s="4"/>
      <c r="PJ54" s="5" t="s">
        <v>23</v>
      </c>
      <c r="PK54" s="4"/>
      <c r="PL54" s="5" t="s">
        <v>22</v>
      </c>
      <c r="PM54" s="4"/>
      <c r="PN54" s="5" t="s">
        <v>23</v>
      </c>
      <c r="PO54" s="4"/>
      <c r="PP54" s="6" t="s">
        <v>22</v>
      </c>
      <c r="PQ54" s="4"/>
      <c r="PR54" s="6" t="s">
        <v>23</v>
      </c>
      <c r="PS54" s="4"/>
      <c r="PT54" s="6" t="s">
        <v>22</v>
      </c>
      <c r="PU54" s="4"/>
      <c r="PV54" s="6" t="s">
        <v>23</v>
      </c>
      <c r="PW54" s="70"/>
      <c r="PX54" s="17"/>
      <c r="PY54" s="18"/>
      <c r="PZ54" s="82"/>
      <c r="QB54" s="9" t="str">
        <f t="shared" si="35"/>
        <v/>
      </c>
      <c r="QC54" s="9" t="str">
        <f t="shared" si="91"/>
        <v/>
      </c>
      <c r="QD54" s="9" t="str">
        <f>IF(PM54="","",IF(OR(AND(PD54=PD55,PG55&gt;0,明細書!PG55&lt;明細書!PG54),AND(PD54=PD55,PG55&gt;0,明細書!PH54&gt;明細書!PG55),AND(明細書!PG54&gt;明細書!PH54)),1,""))</f>
        <v/>
      </c>
      <c r="QE54" s="9" t="str">
        <f>IF(PU54="","",IF(OR(明細書!PI54&lt;明細書!PG54,明細書!PH54&lt;明細書!PJ54,明細書!PI54&gt;明細書!PJ54),1,""))</f>
        <v/>
      </c>
      <c r="QF54" s="9" t="str">
        <f>IF(AND(明細書!PG54&lt;=TIME(17,40,0),明細書!PH54&gt;=TIME(18,20,0)),1,IF(AND(明細書!PG54&lt;=TIME(21,40,0),明細書!PH54&gt;=TIME(22,20,0)),1,IF(AND(明細書!PG54&lt;=TIME(5,40,0),明細書!PH54&gt;=TIME(6,20,0)),1,IF(AND(明細書!PG54&lt;=TIME(7,40,0),明細書!PH54&gt;=TIME(8,20,0)),1,""))))</f>
        <v/>
      </c>
      <c r="QN54" s="15" t="str">
        <f t="shared" si="71"/>
        <v/>
      </c>
      <c r="QP54" s="16"/>
      <c r="QQ54" s="7" t="str">
        <f t="shared" si="36"/>
        <v/>
      </c>
      <c r="QR54" s="3">
        <f t="shared" si="37"/>
        <v>45382</v>
      </c>
      <c r="QS54" s="4"/>
      <c r="QT54" s="5" t="s">
        <v>22</v>
      </c>
      <c r="QU54" s="4"/>
      <c r="QV54" s="5" t="s">
        <v>23</v>
      </c>
      <c r="QW54" s="4"/>
      <c r="QX54" s="5" t="s">
        <v>22</v>
      </c>
      <c r="QY54" s="4"/>
      <c r="QZ54" s="5" t="s">
        <v>23</v>
      </c>
      <c r="RA54" s="4"/>
      <c r="RB54" s="6" t="s">
        <v>22</v>
      </c>
      <c r="RC54" s="4"/>
      <c r="RD54" s="6" t="s">
        <v>23</v>
      </c>
      <c r="RE54" s="4"/>
      <c r="RF54" s="6" t="s">
        <v>22</v>
      </c>
      <c r="RG54" s="4"/>
      <c r="RH54" s="6" t="s">
        <v>23</v>
      </c>
      <c r="RI54" s="70"/>
      <c r="RJ54" s="17"/>
      <c r="RK54" s="18"/>
      <c r="RL54" s="82"/>
      <c r="RN54" s="9" t="str">
        <f t="shared" si="38"/>
        <v/>
      </c>
      <c r="RO54" s="9" t="str">
        <f t="shared" si="92"/>
        <v/>
      </c>
      <c r="RP54" s="9" t="str">
        <f>IF(QY54="","",IF(OR(AND(QP54=QP55,QS55&gt;0,明細書!QS55&lt;明細書!QS54),AND(QP54=QP55,QS55&gt;0,明細書!QT54&gt;明細書!QS55),AND(明細書!QS54&gt;明細書!QT54)),1,""))</f>
        <v/>
      </c>
      <c r="RQ54" s="9" t="str">
        <f>IF(RG54="","",IF(OR(明細書!QU54&lt;明細書!QS54,明細書!QT54&lt;明細書!QV54,明細書!QU54&gt;明細書!QV54),1,""))</f>
        <v/>
      </c>
      <c r="RR54" s="9" t="str">
        <f>IF(AND(明細書!QS54&lt;=TIME(17,40,0),明細書!QT54&gt;=TIME(18,20,0)),1,IF(AND(明細書!QS54&lt;=TIME(21,40,0),明細書!QT54&gt;=TIME(22,20,0)),1,IF(AND(明細書!QS54&lt;=TIME(5,40,0),明細書!QT54&gt;=TIME(6,20,0)),1,IF(AND(明細書!QS54&lt;=TIME(7,40,0),明細書!QT54&gt;=TIME(8,20,0)),1,""))))</f>
        <v/>
      </c>
      <c r="RZ54" s="15" t="str">
        <f t="shared" si="72"/>
        <v/>
      </c>
      <c r="SB54" s="16"/>
      <c r="SC54" s="7" t="str">
        <f t="shared" si="39"/>
        <v/>
      </c>
      <c r="SD54" s="3">
        <f t="shared" si="40"/>
        <v>45382</v>
      </c>
      <c r="SE54" s="4"/>
      <c r="SF54" s="5" t="s">
        <v>22</v>
      </c>
      <c r="SG54" s="4"/>
      <c r="SH54" s="5" t="s">
        <v>23</v>
      </c>
      <c r="SI54" s="4"/>
      <c r="SJ54" s="5" t="s">
        <v>22</v>
      </c>
      <c r="SK54" s="4"/>
      <c r="SL54" s="5" t="s">
        <v>23</v>
      </c>
      <c r="SM54" s="4"/>
      <c r="SN54" s="6" t="s">
        <v>22</v>
      </c>
      <c r="SO54" s="4"/>
      <c r="SP54" s="6" t="s">
        <v>23</v>
      </c>
      <c r="SQ54" s="4"/>
      <c r="SR54" s="6" t="s">
        <v>22</v>
      </c>
      <c r="SS54" s="4"/>
      <c r="ST54" s="6" t="s">
        <v>23</v>
      </c>
      <c r="SU54" s="70"/>
      <c r="SV54" s="17"/>
      <c r="SW54" s="18"/>
      <c r="SX54" s="82"/>
      <c r="SZ54" s="9" t="str">
        <f t="shared" si="41"/>
        <v/>
      </c>
      <c r="TA54" s="9" t="str">
        <f t="shared" si="93"/>
        <v/>
      </c>
      <c r="TB54" s="9" t="str">
        <f>IF(SK54="","",IF(OR(AND(SB54=SB55,SE55&gt;0,明細書!SE55&lt;明細書!SE54),AND(SB54=SB55,SE55&gt;0,明細書!SF54&gt;明細書!SE55),AND(明細書!SE54&gt;明細書!SF54)),1,""))</f>
        <v/>
      </c>
      <c r="TC54" s="9" t="str">
        <f>IF(SS54="","",IF(OR(明細書!SG54&lt;明細書!SE54,明細書!SF54&lt;明細書!SH54,明細書!SG54&gt;明細書!SH54),1,""))</f>
        <v/>
      </c>
      <c r="TD54" s="9" t="str">
        <f>IF(AND(明細書!SE54&lt;=TIME(17,40,0),明細書!SF54&gt;=TIME(18,20,0)),1,IF(AND(明細書!SE54&lt;=TIME(21,40,0),明細書!SF54&gt;=TIME(22,20,0)),1,IF(AND(明細書!SE54&lt;=TIME(5,40,0),明細書!SF54&gt;=TIME(6,20,0)),1,IF(AND(明細書!SE54&lt;=TIME(7,40,0),明細書!SF54&gt;=TIME(8,20,0)),1,""))))</f>
        <v/>
      </c>
      <c r="TL54" s="15" t="str">
        <f t="shared" si="73"/>
        <v/>
      </c>
      <c r="TN54" s="16"/>
      <c r="TO54" s="7" t="str">
        <f t="shared" si="42"/>
        <v/>
      </c>
      <c r="TP54" s="3">
        <f t="shared" si="43"/>
        <v>45382</v>
      </c>
      <c r="TQ54" s="4"/>
      <c r="TR54" s="5" t="s">
        <v>22</v>
      </c>
      <c r="TS54" s="4"/>
      <c r="TT54" s="5" t="s">
        <v>23</v>
      </c>
      <c r="TU54" s="4"/>
      <c r="TV54" s="5" t="s">
        <v>22</v>
      </c>
      <c r="TW54" s="4"/>
      <c r="TX54" s="5" t="s">
        <v>23</v>
      </c>
      <c r="TY54" s="4"/>
      <c r="TZ54" s="6" t="s">
        <v>22</v>
      </c>
      <c r="UA54" s="4"/>
      <c r="UB54" s="6" t="s">
        <v>23</v>
      </c>
      <c r="UC54" s="4"/>
      <c r="UD54" s="6" t="s">
        <v>22</v>
      </c>
      <c r="UE54" s="4"/>
      <c r="UF54" s="6" t="s">
        <v>23</v>
      </c>
      <c r="UG54" s="70"/>
      <c r="UH54" s="17"/>
      <c r="UI54" s="18"/>
      <c r="UJ54" s="82"/>
      <c r="UL54" s="9" t="str">
        <f t="shared" si="44"/>
        <v/>
      </c>
      <c r="UM54" s="9" t="str">
        <f t="shared" si="94"/>
        <v/>
      </c>
      <c r="UN54" s="9" t="str">
        <f>IF(TW54="","",IF(OR(AND(TN54=TN55,TQ55&gt;0,明細書!TQ55&lt;明細書!TQ54),AND(TN54=TN55,TQ55&gt;0,明細書!TR54&gt;明細書!TQ55),AND(明細書!TQ54&gt;明細書!TR54)),1,""))</f>
        <v/>
      </c>
      <c r="UO54" s="9" t="str">
        <f>IF(UE54="","",IF(OR(明細書!TS54&lt;明細書!TQ54,明細書!TR54&lt;明細書!TT54,明細書!TS54&gt;明細書!TT54),1,""))</f>
        <v/>
      </c>
      <c r="UP54" s="9" t="str">
        <f>IF(AND(明細書!TQ54&lt;=TIME(17,40,0),明細書!TR54&gt;=TIME(18,20,0)),1,IF(AND(明細書!TQ54&lt;=TIME(21,40,0),明細書!TR54&gt;=TIME(22,20,0)),1,IF(AND(明細書!TQ54&lt;=TIME(5,40,0),明細書!TR54&gt;=TIME(6,20,0)),1,IF(AND(明細書!TQ54&lt;=TIME(7,40,0),明細書!TR54&gt;=TIME(8,20,0)),1,""))))</f>
        <v/>
      </c>
      <c r="UX54" s="15" t="str">
        <f t="shared" si="74"/>
        <v/>
      </c>
      <c r="UZ54" s="16"/>
      <c r="VA54" s="7" t="str">
        <f t="shared" si="45"/>
        <v/>
      </c>
      <c r="VB54" s="3">
        <f t="shared" si="46"/>
        <v>45382</v>
      </c>
      <c r="VC54" s="4"/>
      <c r="VD54" s="5" t="s">
        <v>22</v>
      </c>
      <c r="VE54" s="4"/>
      <c r="VF54" s="5" t="s">
        <v>23</v>
      </c>
      <c r="VG54" s="4"/>
      <c r="VH54" s="5" t="s">
        <v>22</v>
      </c>
      <c r="VI54" s="4"/>
      <c r="VJ54" s="5" t="s">
        <v>23</v>
      </c>
      <c r="VK54" s="4"/>
      <c r="VL54" s="6" t="s">
        <v>22</v>
      </c>
      <c r="VM54" s="4"/>
      <c r="VN54" s="6" t="s">
        <v>23</v>
      </c>
      <c r="VO54" s="4"/>
      <c r="VP54" s="6" t="s">
        <v>22</v>
      </c>
      <c r="VQ54" s="4"/>
      <c r="VR54" s="6" t="s">
        <v>23</v>
      </c>
      <c r="VS54" s="70"/>
      <c r="VT54" s="17"/>
      <c r="VU54" s="18"/>
      <c r="VV54" s="82"/>
      <c r="VX54" s="9" t="str">
        <f t="shared" si="47"/>
        <v/>
      </c>
      <c r="VY54" s="9" t="str">
        <f t="shared" si="95"/>
        <v/>
      </c>
      <c r="VZ54" s="9" t="str">
        <f>IF(VI54="","",IF(OR(AND(UZ54=UZ55,VC55&gt;0,明細書!VC55&lt;明細書!VC54),AND(UZ54=UZ55,VC55&gt;0,明細書!VD54&gt;明細書!VC55),AND(明細書!VC54&gt;明細書!VD54)),1,""))</f>
        <v/>
      </c>
      <c r="WA54" s="9" t="str">
        <f>IF(VQ54="","",IF(OR(明細書!VE54&lt;明細書!VC54,明細書!VD54&lt;明細書!VF54,明細書!VE54&gt;明細書!VF54),1,""))</f>
        <v/>
      </c>
      <c r="WB54" s="9" t="str">
        <f>IF(AND(明細書!VC54&lt;=TIME(17,40,0),明細書!VD54&gt;=TIME(18,20,0)),1,IF(AND(明細書!VC54&lt;=TIME(21,40,0),明細書!VD54&gt;=TIME(22,20,0)),1,IF(AND(明細書!VC54&lt;=TIME(5,40,0),明細書!VD54&gt;=TIME(6,20,0)),1,IF(AND(明細書!VC54&lt;=TIME(7,40,0),明細書!VD54&gt;=TIME(8,20,0)),1,""))))</f>
        <v/>
      </c>
      <c r="WJ54" s="15" t="str">
        <f t="shared" si="75"/>
        <v/>
      </c>
      <c r="WL54" s="16"/>
      <c r="WM54" s="7" t="str">
        <f t="shared" si="48"/>
        <v/>
      </c>
      <c r="WN54" s="3">
        <f t="shared" si="49"/>
        <v>45382</v>
      </c>
      <c r="WO54" s="4"/>
      <c r="WP54" s="5" t="s">
        <v>22</v>
      </c>
      <c r="WQ54" s="4"/>
      <c r="WR54" s="5" t="s">
        <v>23</v>
      </c>
      <c r="WS54" s="4"/>
      <c r="WT54" s="5" t="s">
        <v>22</v>
      </c>
      <c r="WU54" s="4"/>
      <c r="WV54" s="5" t="s">
        <v>23</v>
      </c>
      <c r="WW54" s="4"/>
      <c r="WX54" s="6" t="s">
        <v>22</v>
      </c>
      <c r="WY54" s="4"/>
      <c r="WZ54" s="6" t="s">
        <v>23</v>
      </c>
      <c r="XA54" s="4"/>
      <c r="XB54" s="6" t="s">
        <v>22</v>
      </c>
      <c r="XC54" s="4"/>
      <c r="XD54" s="6" t="s">
        <v>23</v>
      </c>
      <c r="XE54" s="70"/>
      <c r="XF54" s="17"/>
      <c r="XG54" s="18"/>
      <c r="XH54" s="82"/>
      <c r="XJ54" s="9" t="str">
        <f t="shared" si="50"/>
        <v/>
      </c>
      <c r="XK54" s="9" t="str">
        <f t="shared" si="96"/>
        <v/>
      </c>
      <c r="XL54" s="9" t="str">
        <f>IF(WU54="","",IF(OR(AND(WL54=WL55,WO55&gt;0,明細書!WO55&lt;明細書!WO54),AND(WL54=WL55,WO55&gt;0,明細書!WP54&gt;明細書!WO55),AND(明細書!WO54&gt;明細書!WP54)),1,""))</f>
        <v/>
      </c>
      <c r="XM54" s="9" t="str">
        <f>IF(XC54="","",IF(OR(明細書!WQ54&lt;明細書!WO54,明細書!WP54&lt;明細書!WR54,明細書!WQ54&gt;明細書!WR54),1,""))</f>
        <v/>
      </c>
      <c r="XN54" s="9" t="str">
        <f>IF(AND(明細書!WO54&lt;=TIME(17,40,0),明細書!WP54&gt;=TIME(18,20,0)),1,IF(AND(明細書!WO54&lt;=TIME(21,40,0),明細書!WP54&gt;=TIME(22,20,0)),1,IF(AND(明細書!WO54&lt;=TIME(5,40,0),明細書!WP54&gt;=TIME(6,20,0)),1,IF(AND(明細書!WO54&lt;=TIME(7,40,0),明細書!WP54&gt;=TIME(8,20,0)),1,""))))</f>
        <v/>
      </c>
      <c r="XV54" s="15" t="str">
        <f t="shared" si="76"/>
        <v/>
      </c>
      <c r="XX54" s="16"/>
      <c r="XY54" s="7" t="str">
        <f t="shared" si="51"/>
        <v/>
      </c>
      <c r="XZ54" s="3">
        <f t="shared" si="52"/>
        <v>45382</v>
      </c>
      <c r="YA54" s="4"/>
      <c r="YB54" s="5" t="s">
        <v>22</v>
      </c>
      <c r="YC54" s="4"/>
      <c r="YD54" s="5" t="s">
        <v>23</v>
      </c>
      <c r="YE54" s="4"/>
      <c r="YF54" s="5" t="s">
        <v>22</v>
      </c>
      <c r="YG54" s="4"/>
      <c r="YH54" s="5" t="s">
        <v>23</v>
      </c>
      <c r="YI54" s="4"/>
      <c r="YJ54" s="6" t="s">
        <v>22</v>
      </c>
      <c r="YK54" s="4"/>
      <c r="YL54" s="6" t="s">
        <v>23</v>
      </c>
      <c r="YM54" s="4"/>
      <c r="YN54" s="6" t="s">
        <v>22</v>
      </c>
      <c r="YO54" s="4"/>
      <c r="YP54" s="6" t="s">
        <v>23</v>
      </c>
      <c r="YQ54" s="70"/>
      <c r="YR54" s="17"/>
      <c r="YS54" s="18"/>
      <c r="YT54" s="82"/>
      <c r="YV54" s="9" t="str">
        <f t="shared" si="53"/>
        <v/>
      </c>
      <c r="YW54" s="9" t="str">
        <f t="shared" si="97"/>
        <v/>
      </c>
      <c r="YX54" s="9" t="str">
        <f>IF(YG54="","",IF(OR(AND(XX54=XX55,YA55&gt;0,明細書!YA55&lt;明細書!YA54),AND(XX54=XX55,YA55&gt;0,明細書!YB54&gt;明細書!YA55),AND(明細書!YA54&gt;明細書!YB54)),1,""))</f>
        <v/>
      </c>
      <c r="YY54" s="9" t="str">
        <f>IF(YO54="","",IF(OR(明細書!YC54&lt;明細書!YA54,明細書!YB54&lt;明細書!YD54,明細書!YC54&gt;明細書!YD54),1,""))</f>
        <v/>
      </c>
      <c r="YZ54" s="9" t="str">
        <f>IF(AND(明細書!YA54&lt;=TIME(17,40,0),明細書!YB54&gt;=TIME(18,20,0)),1,IF(AND(明細書!YA54&lt;=TIME(21,40,0),明細書!YB54&gt;=TIME(22,20,0)),1,IF(AND(明細書!YA54&lt;=TIME(5,40,0),明細書!YB54&gt;=TIME(6,20,0)),1,IF(AND(明細書!YA54&lt;=TIME(7,40,0),明細書!YB54&gt;=TIME(8,20,0)),1,""))))</f>
        <v/>
      </c>
      <c r="ZH54" s="15" t="str">
        <f t="shared" si="77"/>
        <v/>
      </c>
      <c r="ZJ54" s="16"/>
      <c r="ZK54" s="7" t="str">
        <f t="shared" si="54"/>
        <v/>
      </c>
      <c r="ZL54" s="3">
        <f t="shared" si="55"/>
        <v>45382</v>
      </c>
      <c r="ZM54" s="4"/>
      <c r="ZN54" s="5" t="s">
        <v>22</v>
      </c>
      <c r="ZO54" s="4"/>
      <c r="ZP54" s="5" t="s">
        <v>23</v>
      </c>
      <c r="ZQ54" s="4"/>
      <c r="ZR54" s="5" t="s">
        <v>22</v>
      </c>
      <c r="ZS54" s="4"/>
      <c r="ZT54" s="5" t="s">
        <v>23</v>
      </c>
      <c r="ZU54" s="4"/>
      <c r="ZV54" s="6" t="s">
        <v>22</v>
      </c>
      <c r="ZW54" s="4"/>
      <c r="ZX54" s="6" t="s">
        <v>23</v>
      </c>
      <c r="ZY54" s="4"/>
      <c r="ZZ54" s="6" t="s">
        <v>22</v>
      </c>
      <c r="AAA54" s="4"/>
      <c r="AAB54" s="6" t="s">
        <v>23</v>
      </c>
      <c r="AAC54" s="70"/>
      <c r="AAD54" s="17"/>
      <c r="AAE54" s="18"/>
      <c r="AAF54" s="82"/>
      <c r="AAH54" s="9" t="str">
        <f t="shared" si="56"/>
        <v/>
      </c>
      <c r="AAI54" s="9" t="str">
        <f t="shared" si="98"/>
        <v/>
      </c>
      <c r="AAJ54" s="9" t="str">
        <f>IF(ZS54="","",IF(OR(AND(ZJ54=ZJ55,ZM55&gt;0,明細書!ZM55&lt;明細書!ZM54),AND(ZJ54=ZJ55,ZM55&gt;0,明細書!ZN54&gt;明細書!ZM55),AND(明細書!ZM54&gt;明細書!ZN54)),1,""))</f>
        <v/>
      </c>
      <c r="AAK54" s="9" t="str">
        <f>IF(AAA54="","",IF(OR(明細書!ZO54&lt;明細書!ZM54,明細書!ZN54&lt;明細書!ZP54,明細書!ZO54&gt;明細書!ZP54),1,""))</f>
        <v/>
      </c>
      <c r="AAL54" s="9" t="str">
        <f>IF(AND(明細書!ZM54&lt;=TIME(17,40,0),明細書!ZN54&gt;=TIME(18,20,0)),1,IF(AND(明細書!ZM54&lt;=TIME(21,40,0),明細書!ZN54&gt;=TIME(22,20,0)),1,IF(AND(明細書!ZM54&lt;=TIME(5,40,0),明細書!ZN54&gt;=TIME(6,20,0)),1,IF(AND(明細書!ZM54&lt;=TIME(7,40,0),明細書!ZN54&gt;=TIME(8,20,0)),1,""))))</f>
        <v/>
      </c>
      <c r="AAT54" s="15" t="str">
        <f t="shared" si="78"/>
        <v/>
      </c>
      <c r="AAV54" s="16"/>
      <c r="AAW54" s="7" t="str">
        <f t="shared" si="57"/>
        <v/>
      </c>
      <c r="AAX54" s="3">
        <f t="shared" si="58"/>
        <v>45382</v>
      </c>
      <c r="AAY54" s="4"/>
      <c r="AAZ54" s="5" t="s">
        <v>22</v>
      </c>
      <c r="ABA54" s="4"/>
      <c r="ABB54" s="5" t="s">
        <v>23</v>
      </c>
      <c r="ABC54" s="4"/>
      <c r="ABD54" s="5" t="s">
        <v>22</v>
      </c>
      <c r="ABE54" s="4"/>
      <c r="ABF54" s="5" t="s">
        <v>23</v>
      </c>
      <c r="ABG54" s="4"/>
      <c r="ABH54" s="6" t="s">
        <v>22</v>
      </c>
      <c r="ABI54" s="4"/>
      <c r="ABJ54" s="6" t="s">
        <v>23</v>
      </c>
      <c r="ABK54" s="4"/>
      <c r="ABL54" s="6" t="s">
        <v>22</v>
      </c>
      <c r="ABM54" s="4"/>
      <c r="ABN54" s="6" t="s">
        <v>23</v>
      </c>
      <c r="ABO54" s="70"/>
      <c r="ABP54" s="17"/>
      <c r="ABQ54" s="18"/>
      <c r="ABR54" s="82"/>
      <c r="ABT54" s="9" t="str">
        <f t="shared" si="59"/>
        <v/>
      </c>
      <c r="ABU54" s="9" t="str">
        <f t="shared" si="99"/>
        <v/>
      </c>
      <c r="ABV54" s="9" t="str">
        <f>IF(ABE54="","",IF(OR(AND(AAV54=AAV55,AAY55&gt;0,明細書!AAY55&lt;明細書!AAY54),AND(AAV54=AAV55,AAY55&gt;0,明細書!AAZ54&gt;明細書!AAY55),AND(明細書!AAY54&gt;明細書!AAZ54)),1,""))</f>
        <v/>
      </c>
      <c r="ABW54" s="9" t="str">
        <f>IF(ABM54="","",IF(OR(明細書!ABA54&lt;明細書!AAY54,明細書!AAZ54&lt;明細書!ABB54,明細書!ABA54&gt;明細書!ABB54),1,""))</f>
        <v/>
      </c>
      <c r="ABX54" s="9" t="str">
        <f>IF(AND(明細書!AAY54&lt;=TIME(17,40,0),明細書!AAZ54&gt;=TIME(18,20,0)),1,IF(AND(明細書!AAY54&lt;=TIME(21,40,0),明細書!AAZ54&gt;=TIME(22,20,0)),1,IF(AND(明細書!AAY54&lt;=TIME(5,40,0),明細書!AAZ54&gt;=TIME(6,20,0)),1,IF(AND(明細書!AAY54&lt;=TIME(7,40,0),明細書!AAZ54&gt;=TIME(8,20,0)),1,""))))</f>
        <v/>
      </c>
      <c r="ACF54" s="15" t="str">
        <f t="shared" si="79"/>
        <v/>
      </c>
    </row>
    <row r="55" spans="2:760" ht="18.75" customHeight="1" x14ac:dyDescent="0.2">
      <c r="B55" s="16"/>
      <c r="C55" s="7" t="str">
        <f t="shared" si="100"/>
        <v/>
      </c>
      <c r="D55" s="3">
        <f t="shared" si="102"/>
        <v>45382</v>
      </c>
      <c r="E55" s="4"/>
      <c r="F55" s="5" t="s">
        <v>22</v>
      </c>
      <c r="G55" s="4"/>
      <c r="H55" s="5" t="s">
        <v>23</v>
      </c>
      <c r="I55" s="4"/>
      <c r="J55" s="5" t="s">
        <v>22</v>
      </c>
      <c r="K55" s="4"/>
      <c r="L55" s="5" t="s">
        <v>23</v>
      </c>
      <c r="M55" s="4"/>
      <c r="N55" s="6" t="s">
        <v>22</v>
      </c>
      <c r="O55" s="4"/>
      <c r="P55" s="6" t="s">
        <v>23</v>
      </c>
      <c r="Q55" s="4"/>
      <c r="R55" s="6" t="s">
        <v>22</v>
      </c>
      <c r="S55" s="4"/>
      <c r="T55" s="6" t="s">
        <v>23</v>
      </c>
      <c r="U55" s="70"/>
      <c r="V55" s="17"/>
      <c r="W55" s="18"/>
      <c r="X55" s="82"/>
      <c r="Z55" s="9" t="str">
        <f t="shared" si="103"/>
        <v/>
      </c>
      <c r="AA55" s="9" t="str">
        <f t="shared" si="80"/>
        <v/>
      </c>
      <c r="AB55" s="9" t="str">
        <f>IF(K55="","",IF(OR(AND(B55=B56,E56&gt;0,明細書!E56&lt;明細書!E55),AND(B55=B56,E56&gt;0,明細書!F55&gt;明細書!E56),AND(明細書!E55&gt;明細書!F55)),1,""))</f>
        <v/>
      </c>
      <c r="AC55" s="9" t="str">
        <f>IF(S55="","",IF(OR(明細書!G55&lt;明細書!E55,明細書!F55&lt;明細書!H55,明細書!G55&gt;明細書!H55),1,""))</f>
        <v/>
      </c>
      <c r="AD55" s="9" t="str">
        <f>IF(AND(明細書!E55&lt;=TIME(17,40,0),明細書!F55&gt;=TIME(18,20,0)),1,IF(AND(明細書!E55&lt;=TIME(21,40,0),明細書!F55&gt;=TIME(22,20,0)),1,IF(AND(明細書!E55&lt;=TIME(5,40,0),明細書!F55&gt;=TIME(6,20,0)),1,IF(AND(明細書!E55&lt;=TIME(7,40,0),明細書!F55&gt;=TIME(8,20,0)),1,""))))</f>
        <v/>
      </c>
      <c r="AL55" s="15" t="str">
        <f t="shared" si="60"/>
        <v/>
      </c>
      <c r="AN55" s="16"/>
      <c r="AO55" s="7" t="str">
        <f t="shared" si="3"/>
        <v/>
      </c>
      <c r="AP55" s="3">
        <f t="shared" si="4"/>
        <v>45382</v>
      </c>
      <c r="AQ55" s="4"/>
      <c r="AR55" s="5" t="s">
        <v>22</v>
      </c>
      <c r="AS55" s="4"/>
      <c r="AT55" s="5" t="s">
        <v>23</v>
      </c>
      <c r="AU55" s="4"/>
      <c r="AV55" s="5" t="s">
        <v>22</v>
      </c>
      <c r="AW55" s="4"/>
      <c r="AX55" s="5" t="s">
        <v>23</v>
      </c>
      <c r="AY55" s="4"/>
      <c r="AZ55" s="6" t="s">
        <v>22</v>
      </c>
      <c r="BA55" s="4"/>
      <c r="BB55" s="6" t="s">
        <v>23</v>
      </c>
      <c r="BC55" s="4"/>
      <c r="BD55" s="6" t="s">
        <v>22</v>
      </c>
      <c r="BE55" s="4"/>
      <c r="BF55" s="6" t="s">
        <v>23</v>
      </c>
      <c r="BG55" s="70"/>
      <c r="BH55" s="17"/>
      <c r="BI55" s="18"/>
      <c r="BJ55" s="82"/>
      <c r="BL55" s="9" t="str">
        <f t="shared" si="5"/>
        <v/>
      </c>
      <c r="BM55" s="9" t="str">
        <f t="shared" si="81"/>
        <v/>
      </c>
      <c r="BN55" s="9" t="str">
        <f>IF(AW55="","",IF(OR(AND(AN55=AN56,AQ56&gt;0,明細書!AQ56&lt;明細書!AQ55),AND(AN55=AN56,AQ56&gt;0,明細書!AR55&gt;明細書!AQ56),AND(明細書!AQ55&gt;明細書!AR55)),1,""))</f>
        <v/>
      </c>
      <c r="BO55" s="9" t="str">
        <f>IF(BE55="","",IF(OR(明細書!AS55&lt;明細書!AQ55,明細書!AR55&lt;明細書!AT55,明細書!AS55&gt;明細書!AT55),1,""))</f>
        <v/>
      </c>
      <c r="BP55" s="9" t="str">
        <f>IF(AND(明細書!AQ55&lt;=TIME(17,40,0),明細書!AR55&gt;=TIME(18,20,0)),1,IF(AND(明細書!AQ55&lt;=TIME(21,40,0),明細書!AR55&gt;=TIME(22,20,0)),1,IF(AND(明細書!AQ55&lt;=TIME(5,40,0),明細書!AR55&gt;=TIME(6,20,0)),1,IF(AND(明細書!AQ55&lt;=TIME(7,40,0),明細書!AR55&gt;=TIME(8,20,0)),1,""))))</f>
        <v/>
      </c>
      <c r="BX55" s="15" t="str">
        <f t="shared" si="61"/>
        <v/>
      </c>
      <c r="BZ55" s="16"/>
      <c r="CA55" s="7" t="str">
        <f t="shared" si="6"/>
        <v/>
      </c>
      <c r="CB55" s="3">
        <f t="shared" si="7"/>
        <v>45382</v>
      </c>
      <c r="CC55" s="4"/>
      <c r="CD55" s="5" t="s">
        <v>22</v>
      </c>
      <c r="CE55" s="4"/>
      <c r="CF55" s="5" t="s">
        <v>23</v>
      </c>
      <c r="CG55" s="4"/>
      <c r="CH55" s="5" t="s">
        <v>22</v>
      </c>
      <c r="CI55" s="4"/>
      <c r="CJ55" s="5" t="s">
        <v>23</v>
      </c>
      <c r="CK55" s="4"/>
      <c r="CL55" s="6" t="s">
        <v>22</v>
      </c>
      <c r="CM55" s="4"/>
      <c r="CN55" s="6" t="s">
        <v>23</v>
      </c>
      <c r="CO55" s="4"/>
      <c r="CP55" s="6" t="s">
        <v>22</v>
      </c>
      <c r="CQ55" s="4"/>
      <c r="CR55" s="6" t="s">
        <v>23</v>
      </c>
      <c r="CS55" s="70"/>
      <c r="CT55" s="17"/>
      <c r="CU55" s="18"/>
      <c r="CV55" s="82"/>
      <c r="CX55" s="9" t="str">
        <f t="shared" si="8"/>
        <v/>
      </c>
      <c r="CY55" s="9" t="str">
        <f t="shared" si="82"/>
        <v/>
      </c>
      <c r="CZ55" s="9" t="str">
        <f>IF(CI55="","",IF(OR(AND(BZ55=BZ56,CC56&gt;0,明細書!CC56&lt;明細書!CC55),AND(BZ55=BZ56,CC56&gt;0,明細書!CD55&gt;明細書!CC56),AND(明細書!CC55&gt;明細書!CD55)),1,""))</f>
        <v/>
      </c>
      <c r="DA55" s="9" t="str">
        <f>IF(CQ55="","",IF(OR(明細書!CE55&lt;明細書!CC55,明細書!CD55&lt;明細書!CF55,明細書!CE55&gt;明細書!CF55),1,""))</f>
        <v/>
      </c>
      <c r="DB55" s="9" t="str">
        <f>IF(AND(明細書!CC55&lt;=TIME(17,40,0),明細書!CD55&gt;=TIME(18,20,0)),1,IF(AND(明細書!CC55&lt;=TIME(21,40,0),明細書!CD55&gt;=TIME(22,20,0)),1,IF(AND(明細書!CC55&lt;=TIME(5,40,0),明細書!CD55&gt;=TIME(6,20,0)),1,IF(AND(明細書!CC55&lt;=TIME(7,40,0),明細書!CD55&gt;=TIME(8,20,0)),1,""))))</f>
        <v/>
      </c>
      <c r="DJ55" s="15" t="str">
        <f t="shared" si="62"/>
        <v/>
      </c>
      <c r="DL55" s="16"/>
      <c r="DM55" s="7" t="str">
        <f t="shared" si="9"/>
        <v/>
      </c>
      <c r="DN55" s="3">
        <f t="shared" si="10"/>
        <v>45382</v>
      </c>
      <c r="DO55" s="4"/>
      <c r="DP55" s="5" t="s">
        <v>22</v>
      </c>
      <c r="DQ55" s="4"/>
      <c r="DR55" s="5" t="s">
        <v>23</v>
      </c>
      <c r="DS55" s="4"/>
      <c r="DT55" s="5" t="s">
        <v>22</v>
      </c>
      <c r="DU55" s="4"/>
      <c r="DV55" s="5" t="s">
        <v>23</v>
      </c>
      <c r="DW55" s="4"/>
      <c r="DX55" s="6" t="s">
        <v>22</v>
      </c>
      <c r="DY55" s="4"/>
      <c r="DZ55" s="6" t="s">
        <v>23</v>
      </c>
      <c r="EA55" s="4"/>
      <c r="EB55" s="6" t="s">
        <v>22</v>
      </c>
      <c r="EC55" s="4"/>
      <c r="ED55" s="6" t="s">
        <v>23</v>
      </c>
      <c r="EE55" s="70"/>
      <c r="EF55" s="17"/>
      <c r="EG55" s="18"/>
      <c r="EH55" s="82"/>
      <c r="EJ55" s="9" t="str">
        <f t="shared" si="11"/>
        <v/>
      </c>
      <c r="EK55" s="9" t="str">
        <f t="shared" si="83"/>
        <v/>
      </c>
      <c r="EL55" s="9" t="str">
        <f>IF(DU55="","",IF(OR(AND(DL55=DL56,DO56&gt;0,明細書!DO56&lt;明細書!DO55),AND(DL55=DL56,DO56&gt;0,明細書!DP55&gt;明細書!DO56),AND(明細書!DO55&gt;明細書!DP55)),1,""))</f>
        <v/>
      </c>
      <c r="EM55" s="9" t="str">
        <f>IF(EC55="","",IF(OR(明細書!DQ55&lt;明細書!DO55,明細書!DP55&lt;明細書!DR55,明細書!DQ55&gt;明細書!DR55),1,""))</f>
        <v/>
      </c>
      <c r="EN55" s="9" t="str">
        <f>IF(AND(明細書!DO55&lt;=TIME(17,40,0),明細書!DP55&gt;=TIME(18,20,0)),1,IF(AND(明細書!DO55&lt;=TIME(21,40,0),明細書!DP55&gt;=TIME(22,20,0)),1,IF(AND(明細書!DO55&lt;=TIME(5,40,0),明細書!DP55&gt;=TIME(6,20,0)),1,IF(AND(明細書!DO55&lt;=TIME(7,40,0),明細書!DP55&gt;=TIME(8,20,0)),1,""))))</f>
        <v/>
      </c>
      <c r="EV55" s="15" t="str">
        <f t="shared" si="63"/>
        <v/>
      </c>
      <c r="EX55" s="16"/>
      <c r="EY55" s="7" t="str">
        <f t="shared" si="12"/>
        <v/>
      </c>
      <c r="EZ55" s="3">
        <f t="shared" si="13"/>
        <v>45382</v>
      </c>
      <c r="FA55" s="4"/>
      <c r="FB55" s="5" t="s">
        <v>22</v>
      </c>
      <c r="FC55" s="4"/>
      <c r="FD55" s="5" t="s">
        <v>23</v>
      </c>
      <c r="FE55" s="4"/>
      <c r="FF55" s="5" t="s">
        <v>22</v>
      </c>
      <c r="FG55" s="4"/>
      <c r="FH55" s="5" t="s">
        <v>23</v>
      </c>
      <c r="FI55" s="4"/>
      <c r="FJ55" s="6" t="s">
        <v>22</v>
      </c>
      <c r="FK55" s="4"/>
      <c r="FL55" s="6" t="s">
        <v>23</v>
      </c>
      <c r="FM55" s="4"/>
      <c r="FN55" s="6" t="s">
        <v>22</v>
      </c>
      <c r="FO55" s="4"/>
      <c r="FP55" s="6" t="s">
        <v>23</v>
      </c>
      <c r="FQ55" s="70"/>
      <c r="FR55" s="17"/>
      <c r="FS55" s="18"/>
      <c r="FT55" s="82"/>
      <c r="FV55" s="9" t="str">
        <f t="shared" si="14"/>
        <v/>
      </c>
      <c r="FW55" s="9" t="str">
        <f t="shared" si="84"/>
        <v/>
      </c>
      <c r="FX55" s="9" t="str">
        <f>IF(FG55="","",IF(OR(AND(EX55=EX56,FA56&gt;0,明細書!FA56&lt;明細書!FA55),AND(EX55=EX56,FA56&gt;0,明細書!FB55&gt;明細書!FA56),AND(明細書!FA55&gt;明細書!FB55)),1,""))</f>
        <v/>
      </c>
      <c r="FY55" s="9" t="str">
        <f>IF(FO55="","",IF(OR(明細書!FC55&lt;明細書!FA55,明細書!FB55&lt;明細書!FD55,明細書!FC55&gt;明細書!FD55),1,""))</f>
        <v/>
      </c>
      <c r="FZ55" s="9" t="str">
        <f>IF(AND(明細書!FA55&lt;=TIME(17,40,0),明細書!FB55&gt;=TIME(18,20,0)),1,IF(AND(明細書!FA55&lt;=TIME(21,40,0),明細書!FB55&gt;=TIME(22,20,0)),1,IF(AND(明細書!FA55&lt;=TIME(5,40,0),明細書!FB55&gt;=TIME(6,20,0)),1,IF(AND(明細書!FA55&lt;=TIME(7,40,0),明細書!FB55&gt;=TIME(8,20,0)),1,""))))</f>
        <v/>
      </c>
      <c r="GH55" s="15" t="str">
        <f t="shared" si="64"/>
        <v/>
      </c>
      <c r="GJ55" s="16"/>
      <c r="GK55" s="7" t="str">
        <f t="shared" si="15"/>
        <v/>
      </c>
      <c r="GL55" s="3">
        <f t="shared" si="16"/>
        <v>45382</v>
      </c>
      <c r="GM55" s="4"/>
      <c r="GN55" s="5" t="s">
        <v>22</v>
      </c>
      <c r="GO55" s="4"/>
      <c r="GP55" s="5" t="s">
        <v>23</v>
      </c>
      <c r="GQ55" s="4"/>
      <c r="GR55" s="5" t="s">
        <v>22</v>
      </c>
      <c r="GS55" s="4"/>
      <c r="GT55" s="5" t="s">
        <v>23</v>
      </c>
      <c r="GU55" s="4"/>
      <c r="GV55" s="6" t="s">
        <v>22</v>
      </c>
      <c r="GW55" s="4"/>
      <c r="GX55" s="6" t="s">
        <v>23</v>
      </c>
      <c r="GY55" s="4"/>
      <c r="GZ55" s="6" t="s">
        <v>22</v>
      </c>
      <c r="HA55" s="4"/>
      <c r="HB55" s="6" t="s">
        <v>23</v>
      </c>
      <c r="HC55" s="70"/>
      <c r="HD55" s="17"/>
      <c r="HE55" s="18"/>
      <c r="HF55" s="82"/>
      <c r="HH55" s="9" t="str">
        <f t="shared" si="17"/>
        <v/>
      </c>
      <c r="HI55" s="9" t="str">
        <f t="shared" si="85"/>
        <v/>
      </c>
      <c r="HJ55" s="9" t="str">
        <f>IF(GS55="","",IF(OR(AND(GJ55=GJ56,GM56&gt;0,明細書!GM56&lt;明細書!GM55),AND(GJ55=GJ56,GM56&gt;0,明細書!GN55&gt;明細書!GM56),AND(明細書!GM55&gt;明細書!GN55)),1,""))</f>
        <v/>
      </c>
      <c r="HK55" s="9" t="str">
        <f>IF(HA55="","",IF(OR(明細書!GO55&lt;明細書!GM55,明細書!GN55&lt;明細書!GP55,明細書!GO55&gt;明細書!GP55),1,""))</f>
        <v/>
      </c>
      <c r="HL55" s="9" t="str">
        <f>IF(AND(明細書!GM55&lt;=TIME(17,40,0),明細書!GN55&gt;=TIME(18,20,0)),1,IF(AND(明細書!GM55&lt;=TIME(21,40,0),明細書!GN55&gt;=TIME(22,20,0)),1,IF(AND(明細書!GM55&lt;=TIME(5,40,0),明細書!GN55&gt;=TIME(6,20,0)),1,IF(AND(明細書!GM55&lt;=TIME(7,40,0),明細書!GN55&gt;=TIME(8,20,0)),1,""))))</f>
        <v/>
      </c>
      <c r="HT55" s="15" t="str">
        <f t="shared" si="65"/>
        <v/>
      </c>
      <c r="HV55" s="16"/>
      <c r="HW55" s="7" t="str">
        <f t="shared" si="18"/>
        <v/>
      </c>
      <c r="HX55" s="3">
        <f t="shared" si="19"/>
        <v>45382</v>
      </c>
      <c r="HY55" s="4"/>
      <c r="HZ55" s="5" t="s">
        <v>22</v>
      </c>
      <c r="IA55" s="4"/>
      <c r="IB55" s="5" t="s">
        <v>23</v>
      </c>
      <c r="IC55" s="4"/>
      <c r="ID55" s="5" t="s">
        <v>22</v>
      </c>
      <c r="IE55" s="4"/>
      <c r="IF55" s="5" t="s">
        <v>23</v>
      </c>
      <c r="IG55" s="4"/>
      <c r="IH55" s="6" t="s">
        <v>22</v>
      </c>
      <c r="II55" s="4"/>
      <c r="IJ55" s="6" t="s">
        <v>23</v>
      </c>
      <c r="IK55" s="4"/>
      <c r="IL55" s="6" t="s">
        <v>22</v>
      </c>
      <c r="IM55" s="4"/>
      <c r="IN55" s="6" t="s">
        <v>23</v>
      </c>
      <c r="IO55" s="70"/>
      <c r="IP55" s="17"/>
      <c r="IQ55" s="18"/>
      <c r="IR55" s="82"/>
      <c r="IT55" s="9" t="str">
        <f t="shared" si="20"/>
        <v/>
      </c>
      <c r="IU55" s="9" t="str">
        <f t="shared" si="86"/>
        <v/>
      </c>
      <c r="IV55" s="9" t="str">
        <f>IF(IE55="","",IF(OR(AND(HV55=HV56,HY56&gt;0,明細書!HY56&lt;明細書!HY55),AND(HV55=HV56,HY56&gt;0,明細書!HZ55&gt;明細書!HY56),AND(明細書!HY55&gt;明細書!HZ55)),1,""))</f>
        <v/>
      </c>
      <c r="IW55" s="9" t="str">
        <f>IF(IM55="","",IF(OR(明細書!IA55&lt;明細書!HY55,明細書!HZ55&lt;明細書!IB55,明細書!IA55&gt;明細書!IB55),1,""))</f>
        <v/>
      </c>
      <c r="IX55" s="9" t="str">
        <f>IF(AND(明細書!HY55&lt;=TIME(17,40,0),明細書!HZ55&gt;=TIME(18,20,0)),1,IF(AND(明細書!HY55&lt;=TIME(21,40,0),明細書!HZ55&gt;=TIME(22,20,0)),1,IF(AND(明細書!HY55&lt;=TIME(5,40,0),明細書!HZ55&gt;=TIME(6,20,0)),1,IF(AND(明細書!HY55&lt;=TIME(7,40,0),明細書!HZ55&gt;=TIME(8,20,0)),1,""))))</f>
        <v/>
      </c>
      <c r="JF55" s="15" t="str">
        <f t="shared" si="66"/>
        <v/>
      </c>
      <c r="JH55" s="16"/>
      <c r="JI55" s="7" t="str">
        <f t="shared" si="21"/>
        <v/>
      </c>
      <c r="JJ55" s="3">
        <f t="shared" si="22"/>
        <v>45382</v>
      </c>
      <c r="JK55" s="4"/>
      <c r="JL55" s="5" t="s">
        <v>22</v>
      </c>
      <c r="JM55" s="4"/>
      <c r="JN55" s="5" t="s">
        <v>23</v>
      </c>
      <c r="JO55" s="4"/>
      <c r="JP55" s="5" t="s">
        <v>22</v>
      </c>
      <c r="JQ55" s="4"/>
      <c r="JR55" s="5" t="s">
        <v>23</v>
      </c>
      <c r="JS55" s="4"/>
      <c r="JT55" s="6" t="s">
        <v>22</v>
      </c>
      <c r="JU55" s="4"/>
      <c r="JV55" s="6" t="s">
        <v>23</v>
      </c>
      <c r="JW55" s="4"/>
      <c r="JX55" s="6" t="s">
        <v>22</v>
      </c>
      <c r="JY55" s="4"/>
      <c r="JZ55" s="6" t="s">
        <v>23</v>
      </c>
      <c r="KA55" s="70"/>
      <c r="KB55" s="17"/>
      <c r="KC55" s="18"/>
      <c r="KD55" s="82"/>
      <c r="KF55" s="9" t="str">
        <f t="shared" si="23"/>
        <v/>
      </c>
      <c r="KG55" s="9" t="str">
        <f t="shared" si="87"/>
        <v/>
      </c>
      <c r="KH55" s="9" t="str">
        <f>IF(JQ55="","",IF(OR(AND(JH55=JH56,JK56&gt;0,明細書!JK56&lt;明細書!JK55),AND(JH55=JH56,JK56&gt;0,明細書!JL55&gt;明細書!JK56),AND(明細書!JK55&gt;明細書!JL55)),1,""))</f>
        <v/>
      </c>
      <c r="KI55" s="9" t="str">
        <f>IF(JY55="","",IF(OR(明細書!JM55&lt;明細書!JK55,明細書!JL55&lt;明細書!JN55,明細書!JM55&gt;明細書!JN55),1,""))</f>
        <v/>
      </c>
      <c r="KJ55" s="9" t="str">
        <f>IF(AND(明細書!JK55&lt;=TIME(17,40,0),明細書!JL55&gt;=TIME(18,20,0)),1,IF(AND(明細書!JK55&lt;=TIME(21,40,0),明細書!JL55&gt;=TIME(22,20,0)),1,IF(AND(明細書!JK55&lt;=TIME(5,40,0),明細書!JL55&gt;=TIME(6,20,0)),1,IF(AND(明細書!JK55&lt;=TIME(7,40,0),明細書!JL55&gt;=TIME(8,20,0)),1,""))))</f>
        <v/>
      </c>
      <c r="KR55" s="15" t="str">
        <f t="shared" si="67"/>
        <v/>
      </c>
      <c r="KT55" s="16"/>
      <c r="KU55" s="7" t="str">
        <f t="shared" si="24"/>
        <v/>
      </c>
      <c r="KV55" s="3">
        <f t="shared" si="25"/>
        <v>45382</v>
      </c>
      <c r="KW55" s="4"/>
      <c r="KX55" s="5" t="s">
        <v>22</v>
      </c>
      <c r="KY55" s="4"/>
      <c r="KZ55" s="5" t="s">
        <v>23</v>
      </c>
      <c r="LA55" s="4"/>
      <c r="LB55" s="5" t="s">
        <v>22</v>
      </c>
      <c r="LC55" s="4"/>
      <c r="LD55" s="5" t="s">
        <v>23</v>
      </c>
      <c r="LE55" s="4"/>
      <c r="LF55" s="6" t="s">
        <v>22</v>
      </c>
      <c r="LG55" s="4"/>
      <c r="LH55" s="6" t="s">
        <v>23</v>
      </c>
      <c r="LI55" s="4"/>
      <c r="LJ55" s="6" t="s">
        <v>22</v>
      </c>
      <c r="LK55" s="4"/>
      <c r="LL55" s="6" t="s">
        <v>23</v>
      </c>
      <c r="LM55" s="70"/>
      <c r="LN55" s="17"/>
      <c r="LO55" s="18"/>
      <c r="LP55" s="82"/>
      <c r="LR55" s="9" t="str">
        <f t="shared" si="26"/>
        <v/>
      </c>
      <c r="LS55" s="9" t="str">
        <f t="shared" si="88"/>
        <v/>
      </c>
      <c r="LT55" s="9" t="str">
        <f>IF(LC55="","",IF(OR(AND(KT55=KT56,KW56&gt;0,明細書!KW56&lt;明細書!KW55),AND(KT55=KT56,KW56&gt;0,明細書!KX55&gt;明細書!KW56),AND(明細書!KW55&gt;明細書!KX55)),1,""))</f>
        <v/>
      </c>
      <c r="LU55" s="9" t="str">
        <f>IF(LK55="","",IF(OR(明細書!KY55&lt;明細書!KW55,明細書!KX55&lt;明細書!KZ55,明細書!KY55&gt;明細書!KZ55),1,""))</f>
        <v/>
      </c>
      <c r="LV55" s="9" t="str">
        <f>IF(AND(明細書!KW55&lt;=TIME(17,40,0),明細書!KX55&gt;=TIME(18,20,0)),1,IF(AND(明細書!KW55&lt;=TIME(21,40,0),明細書!KX55&gt;=TIME(22,20,0)),1,IF(AND(明細書!KW55&lt;=TIME(5,40,0),明細書!KX55&gt;=TIME(6,20,0)),1,IF(AND(明細書!KW55&lt;=TIME(7,40,0),明細書!KX55&gt;=TIME(8,20,0)),1,""))))</f>
        <v/>
      </c>
      <c r="MD55" s="15" t="str">
        <f t="shared" si="68"/>
        <v/>
      </c>
      <c r="MF55" s="16"/>
      <c r="MG55" s="7" t="str">
        <f t="shared" si="27"/>
        <v/>
      </c>
      <c r="MH55" s="3">
        <f t="shared" si="28"/>
        <v>45382</v>
      </c>
      <c r="MI55" s="4"/>
      <c r="MJ55" s="5" t="s">
        <v>22</v>
      </c>
      <c r="MK55" s="4"/>
      <c r="ML55" s="5" t="s">
        <v>23</v>
      </c>
      <c r="MM55" s="4"/>
      <c r="MN55" s="5" t="s">
        <v>22</v>
      </c>
      <c r="MO55" s="4"/>
      <c r="MP55" s="5" t="s">
        <v>23</v>
      </c>
      <c r="MQ55" s="4"/>
      <c r="MR55" s="6" t="s">
        <v>22</v>
      </c>
      <c r="MS55" s="4"/>
      <c r="MT55" s="6" t="s">
        <v>23</v>
      </c>
      <c r="MU55" s="4"/>
      <c r="MV55" s="6" t="s">
        <v>22</v>
      </c>
      <c r="MW55" s="4"/>
      <c r="MX55" s="6" t="s">
        <v>23</v>
      </c>
      <c r="MY55" s="70"/>
      <c r="MZ55" s="17"/>
      <c r="NA55" s="18"/>
      <c r="NB55" s="82"/>
      <c r="ND55" s="9" t="str">
        <f t="shared" si="29"/>
        <v/>
      </c>
      <c r="NE55" s="9" t="str">
        <f t="shared" si="89"/>
        <v/>
      </c>
      <c r="NF55" s="9" t="str">
        <f>IF(MO55="","",IF(OR(AND(MF55=MF56,MI56&gt;0,明細書!MI56&lt;明細書!MI55),AND(MF55=MF56,MI56&gt;0,明細書!MJ55&gt;明細書!MI56),AND(明細書!MI55&gt;明細書!MJ55)),1,""))</f>
        <v/>
      </c>
      <c r="NG55" s="9" t="str">
        <f>IF(MW55="","",IF(OR(明細書!MK55&lt;明細書!MI55,明細書!MJ55&lt;明細書!ML55,明細書!MK55&gt;明細書!ML55),1,""))</f>
        <v/>
      </c>
      <c r="NH55" s="9" t="str">
        <f>IF(AND(明細書!MI55&lt;=TIME(17,40,0),明細書!MJ55&gt;=TIME(18,20,0)),1,IF(AND(明細書!MI55&lt;=TIME(21,40,0),明細書!MJ55&gt;=TIME(22,20,0)),1,IF(AND(明細書!MI55&lt;=TIME(5,40,0),明細書!MJ55&gt;=TIME(6,20,0)),1,IF(AND(明細書!MI55&lt;=TIME(7,40,0),明細書!MJ55&gt;=TIME(8,20,0)),1,""))))</f>
        <v/>
      </c>
      <c r="NP55" s="15" t="str">
        <f t="shared" si="69"/>
        <v/>
      </c>
      <c r="NR55" s="16"/>
      <c r="NS55" s="7" t="str">
        <f t="shared" si="30"/>
        <v/>
      </c>
      <c r="NT55" s="3">
        <f t="shared" si="31"/>
        <v>45382</v>
      </c>
      <c r="NU55" s="4"/>
      <c r="NV55" s="5" t="s">
        <v>22</v>
      </c>
      <c r="NW55" s="4"/>
      <c r="NX55" s="5" t="s">
        <v>23</v>
      </c>
      <c r="NY55" s="4"/>
      <c r="NZ55" s="5" t="s">
        <v>22</v>
      </c>
      <c r="OA55" s="4"/>
      <c r="OB55" s="5" t="s">
        <v>23</v>
      </c>
      <c r="OC55" s="4"/>
      <c r="OD55" s="6" t="s">
        <v>22</v>
      </c>
      <c r="OE55" s="4"/>
      <c r="OF55" s="6" t="s">
        <v>23</v>
      </c>
      <c r="OG55" s="4"/>
      <c r="OH55" s="6" t="s">
        <v>22</v>
      </c>
      <c r="OI55" s="4"/>
      <c r="OJ55" s="6" t="s">
        <v>23</v>
      </c>
      <c r="OK55" s="70"/>
      <c r="OL55" s="17"/>
      <c r="OM55" s="18"/>
      <c r="ON55" s="82"/>
      <c r="OP55" s="9" t="str">
        <f t="shared" si="32"/>
        <v/>
      </c>
      <c r="OQ55" s="9" t="str">
        <f t="shared" si="90"/>
        <v/>
      </c>
      <c r="OR55" s="9" t="str">
        <f>IF(OA55="","",IF(OR(AND(NR55=NR56,NU56&gt;0,明細書!NU56&lt;明細書!NU55),AND(NR55=NR56,NU56&gt;0,明細書!NV55&gt;明細書!NU56),AND(明細書!NU55&gt;明細書!NV55)),1,""))</f>
        <v/>
      </c>
      <c r="OS55" s="9" t="str">
        <f>IF(OI55="","",IF(OR(明細書!NW55&lt;明細書!NU55,明細書!NV55&lt;明細書!NX55,明細書!NW55&gt;明細書!NX55),1,""))</f>
        <v/>
      </c>
      <c r="OT55" s="9" t="str">
        <f>IF(AND(明細書!NU55&lt;=TIME(17,40,0),明細書!NV55&gt;=TIME(18,20,0)),1,IF(AND(明細書!NU55&lt;=TIME(21,40,0),明細書!NV55&gt;=TIME(22,20,0)),1,IF(AND(明細書!NU55&lt;=TIME(5,40,0),明細書!NV55&gt;=TIME(6,20,0)),1,IF(AND(明細書!NU55&lt;=TIME(7,40,0),明細書!NV55&gt;=TIME(8,20,0)),1,""))))</f>
        <v/>
      </c>
      <c r="PB55" s="15" t="str">
        <f t="shared" si="70"/>
        <v/>
      </c>
      <c r="PD55" s="16"/>
      <c r="PE55" s="7" t="str">
        <f t="shared" si="33"/>
        <v/>
      </c>
      <c r="PF55" s="3">
        <f t="shared" si="34"/>
        <v>45382</v>
      </c>
      <c r="PG55" s="4"/>
      <c r="PH55" s="5" t="s">
        <v>22</v>
      </c>
      <c r="PI55" s="4"/>
      <c r="PJ55" s="5" t="s">
        <v>23</v>
      </c>
      <c r="PK55" s="4"/>
      <c r="PL55" s="5" t="s">
        <v>22</v>
      </c>
      <c r="PM55" s="4"/>
      <c r="PN55" s="5" t="s">
        <v>23</v>
      </c>
      <c r="PO55" s="4"/>
      <c r="PP55" s="6" t="s">
        <v>22</v>
      </c>
      <c r="PQ55" s="4"/>
      <c r="PR55" s="6" t="s">
        <v>23</v>
      </c>
      <c r="PS55" s="4"/>
      <c r="PT55" s="6" t="s">
        <v>22</v>
      </c>
      <c r="PU55" s="4"/>
      <c r="PV55" s="6" t="s">
        <v>23</v>
      </c>
      <c r="PW55" s="70"/>
      <c r="PX55" s="17"/>
      <c r="PY55" s="18"/>
      <c r="PZ55" s="82"/>
      <c r="QB55" s="9" t="str">
        <f t="shared" si="35"/>
        <v/>
      </c>
      <c r="QC55" s="9" t="str">
        <f t="shared" si="91"/>
        <v/>
      </c>
      <c r="QD55" s="9" t="str">
        <f>IF(PM55="","",IF(OR(AND(PD55=PD56,PG56&gt;0,明細書!PG56&lt;明細書!PG55),AND(PD55=PD56,PG56&gt;0,明細書!PH55&gt;明細書!PG56),AND(明細書!PG55&gt;明細書!PH55)),1,""))</f>
        <v/>
      </c>
      <c r="QE55" s="9" t="str">
        <f>IF(PU55="","",IF(OR(明細書!PI55&lt;明細書!PG55,明細書!PH55&lt;明細書!PJ55,明細書!PI55&gt;明細書!PJ55),1,""))</f>
        <v/>
      </c>
      <c r="QF55" s="9" t="str">
        <f>IF(AND(明細書!PG55&lt;=TIME(17,40,0),明細書!PH55&gt;=TIME(18,20,0)),1,IF(AND(明細書!PG55&lt;=TIME(21,40,0),明細書!PH55&gt;=TIME(22,20,0)),1,IF(AND(明細書!PG55&lt;=TIME(5,40,0),明細書!PH55&gt;=TIME(6,20,0)),1,IF(AND(明細書!PG55&lt;=TIME(7,40,0),明細書!PH55&gt;=TIME(8,20,0)),1,""))))</f>
        <v/>
      </c>
      <c r="QN55" s="15" t="str">
        <f t="shared" si="71"/>
        <v/>
      </c>
      <c r="QP55" s="16"/>
      <c r="QQ55" s="7" t="str">
        <f t="shared" si="36"/>
        <v/>
      </c>
      <c r="QR55" s="3">
        <f t="shared" si="37"/>
        <v>45382</v>
      </c>
      <c r="QS55" s="4"/>
      <c r="QT55" s="5" t="s">
        <v>22</v>
      </c>
      <c r="QU55" s="4"/>
      <c r="QV55" s="5" t="s">
        <v>23</v>
      </c>
      <c r="QW55" s="4"/>
      <c r="QX55" s="5" t="s">
        <v>22</v>
      </c>
      <c r="QY55" s="4"/>
      <c r="QZ55" s="5" t="s">
        <v>23</v>
      </c>
      <c r="RA55" s="4"/>
      <c r="RB55" s="6" t="s">
        <v>22</v>
      </c>
      <c r="RC55" s="4"/>
      <c r="RD55" s="6" t="s">
        <v>23</v>
      </c>
      <c r="RE55" s="4"/>
      <c r="RF55" s="6" t="s">
        <v>22</v>
      </c>
      <c r="RG55" s="4"/>
      <c r="RH55" s="6" t="s">
        <v>23</v>
      </c>
      <c r="RI55" s="70"/>
      <c r="RJ55" s="17"/>
      <c r="RK55" s="18"/>
      <c r="RL55" s="82"/>
      <c r="RN55" s="9" t="str">
        <f t="shared" si="38"/>
        <v/>
      </c>
      <c r="RO55" s="9" t="str">
        <f t="shared" si="92"/>
        <v/>
      </c>
      <c r="RP55" s="9" t="str">
        <f>IF(QY55="","",IF(OR(AND(QP55=QP56,QS56&gt;0,明細書!QS56&lt;明細書!QS55),AND(QP55=QP56,QS56&gt;0,明細書!QT55&gt;明細書!QS56),AND(明細書!QS55&gt;明細書!QT55)),1,""))</f>
        <v/>
      </c>
      <c r="RQ55" s="9" t="str">
        <f>IF(RG55="","",IF(OR(明細書!QU55&lt;明細書!QS55,明細書!QT55&lt;明細書!QV55,明細書!QU55&gt;明細書!QV55),1,""))</f>
        <v/>
      </c>
      <c r="RR55" s="9" t="str">
        <f>IF(AND(明細書!QS55&lt;=TIME(17,40,0),明細書!QT55&gt;=TIME(18,20,0)),1,IF(AND(明細書!QS55&lt;=TIME(21,40,0),明細書!QT55&gt;=TIME(22,20,0)),1,IF(AND(明細書!QS55&lt;=TIME(5,40,0),明細書!QT55&gt;=TIME(6,20,0)),1,IF(AND(明細書!QS55&lt;=TIME(7,40,0),明細書!QT55&gt;=TIME(8,20,0)),1,""))))</f>
        <v/>
      </c>
      <c r="RZ55" s="15" t="str">
        <f t="shared" si="72"/>
        <v/>
      </c>
      <c r="SB55" s="16"/>
      <c r="SC55" s="7" t="str">
        <f t="shared" si="39"/>
        <v/>
      </c>
      <c r="SD55" s="3">
        <f t="shared" si="40"/>
        <v>45382</v>
      </c>
      <c r="SE55" s="4"/>
      <c r="SF55" s="5" t="s">
        <v>22</v>
      </c>
      <c r="SG55" s="4"/>
      <c r="SH55" s="5" t="s">
        <v>23</v>
      </c>
      <c r="SI55" s="4"/>
      <c r="SJ55" s="5" t="s">
        <v>22</v>
      </c>
      <c r="SK55" s="4"/>
      <c r="SL55" s="5" t="s">
        <v>23</v>
      </c>
      <c r="SM55" s="4"/>
      <c r="SN55" s="6" t="s">
        <v>22</v>
      </c>
      <c r="SO55" s="4"/>
      <c r="SP55" s="6" t="s">
        <v>23</v>
      </c>
      <c r="SQ55" s="4"/>
      <c r="SR55" s="6" t="s">
        <v>22</v>
      </c>
      <c r="SS55" s="4"/>
      <c r="ST55" s="6" t="s">
        <v>23</v>
      </c>
      <c r="SU55" s="70"/>
      <c r="SV55" s="17"/>
      <c r="SW55" s="18"/>
      <c r="SX55" s="82"/>
      <c r="SZ55" s="9" t="str">
        <f t="shared" si="41"/>
        <v/>
      </c>
      <c r="TA55" s="9" t="str">
        <f t="shared" si="93"/>
        <v/>
      </c>
      <c r="TB55" s="9" t="str">
        <f>IF(SK55="","",IF(OR(AND(SB55=SB56,SE56&gt;0,明細書!SE56&lt;明細書!SE55),AND(SB55=SB56,SE56&gt;0,明細書!SF55&gt;明細書!SE56),AND(明細書!SE55&gt;明細書!SF55)),1,""))</f>
        <v/>
      </c>
      <c r="TC55" s="9" t="str">
        <f>IF(SS55="","",IF(OR(明細書!SG55&lt;明細書!SE55,明細書!SF55&lt;明細書!SH55,明細書!SG55&gt;明細書!SH55),1,""))</f>
        <v/>
      </c>
      <c r="TD55" s="9" t="str">
        <f>IF(AND(明細書!SE55&lt;=TIME(17,40,0),明細書!SF55&gt;=TIME(18,20,0)),1,IF(AND(明細書!SE55&lt;=TIME(21,40,0),明細書!SF55&gt;=TIME(22,20,0)),1,IF(AND(明細書!SE55&lt;=TIME(5,40,0),明細書!SF55&gt;=TIME(6,20,0)),1,IF(AND(明細書!SE55&lt;=TIME(7,40,0),明細書!SF55&gt;=TIME(8,20,0)),1,""))))</f>
        <v/>
      </c>
      <c r="TL55" s="15" t="str">
        <f t="shared" si="73"/>
        <v/>
      </c>
      <c r="TN55" s="16"/>
      <c r="TO55" s="7" t="str">
        <f t="shared" si="42"/>
        <v/>
      </c>
      <c r="TP55" s="3">
        <f t="shared" si="43"/>
        <v>45382</v>
      </c>
      <c r="TQ55" s="4"/>
      <c r="TR55" s="5" t="s">
        <v>22</v>
      </c>
      <c r="TS55" s="4"/>
      <c r="TT55" s="5" t="s">
        <v>23</v>
      </c>
      <c r="TU55" s="4"/>
      <c r="TV55" s="5" t="s">
        <v>22</v>
      </c>
      <c r="TW55" s="4"/>
      <c r="TX55" s="5" t="s">
        <v>23</v>
      </c>
      <c r="TY55" s="4"/>
      <c r="TZ55" s="6" t="s">
        <v>22</v>
      </c>
      <c r="UA55" s="4"/>
      <c r="UB55" s="6" t="s">
        <v>23</v>
      </c>
      <c r="UC55" s="4"/>
      <c r="UD55" s="6" t="s">
        <v>22</v>
      </c>
      <c r="UE55" s="4"/>
      <c r="UF55" s="6" t="s">
        <v>23</v>
      </c>
      <c r="UG55" s="70"/>
      <c r="UH55" s="17"/>
      <c r="UI55" s="18"/>
      <c r="UJ55" s="82"/>
      <c r="UL55" s="9" t="str">
        <f t="shared" si="44"/>
        <v/>
      </c>
      <c r="UM55" s="9" t="str">
        <f t="shared" si="94"/>
        <v/>
      </c>
      <c r="UN55" s="9" t="str">
        <f>IF(TW55="","",IF(OR(AND(TN55=TN56,TQ56&gt;0,明細書!TQ56&lt;明細書!TQ55),AND(TN55=TN56,TQ56&gt;0,明細書!TR55&gt;明細書!TQ56),AND(明細書!TQ55&gt;明細書!TR55)),1,""))</f>
        <v/>
      </c>
      <c r="UO55" s="9" t="str">
        <f>IF(UE55="","",IF(OR(明細書!TS55&lt;明細書!TQ55,明細書!TR55&lt;明細書!TT55,明細書!TS55&gt;明細書!TT55),1,""))</f>
        <v/>
      </c>
      <c r="UP55" s="9" t="str">
        <f>IF(AND(明細書!TQ55&lt;=TIME(17,40,0),明細書!TR55&gt;=TIME(18,20,0)),1,IF(AND(明細書!TQ55&lt;=TIME(21,40,0),明細書!TR55&gt;=TIME(22,20,0)),1,IF(AND(明細書!TQ55&lt;=TIME(5,40,0),明細書!TR55&gt;=TIME(6,20,0)),1,IF(AND(明細書!TQ55&lt;=TIME(7,40,0),明細書!TR55&gt;=TIME(8,20,0)),1,""))))</f>
        <v/>
      </c>
      <c r="UX55" s="15" t="str">
        <f t="shared" si="74"/>
        <v/>
      </c>
      <c r="UZ55" s="16"/>
      <c r="VA55" s="7" t="str">
        <f t="shared" si="45"/>
        <v/>
      </c>
      <c r="VB55" s="3">
        <f t="shared" si="46"/>
        <v>45382</v>
      </c>
      <c r="VC55" s="4"/>
      <c r="VD55" s="5" t="s">
        <v>22</v>
      </c>
      <c r="VE55" s="4"/>
      <c r="VF55" s="5" t="s">
        <v>23</v>
      </c>
      <c r="VG55" s="4"/>
      <c r="VH55" s="5" t="s">
        <v>22</v>
      </c>
      <c r="VI55" s="4"/>
      <c r="VJ55" s="5" t="s">
        <v>23</v>
      </c>
      <c r="VK55" s="4"/>
      <c r="VL55" s="6" t="s">
        <v>22</v>
      </c>
      <c r="VM55" s="4"/>
      <c r="VN55" s="6" t="s">
        <v>23</v>
      </c>
      <c r="VO55" s="4"/>
      <c r="VP55" s="6" t="s">
        <v>22</v>
      </c>
      <c r="VQ55" s="4"/>
      <c r="VR55" s="6" t="s">
        <v>23</v>
      </c>
      <c r="VS55" s="70"/>
      <c r="VT55" s="17"/>
      <c r="VU55" s="18"/>
      <c r="VV55" s="82"/>
      <c r="VX55" s="9" t="str">
        <f t="shared" si="47"/>
        <v/>
      </c>
      <c r="VY55" s="9" t="str">
        <f t="shared" si="95"/>
        <v/>
      </c>
      <c r="VZ55" s="9" t="str">
        <f>IF(VI55="","",IF(OR(AND(UZ55=UZ56,VC56&gt;0,明細書!VC56&lt;明細書!VC55),AND(UZ55=UZ56,VC56&gt;0,明細書!VD55&gt;明細書!VC56),AND(明細書!VC55&gt;明細書!VD55)),1,""))</f>
        <v/>
      </c>
      <c r="WA55" s="9" t="str">
        <f>IF(VQ55="","",IF(OR(明細書!VE55&lt;明細書!VC55,明細書!VD55&lt;明細書!VF55,明細書!VE55&gt;明細書!VF55),1,""))</f>
        <v/>
      </c>
      <c r="WB55" s="9" t="str">
        <f>IF(AND(明細書!VC55&lt;=TIME(17,40,0),明細書!VD55&gt;=TIME(18,20,0)),1,IF(AND(明細書!VC55&lt;=TIME(21,40,0),明細書!VD55&gt;=TIME(22,20,0)),1,IF(AND(明細書!VC55&lt;=TIME(5,40,0),明細書!VD55&gt;=TIME(6,20,0)),1,IF(AND(明細書!VC55&lt;=TIME(7,40,0),明細書!VD55&gt;=TIME(8,20,0)),1,""))))</f>
        <v/>
      </c>
      <c r="WJ55" s="15" t="str">
        <f t="shared" si="75"/>
        <v/>
      </c>
      <c r="WL55" s="16"/>
      <c r="WM55" s="7" t="str">
        <f t="shared" si="48"/>
        <v/>
      </c>
      <c r="WN55" s="3">
        <f t="shared" si="49"/>
        <v>45382</v>
      </c>
      <c r="WO55" s="4"/>
      <c r="WP55" s="5" t="s">
        <v>22</v>
      </c>
      <c r="WQ55" s="4"/>
      <c r="WR55" s="5" t="s">
        <v>23</v>
      </c>
      <c r="WS55" s="4"/>
      <c r="WT55" s="5" t="s">
        <v>22</v>
      </c>
      <c r="WU55" s="4"/>
      <c r="WV55" s="5" t="s">
        <v>23</v>
      </c>
      <c r="WW55" s="4"/>
      <c r="WX55" s="6" t="s">
        <v>22</v>
      </c>
      <c r="WY55" s="4"/>
      <c r="WZ55" s="6" t="s">
        <v>23</v>
      </c>
      <c r="XA55" s="4"/>
      <c r="XB55" s="6" t="s">
        <v>22</v>
      </c>
      <c r="XC55" s="4"/>
      <c r="XD55" s="6" t="s">
        <v>23</v>
      </c>
      <c r="XE55" s="70"/>
      <c r="XF55" s="17"/>
      <c r="XG55" s="18"/>
      <c r="XH55" s="82"/>
      <c r="XJ55" s="9" t="str">
        <f t="shared" si="50"/>
        <v/>
      </c>
      <c r="XK55" s="9" t="str">
        <f t="shared" si="96"/>
        <v/>
      </c>
      <c r="XL55" s="9" t="str">
        <f>IF(WU55="","",IF(OR(AND(WL55=WL56,WO56&gt;0,明細書!WO56&lt;明細書!WO55),AND(WL55=WL56,WO56&gt;0,明細書!WP55&gt;明細書!WO56),AND(明細書!WO55&gt;明細書!WP55)),1,""))</f>
        <v/>
      </c>
      <c r="XM55" s="9" t="str">
        <f>IF(XC55="","",IF(OR(明細書!WQ55&lt;明細書!WO55,明細書!WP55&lt;明細書!WR55,明細書!WQ55&gt;明細書!WR55),1,""))</f>
        <v/>
      </c>
      <c r="XN55" s="9" t="str">
        <f>IF(AND(明細書!WO55&lt;=TIME(17,40,0),明細書!WP55&gt;=TIME(18,20,0)),1,IF(AND(明細書!WO55&lt;=TIME(21,40,0),明細書!WP55&gt;=TIME(22,20,0)),1,IF(AND(明細書!WO55&lt;=TIME(5,40,0),明細書!WP55&gt;=TIME(6,20,0)),1,IF(AND(明細書!WO55&lt;=TIME(7,40,0),明細書!WP55&gt;=TIME(8,20,0)),1,""))))</f>
        <v/>
      </c>
      <c r="XV55" s="15" t="str">
        <f t="shared" si="76"/>
        <v/>
      </c>
      <c r="XX55" s="16"/>
      <c r="XY55" s="7" t="str">
        <f t="shared" si="51"/>
        <v/>
      </c>
      <c r="XZ55" s="3">
        <f t="shared" si="52"/>
        <v>45382</v>
      </c>
      <c r="YA55" s="4"/>
      <c r="YB55" s="5" t="s">
        <v>22</v>
      </c>
      <c r="YC55" s="4"/>
      <c r="YD55" s="5" t="s">
        <v>23</v>
      </c>
      <c r="YE55" s="4"/>
      <c r="YF55" s="5" t="s">
        <v>22</v>
      </c>
      <c r="YG55" s="4"/>
      <c r="YH55" s="5" t="s">
        <v>23</v>
      </c>
      <c r="YI55" s="4"/>
      <c r="YJ55" s="6" t="s">
        <v>22</v>
      </c>
      <c r="YK55" s="4"/>
      <c r="YL55" s="6" t="s">
        <v>23</v>
      </c>
      <c r="YM55" s="4"/>
      <c r="YN55" s="6" t="s">
        <v>22</v>
      </c>
      <c r="YO55" s="4"/>
      <c r="YP55" s="6" t="s">
        <v>23</v>
      </c>
      <c r="YQ55" s="70"/>
      <c r="YR55" s="17"/>
      <c r="YS55" s="18"/>
      <c r="YT55" s="82"/>
      <c r="YV55" s="9" t="str">
        <f t="shared" si="53"/>
        <v/>
      </c>
      <c r="YW55" s="9" t="str">
        <f t="shared" si="97"/>
        <v/>
      </c>
      <c r="YX55" s="9" t="str">
        <f>IF(YG55="","",IF(OR(AND(XX55=XX56,YA56&gt;0,明細書!YA56&lt;明細書!YA55),AND(XX55=XX56,YA56&gt;0,明細書!YB55&gt;明細書!YA56),AND(明細書!YA55&gt;明細書!YB55)),1,""))</f>
        <v/>
      </c>
      <c r="YY55" s="9" t="str">
        <f>IF(YO55="","",IF(OR(明細書!YC55&lt;明細書!YA55,明細書!YB55&lt;明細書!YD55,明細書!YC55&gt;明細書!YD55),1,""))</f>
        <v/>
      </c>
      <c r="YZ55" s="9" t="str">
        <f>IF(AND(明細書!YA55&lt;=TIME(17,40,0),明細書!YB55&gt;=TIME(18,20,0)),1,IF(AND(明細書!YA55&lt;=TIME(21,40,0),明細書!YB55&gt;=TIME(22,20,0)),1,IF(AND(明細書!YA55&lt;=TIME(5,40,0),明細書!YB55&gt;=TIME(6,20,0)),1,IF(AND(明細書!YA55&lt;=TIME(7,40,0),明細書!YB55&gt;=TIME(8,20,0)),1,""))))</f>
        <v/>
      </c>
      <c r="ZH55" s="15" t="str">
        <f t="shared" si="77"/>
        <v/>
      </c>
      <c r="ZJ55" s="16"/>
      <c r="ZK55" s="7" t="str">
        <f t="shared" si="54"/>
        <v/>
      </c>
      <c r="ZL55" s="3">
        <f t="shared" si="55"/>
        <v>45382</v>
      </c>
      <c r="ZM55" s="4"/>
      <c r="ZN55" s="5" t="s">
        <v>22</v>
      </c>
      <c r="ZO55" s="4"/>
      <c r="ZP55" s="5" t="s">
        <v>23</v>
      </c>
      <c r="ZQ55" s="4"/>
      <c r="ZR55" s="5" t="s">
        <v>22</v>
      </c>
      <c r="ZS55" s="4"/>
      <c r="ZT55" s="5" t="s">
        <v>23</v>
      </c>
      <c r="ZU55" s="4"/>
      <c r="ZV55" s="6" t="s">
        <v>22</v>
      </c>
      <c r="ZW55" s="4"/>
      <c r="ZX55" s="6" t="s">
        <v>23</v>
      </c>
      <c r="ZY55" s="4"/>
      <c r="ZZ55" s="6" t="s">
        <v>22</v>
      </c>
      <c r="AAA55" s="4"/>
      <c r="AAB55" s="6" t="s">
        <v>23</v>
      </c>
      <c r="AAC55" s="70"/>
      <c r="AAD55" s="17"/>
      <c r="AAE55" s="18"/>
      <c r="AAF55" s="82"/>
      <c r="AAH55" s="9" t="str">
        <f t="shared" si="56"/>
        <v/>
      </c>
      <c r="AAI55" s="9" t="str">
        <f t="shared" si="98"/>
        <v/>
      </c>
      <c r="AAJ55" s="9" t="str">
        <f>IF(ZS55="","",IF(OR(AND(ZJ55=ZJ56,ZM56&gt;0,明細書!ZM56&lt;明細書!ZM55),AND(ZJ55=ZJ56,ZM56&gt;0,明細書!ZN55&gt;明細書!ZM56),AND(明細書!ZM55&gt;明細書!ZN55)),1,""))</f>
        <v/>
      </c>
      <c r="AAK55" s="9" t="str">
        <f>IF(AAA55="","",IF(OR(明細書!ZO55&lt;明細書!ZM55,明細書!ZN55&lt;明細書!ZP55,明細書!ZO55&gt;明細書!ZP55),1,""))</f>
        <v/>
      </c>
      <c r="AAL55" s="9" t="str">
        <f>IF(AND(明細書!ZM55&lt;=TIME(17,40,0),明細書!ZN55&gt;=TIME(18,20,0)),1,IF(AND(明細書!ZM55&lt;=TIME(21,40,0),明細書!ZN55&gt;=TIME(22,20,0)),1,IF(AND(明細書!ZM55&lt;=TIME(5,40,0),明細書!ZN55&gt;=TIME(6,20,0)),1,IF(AND(明細書!ZM55&lt;=TIME(7,40,0),明細書!ZN55&gt;=TIME(8,20,0)),1,""))))</f>
        <v/>
      </c>
      <c r="AAT55" s="15" t="str">
        <f t="shared" si="78"/>
        <v/>
      </c>
      <c r="AAV55" s="16"/>
      <c r="AAW55" s="7" t="str">
        <f t="shared" si="57"/>
        <v/>
      </c>
      <c r="AAX55" s="3">
        <f t="shared" si="58"/>
        <v>45382</v>
      </c>
      <c r="AAY55" s="4"/>
      <c r="AAZ55" s="5" t="s">
        <v>22</v>
      </c>
      <c r="ABA55" s="4"/>
      <c r="ABB55" s="5" t="s">
        <v>23</v>
      </c>
      <c r="ABC55" s="4"/>
      <c r="ABD55" s="5" t="s">
        <v>22</v>
      </c>
      <c r="ABE55" s="4"/>
      <c r="ABF55" s="5" t="s">
        <v>23</v>
      </c>
      <c r="ABG55" s="4"/>
      <c r="ABH55" s="6" t="s">
        <v>22</v>
      </c>
      <c r="ABI55" s="4"/>
      <c r="ABJ55" s="6" t="s">
        <v>23</v>
      </c>
      <c r="ABK55" s="4"/>
      <c r="ABL55" s="6" t="s">
        <v>22</v>
      </c>
      <c r="ABM55" s="4"/>
      <c r="ABN55" s="6" t="s">
        <v>23</v>
      </c>
      <c r="ABO55" s="70"/>
      <c r="ABP55" s="17"/>
      <c r="ABQ55" s="18"/>
      <c r="ABR55" s="82"/>
      <c r="ABT55" s="9" t="str">
        <f t="shared" si="59"/>
        <v/>
      </c>
      <c r="ABU55" s="9" t="str">
        <f t="shared" si="99"/>
        <v/>
      </c>
      <c r="ABV55" s="9" t="str">
        <f>IF(ABE55="","",IF(OR(AND(AAV55=AAV56,AAY56&gt;0,明細書!AAY56&lt;明細書!AAY55),AND(AAV55=AAV56,AAY56&gt;0,明細書!AAZ55&gt;明細書!AAY56),AND(明細書!AAY55&gt;明細書!AAZ55)),1,""))</f>
        <v/>
      </c>
      <c r="ABW55" s="9" t="str">
        <f>IF(ABM55="","",IF(OR(明細書!ABA55&lt;明細書!AAY55,明細書!AAZ55&lt;明細書!ABB55,明細書!ABA55&gt;明細書!ABB55),1,""))</f>
        <v/>
      </c>
      <c r="ABX55" s="9" t="str">
        <f>IF(AND(明細書!AAY55&lt;=TIME(17,40,0),明細書!AAZ55&gt;=TIME(18,20,0)),1,IF(AND(明細書!AAY55&lt;=TIME(21,40,0),明細書!AAZ55&gt;=TIME(22,20,0)),1,IF(AND(明細書!AAY55&lt;=TIME(5,40,0),明細書!AAZ55&gt;=TIME(6,20,0)),1,IF(AND(明細書!AAY55&lt;=TIME(7,40,0),明細書!AAZ55&gt;=TIME(8,20,0)),1,""))))</f>
        <v/>
      </c>
      <c r="ACF55" s="15" t="str">
        <f t="shared" si="79"/>
        <v/>
      </c>
    </row>
    <row r="56" spans="2:760" ht="18.75" customHeight="1" x14ac:dyDescent="0.2">
      <c r="B56" s="16"/>
      <c r="C56" s="7" t="str">
        <f t="shared" si="100"/>
        <v/>
      </c>
      <c r="D56" s="3">
        <f t="shared" si="102"/>
        <v>45382</v>
      </c>
      <c r="E56" s="4"/>
      <c r="F56" s="5" t="s">
        <v>22</v>
      </c>
      <c r="G56" s="4"/>
      <c r="H56" s="5" t="s">
        <v>23</v>
      </c>
      <c r="I56" s="4"/>
      <c r="J56" s="5" t="s">
        <v>22</v>
      </c>
      <c r="K56" s="4"/>
      <c r="L56" s="5" t="s">
        <v>23</v>
      </c>
      <c r="M56" s="4"/>
      <c r="N56" s="6" t="s">
        <v>22</v>
      </c>
      <c r="O56" s="4"/>
      <c r="P56" s="6" t="s">
        <v>23</v>
      </c>
      <c r="Q56" s="4"/>
      <c r="R56" s="6" t="s">
        <v>22</v>
      </c>
      <c r="S56" s="4"/>
      <c r="T56" s="6" t="s">
        <v>23</v>
      </c>
      <c r="U56" s="70"/>
      <c r="V56" s="17"/>
      <c r="W56" s="18"/>
      <c r="X56" s="82"/>
      <c r="Z56" s="9" t="str">
        <f t="shared" si="103"/>
        <v/>
      </c>
      <c r="AA56" s="9" t="str">
        <f t="shared" si="80"/>
        <v/>
      </c>
      <c r="AB56" s="9" t="str">
        <f>IF(K56="","",IF(OR(AND(B56=B57,E57&gt;0,明細書!E57&lt;明細書!E56),AND(B56=B57,E57&gt;0,明細書!F56&gt;明細書!E57),AND(明細書!E56&gt;明細書!F56)),1,""))</f>
        <v/>
      </c>
      <c r="AC56" s="9" t="str">
        <f>IF(S56="","",IF(OR(明細書!G56&lt;明細書!E56,明細書!F56&lt;明細書!H56,明細書!G56&gt;明細書!H56),1,""))</f>
        <v/>
      </c>
      <c r="AD56" s="9" t="str">
        <f>IF(AND(明細書!E56&lt;=TIME(17,40,0),明細書!F56&gt;=TIME(18,20,0)),1,IF(AND(明細書!E56&lt;=TIME(21,40,0),明細書!F56&gt;=TIME(22,20,0)),1,IF(AND(明細書!E56&lt;=TIME(5,40,0),明細書!F56&gt;=TIME(6,20,0)),1,IF(AND(明細書!E56&lt;=TIME(7,40,0),明細書!F56&gt;=TIME(8,20,0)),1,""))))</f>
        <v/>
      </c>
      <c r="AL56" s="15" t="str">
        <f t="shared" si="60"/>
        <v/>
      </c>
      <c r="AN56" s="16"/>
      <c r="AO56" s="7" t="str">
        <f t="shared" si="3"/>
        <v/>
      </c>
      <c r="AP56" s="3">
        <f t="shared" si="4"/>
        <v>45382</v>
      </c>
      <c r="AQ56" s="4"/>
      <c r="AR56" s="5" t="s">
        <v>22</v>
      </c>
      <c r="AS56" s="4"/>
      <c r="AT56" s="5" t="s">
        <v>23</v>
      </c>
      <c r="AU56" s="4"/>
      <c r="AV56" s="5" t="s">
        <v>22</v>
      </c>
      <c r="AW56" s="4"/>
      <c r="AX56" s="5" t="s">
        <v>23</v>
      </c>
      <c r="AY56" s="4"/>
      <c r="AZ56" s="6" t="s">
        <v>22</v>
      </c>
      <c r="BA56" s="4"/>
      <c r="BB56" s="6" t="s">
        <v>23</v>
      </c>
      <c r="BC56" s="4"/>
      <c r="BD56" s="6" t="s">
        <v>22</v>
      </c>
      <c r="BE56" s="4"/>
      <c r="BF56" s="6" t="s">
        <v>23</v>
      </c>
      <c r="BG56" s="70"/>
      <c r="BH56" s="17"/>
      <c r="BI56" s="18"/>
      <c r="BJ56" s="82"/>
      <c r="BL56" s="9" t="str">
        <f t="shared" si="5"/>
        <v/>
      </c>
      <c r="BM56" s="9" t="str">
        <f t="shared" si="81"/>
        <v/>
      </c>
      <c r="BN56" s="9" t="str">
        <f>IF(AW56="","",IF(OR(AND(AN56=AN57,AQ57&gt;0,明細書!AQ57&lt;明細書!AQ56),AND(AN56=AN57,AQ57&gt;0,明細書!AR56&gt;明細書!AQ57),AND(明細書!AQ56&gt;明細書!AR56)),1,""))</f>
        <v/>
      </c>
      <c r="BO56" s="9" t="str">
        <f>IF(BE56="","",IF(OR(明細書!AS56&lt;明細書!AQ56,明細書!AR56&lt;明細書!AT56,明細書!AS56&gt;明細書!AT56),1,""))</f>
        <v/>
      </c>
      <c r="BP56" s="9" t="str">
        <f>IF(AND(明細書!AQ56&lt;=TIME(17,40,0),明細書!AR56&gt;=TIME(18,20,0)),1,IF(AND(明細書!AQ56&lt;=TIME(21,40,0),明細書!AR56&gt;=TIME(22,20,0)),1,IF(AND(明細書!AQ56&lt;=TIME(5,40,0),明細書!AR56&gt;=TIME(6,20,0)),1,IF(AND(明細書!AQ56&lt;=TIME(7,40,0),明細書!AR56&gt;=TIME(8,20,0)),1,""))))</f>
        <v/>
      </c>
      <c r="BX56" s="15" t="str">
        <f t="shared" si="61"/>
        <v/>
      </c>
      <c r="BZ56" s="16"/>
      <c r="CA56" s="7" t="str">
        <f t="shared" si="6"/>
        <v/>
      </c>
      <c r="CB56" s="3">
        <f t="shared" si="7"/>
        <v>45382</v>
      </c>
      <c r="CC56" s="4"/>
      <c r="CD56" s="5" t="s">
        <v>22</v>
      </c>
      <c r="CE56" s="4"/>
      <c r="CF56" s="5" t="s">
        <v>23</v>
      </c>
      <c r="CG56" s="4"/>
      <c r="CH56" s="5" t="s">
        <v>22</v>
      </c>
      <c r="CI56" s="4"/>
      <c r="CJ56" s="5" t="s">
        <v>23</v>
      </c>
      <c r="CK56" s="4"/>
      <c r="CL56" s="6" t="s">
        <v>22</v>
      </c>
      <c r="CM56" s="4"/>
      <c r="CN56" s="6" t="s">
        <v>23</v>
      </c>
      <c r="CO56" s="4"/>
      <c r="CP56" s="6" t="s">
        <v>22</v>
      </c>
      <c r="CQ56" s="4"/>
      <c r="CR56" s="6" t="s">
        <v>23</v>
      </c>
      <c r="CS56" s="70"/>
      <c r="CT56" s="17"/>
      <c r="CU56" s="18"/>
      <c r="CV56" s="82"/>
      <c r="CX56" s="9" t="str">
        <f t="shared" si="8"/>
        <v/>
      </c>
      <c r="CY56" s="9" t="str">
        <f t="shared" si="82"/>
        <v/>
      </c>
      <c r="CZ56" s="9" t="str">
        <f>IF(CI56="","",IF(OR(AND(BZ56=BZ57,CC57&gt;0,明細書!CC57&lt;明細書!CC56),AND(BZ56=BZ57,CC57&gt;0,明細書!CD56&gt;明細書!CC57),AND(明細書!CC56&gt;明細書!CD56)),1,""))</f>
        <v/>
      </c>
      <c r="DA56" s="9" t="str">
        <f>IF(CQ56="","",IF(OR(明細書!CE56&lt;明細書!CC56,明細書!CD56&lt;明細書!CF56,明細書!CE56&gt;明細書!CF56),1,""))</f>
        <v/>
      </c>
      <c r="DB56" s="9" t="str">
        <f>IF(AND(明細書!CC56&lt;=TIME(17,40,0),明細書!CD56&gt;=TIME(18,20,0)),1,IF(AND(明細書!CC56&lt;=TIME(21,40,0),明細書!CD56&gt;=TIME(22,20,0)),1,IF(AND(明細書!CC56&lt;=TIME(5,40,0),明細書!CD56&gt;=TIME(6,20,0)),1,IF(AND(明細書!CC56&lt;=TIME(7,40,0),明細書!CD56&gt;=TIME(8,20,0)),1,""))))</f>
        <v/>
      </c>
      <c r="DJ56" s="15" t="str">
        <f t="shared" si="62"/>
        <v/>
      </c>
      <c r="DL56" s="16"/>
      <c r="DM56" s="7" t="str">
        <f t="shared" si="9"/>
        <v/>
      </c>
      <c r="DN56" s="3">
        <f t="shared" si="10"/>
        <v>45382</v>
      </c>
      <c r="DO56" s="4"/>
      <c r="DP56" s="5" t="s">
        <v>22</v>
      </c>
      <c r="DQ56" s="4"/>
      <c r="DR56" s="5" t="s">
        <v>23</v>
      </c>
      <c r="DS56" s="4"/>
      <c r="DT56" s="5" t="s">
        <v>22</v>
      </c>
      <c r="DU56" s="4"/>
      <c r="DV56" s="5" t="s">
        <v>23</v>
      </c>
      <c r="DW56" s="4"/>
      <c r="DX56" s="6" t="s">
        <v>22</v>
      </c>
      <c r="DY56" s="4"/>
      <c r="DZ56" s="6" t="s">
        <v>23</v>
      </c>
      <c r="EA56" s="4"/>
      <c r="EB56" s="6" t="s">
        <v>22</v>
      </c>
      <c r="EC56" s="4"/>
      <c r="ED56" s="6" t="s">
        <v>23</v>
      </c>
      <c r="EE56" s="70"/>
      <c r="EF56" s="17"/>
      <c r="EG56" s="18"/>
      <c r="EH56" s="82"/>
      <c r="EJ56" s="9" t="str">
        <f t="shared" si="11"/>
        <v/>
      </c>
      <c r="EK56" s="9" t="str">
        <f t="shared" si="83"/>
        <v/>
      </c>
      <c r="EL56" s="9" t="str">
        <f>IF(DU56="","",IF(OR(AND(DL56=DL57,DO57&gt;0,明細書!DO57&lt;明細書!DO56),AND(DL56=DL57,DO57&gt;0,明細書!DP56&gt;明細書!DO57),AND(明細書!DO56&gt;明細書!DP56)),1,""))</f>
        <v/>
      </c>
      <c r="EM56" s="9" t="str">
        <f>IF(EC56="","",IF(OR(明細書!DQ56&lt;明細書!DO56,明細書!DP56&lt;明細書!DR56,明細書!DQ56&gt;明細書!DR56),1,""))</f>
        <v/>
      </c>
      <c r="EN56" s="9" t="str">
        <f>IF(AND(明細書!DO56&lt;=TIME(17,40,0),明細書!DP56&gt;=TIME(18,20,0)),1,IF(AND(明細書!DO56&lt;=TIME(21,40,0),明細書!DP56&gt;=TIME(22,20,0)),1,IF(AND(明細書!DO56&lt;=TIME(5,40,0),明細書!DP56&gt;=TIME(6,20,0)),1,IF(AND(明細書!DO56&lt;=TIME(7,40,0),明細書!DP56&gt;=TIME(8,20,0)),1,""))))</f>
        <v/>
      </c>
      <c r="EV56" s="15" t="str">
        <f t="shared" si="63"/>
        <v/>
      </c>
      <c r="EX56" s="16"/>
      <c r="EY56" s="7" t="str">
        <f t="shared" si="12"/>
        <v/>
      </c>
      <c r="EZ56" s="3">
        <f t="shared" si="13"/>
        <v>45382</v>
      </c>
      <c r="FA56" s="4"/>
      <c r="FB56" s="5" t="s">
        <v>22</v>
      </c>
      <c r="FC56" s="4"/>
      <c r="FD56" s="5" t="s">
        <v>23</v>
      </c>
      <c r="FE56" s="4"/>
      <c r="FF56" s="5" t="s">
        <v>22</v>
      </c>
      <c r="FG56" s="4"/>
      <c r="FH56" s="5" t="s">
        <v>23</v>
      </c>
      <c r="FI56" s="4"/>
      <c r="FJ56" s="6" t="s">
        <v>22</v>
      </c>
      <c r="FK56" s="4"/>
      <c r="FL56" s="6" t="s">
        <v>23</v>
      </c>
      <c r="FM56" s="4"/>
      <c r="FN56" s="6" t="s">
        <v>22</v>
      </c>
      <c r="FO56" s="4"/>
      <c r="FP56" s="6" t="s">
        <v>23</v>
      </c>
      <c r="FQ56" s="70"/>
      <c r="FR56" s="17"/>
      <c r="FS56" s="18"/>
      <c r="FT56" s="82"/>
      <c r="FV56" s="9" t="str">
        <f t="shared" si="14"/>
        <v/>
      </c>
      <c r="FW56" s="9" t="str">
        <f t="shared" si="84"/>
        <v/>
      </c>
      <c r="FX56" s="9" t="str">
        <f>IF(FG56="","",IF(OR(AND(EX56=EX57,FA57&gt;0,明細書!FA57&lt;明細書!FA56),AND(EX56=EX57,FA57&gt;0,明細書!FB56&gt;明細書!FA57),AND(明細書!FA56&gt;明細書!FB56)),1,""))</f>
        <v/>
      </c>
      <c r="FY56" s="9" t="str">
        <f>IF(FO56="","",IF(OR(明細書!FC56&lt;明細書!FA56,明細書!FB56&lt;明細書!FD56,明細書!FC56&gt;明細書!FD56),1,""))</f>
        <v/>
      </c>
      <c r="FZ56" s="9" t="str">
        <f>IF(AND(明細書!FA56&lt;=TIME(17,40,0),明細書!FB56&gt;=TIME(18,20,0)),1,IF(AND(明細書!FA56&lt;=TIME(21,40,0),明細書!FB56&gt;=TIME(22,20,0)),1,IF(AND(明細書!FA56&lt;=TIME(5,40,0),明細書!FB56&gt;=TIME(6,20,0)),1,IF(AND(明細書!FA56&lt;=TIME(7,40,0),明細書!FB56&gt;=TIME(8,20,0)),1,""))))</f>
        <v/>
      </c>
      <c r="GH56" s="15" t="str">
        <f t="shared" si="64"/>
        <v/>
      </c>
      <c r="GJ56" s="16"/>
      <c r="GK56" s="7" t="str">
        <f t="shared" si="15"/>
        <v/>
      </c>
      <c r="GL56" s="3">
        <f t="shared" si="16"/>
        <v>45382</v>
      </c>
      <c r="GM56" s="4"/>
      <c r="GN56" s="5" t="s">
        <v>22</v>
      </c>
      <c r="GO56" s="4"/>
      <c r="GP56" s="5" t="s">
        <v>23</v>
      </c>
      <c r="GQ56" s="4"/>
      <c r="GR56" s="5" t="s">
        <v>22</v>
      </c>
      <c r="GS56" s="4"/>
      <c r="GT56" s="5" t="s">
        <v>23</v>
      </c>
      <c r="GU56" s="4"/>
      <c r="GV56" s="6" t="s">
        <v>22</v>
      </c>
      <c r="GW56" s="4"/>
      <c r="GX56" s="6" t="s">
        <v>23</v>
      </c>
      <c r="GY56" s="4"/>
      <c r="GZ56" s="6" t="s">
        <v>22</v>
      </c>
      <c r="HA56" s="4"/>
      <c r="HB56" s="6" t="s">
        <v>23</v>
      </c>
      <c r="HC56" s="70"/>
      <c r="HD56" s="17"/>
      <c r="HE56" s="18"/>
      <c r="HF56" s="82"/>
      <c r="HH56" s="9" t="str">
        <f t="shared" si="17"/>
        <v/>
      </c>
      <c r="HI56" s="9" t="str">
        <f t="shared" si="85"/>
        <v/>
      </c>
      <c r="HJ56" s="9" t="str">
        <f>IF(GS56="","",IF(OR(AND(GJ56=GJ57,GM57&gt;0,明細書!GM57&lt;明細書!GM56),AND(GJ56=GJ57,GM57&gt;0,明細書!GN56&gt;明細書!GM57),AND(明細書!GM56&gt;明細書!GN56)),1,""))</f>
        <v/>
      </c>
      <c r="HK56" s="9" t="str">
        <f>IF(HA56="","",IF(OR(明細書!GO56&lt;明細書!GM56,明細書!GN56&lt;明細書!GP56,明細書!GO56&gt;明細書!GP56),1,""))</f>
        <v/>
      </c>
      <c r="HL56" s="9" t="str">
        <f>IF(AND(明細書!GM56&lt;=TIME(17,40,0),明細書!GN56&gt;=TIME(18,20,0)),1,IF(AND(明細書!GM56&lt;=TIME(21,40,0),明細書!GN56&gt;=TIME(22,20,0)),1,IF(AND(明細書!GM56&lt;=TIME(5,40,0),明細書!GN56&gt;=TIME(6,20,0)),1,IF(AND(明細書!GM56&lt;=TIME(7,40,0),明細書!GN56&gt;=TIME(8,20,0)),1,""))))</f>
        <v/>
      </c>
      <c r="HT56" s="15" t="str">
        <f t="shared" si="65"/>
        <v/>
      </c>
      <c r="HV56" s="16"/>
      <c r="HW56" s="7" t="str">
        <f t="shared" si="18"/>
        <v/>
      </c>
      <c r="HX56" s="3">
        <f t="shared" si="19"/>
        <v>45382</v>
      </c>
      <c r="HY56" s="4"/>
      <c r="HZ56" s="5" t="s">
        <v>22</v>
      </c>
      <c r="IA56" s="4"/>
      <c r="IB56" s="5" t="s">
        <v>23</v>
      </c>
      <c r="IC56" s="4"/>
      <c r="ID56" s="5" t="s">
        <v>22</v>
      </c>
      <c r="IE56" s="4"/>
      <c r="IF56" s="5" t="s">
        <v>23</v>
      </c>
      <c r="IG56" s="4"/>
      <c r="IH56" s="6" t="s">
        <v>22</v>
      </c>
      <c r="II56" s="4"/>
      <c r="IJ56" s="6" t="s">
        <v>23</v>
      </c>
      <c r="IK56" s="4"/>
      <c r="IL56" s="6" t="s">
        <v>22</v>
      </c>
      <c r="IM56" s="4"/>
      <c r="IN56" s="6" t="s">
        <v>23</v>
      </c>
      <c r="IO56" s="70"/>
      <c r="IP56" s="17"/>
      <c r="IQ56" s="18"/>
      <c r="IR56" s="82"/>
      <c r="IT56" s="9" t="str">
        <f t="shared" si="20"/>
        <v/>
      </c>
      <c r="IU56" s="9" t="str">
        <f t="shared" si="86"/>
        <v/>
      </c>
      <c r="IV56" s="9" t="str">
        <f>IF(IE56="","",IF(OR(AND(HV56=HV57,HY57&gt;0,明細書!HY57&lt;明細書!HY56),AND(HV56=HV57,HY57&gt;0,明細書!HZ56&gt;明細書!HY57),AND(明細書!HY56&gt;明細書!HZ56)),1,""))</f>
        <v/>
      </c>
      <c r="IW56" s="9" t="str">
        <f>IF(IM56="","",IF(OR(明細書!IA56&lt;明細書!HY56,明細書!HZ56&lt;明細書!IB56,明細書!IA56&gt;明細書!IB56),1,""))</f>
        <v/>
      </c>
      <c r="IX56" s="9" t="str">
        <f>IF(AND(明細書!HY56&lt;=TIME(17,40,0),明細書!HZ56&gt;=TIME(18,20,0)),1,IF(AND(明細書!HY56&lt;=TIME(21,40,0),明細書!HZ56&gt;=TIME(22,20,0)),1,IF(AND(明細書!HY56&lt;=TIME(5,40,0),明細書!HZ56&gt;=TIME(6,20,0)),1,IF(AND(明細書!HY56&lt;=TIME(7,40,0),明細書!HZ56&gt;=TIME(8,20,0)),1,""))))</f>
        <v/>
      </c>
      <c r="JF56" s="15" t="str">
        <f t="shared" si="66"/>
        <v/>
      </c>
      <c r="JH56" s="16"/>
      <c r="JI56" s="7" t="str">
        <f t="shared" si="21"/>
        <v/>
      </c>
      <c r="JJ56" s="3">
        <f t="shared" si="22"/>
        <v>45382</v>
      </c>
      <c r="JK56" s="4"/>
      <c r="JL56" s="5" t="s">
        <v>22</v>
      </c>
      <c r="JM56" s="4"/>
      <c r="JN56" s="5" t="s">
        <v>23</v>
      </c>
      <c r="JO56" s="4"/>
      <c r="JP56" s="5" t="s">
        <v>22</v>
      </c>
      <c r="JQ56" s="4"/>
      <c r="JR56" s="5" t="s">
        <v>23</v>
      </c>
      <c r="JS56" s="4"/>
      <c r="JT56" s="6" t="s">
        <v>22</v>
      </c>
      <c r="JU56" s="4"/>
      <c r="JV56" s="6" t="s">
        <v>23</v>
      </c>
      <c r="JW56" s="4"/>
      <c r="JX56" s="6" t="s">
        <v>22</v>
      </c>
      <c r="JY56" s="4"/>
      <c r="JZ56" s="6" t="s">
        <v>23</v>
      </c>
      <c r="KA56" s="70"/>
      <c r="KB56" s="17"/>
      <c r="KC56" s="18"/>
      <c r="KD56" s="82"/>
      <c r="KF56" s="9" t="str">
        <f t="shared" si="23"/>
        <v/>
      </c>
      <c r="KG56" s="9" t="str">
        <f t="shared" si="87"/>
        <v/>
      </c>
      <c r="KH56" s="9" t="str">
        <f>IF(JQ56="","",IF(OR(AND(JH56=JH57,JK57&gt;0,明細書!JK57&lt;明細書!JK56),AND(JH56=JH57,JK57&gt;0,明細書!JL56&gt;明細書!JK57),AND(明細書!JK56&gt;明細書!JL56)),1,""))</f>
        <v/>
      </c>
      <c r="KI56" s="9" t="str">
        <f>IF(JY56="","",IF(OR(明細書!JM56&lt;明細書!JK56,明細書!JL56&lt;明細書!JN56,明細書!JM56&gt;明細書!JN56),1,""))</f>
        <v/>
      </c>
      <c r="KJ56" s="9" t="str">
        <f>IF(AND(明細書!JK56&lt;=TIME(17,40,0),明細書!JL56&gt;=TIME(18,20,0)),1,IF(AND(明細書!JK56&lt;=TIME(21,40,0),明細書!JL56&gt;=TIME(22,20,0)),1,IF(AND(明細書!JK56&lt;=TIME(5,40,0),明細書!JL56&gt;=TIME(6,20,0)),1,IF(AND(明細書!JK56&lt;=TIME(7,40,0),明細書!JL56&gt;=TIME(8,20,0)),1,""))))</f>
        <v/>
      </c>
      <c r="KR56" s="15" t="str">
        <f t="shared" si="67"/>
        <v/>
      </c>
      <c r="KT56" s="16"/>
      <c r="KU56" s="7" t="str">
        <f t="shared" si="24"/>
        <v/>
      </c>
      <c r="KV56" s="3">
        <f t="shared" si="25"/>
        <v>45382</v>
      </c>
      <c r="KW56" s="4"/>
      <c r="KX56" s="5" t="s">
        <v>22</v>
      </c>
      <c r="KY56" s="4"/>
      <c r="KZ56" s="5" t="s">
        <v>23</v>
      </c>
      <c r="LA56" s="4"/>
      <c r="LB56" s="5" t="s">
        <v>22</v>
      </c>
      <c r="LC56" s="4"/>
      <c r="LD56" s="5" t="s">
        <v>23</v>
      </c>
      <c r="LE56" s="4"/>
      <c r="LF56" s="6" t="s">
        <v>22</v>
      </c>
      <c r="LG56" s="4"/>
      <c r="LH56" s="6" t="s">
        <v>23</v>
      </c>
      <c r="LI56" s="4"/>
      <c r="LJ56" s="6" t="s">
        <v>22</v>
      </c>
      <c r="LK56" s="4"/>
      <c r="LL56" s="6" t="s">
        <v>23</v>
      </c>
      <c r="LM56" s="70"/>
      <c r="LN56" s="17"/>
      <c r="LO56" s="18"/>
      <c r="LP56" s="82"/>
      <c r="LR56" s="9" t="str">
        <f t="shared" si="26"/>
        <v/>
      </c>
      <c r="LS56" s="9" t="str">
        <f t="shared" si="88"/>
        <v/>
      </c>
      <c r="LT56" s="9" t="str">
        <f>IF(LC56="","",IF(OR(AND(KT56=KT57,KW57&gt;0,明細書!KW57&lt;明細書!KW56),AND(KT56=KT57,KW57&gt;0,明細書!KX56&gt;明細書!KW57),AND(明細書!KW56&gt;明細書!KX56)),1,""))</f>
        <v/>
      </c>
      <c r="LU56" s="9" t="str">
        <f>IF(LK56="","",IF(OR(明細書!KY56&lt;明細書!KW56,明細書!KX56&lt;明細書!KZ56,明細書!KY56&gt;明細書!KZ56),1,""))</f>
        <v/>
      </c>
      <c r="LV56" s="9" t="str">
        <f>IF(AND(明細書!KW56&lt;=TIME(17,40,0),明細書!KX56&gt;=TIME(18,20,0)),1,IF(AND(明細書!KW56&lt;=TIME(21,40,0),明細書!KX56&gt;=TIME(22,20,0)),1,IF(AND(明細書!KW56&lt;=TIME(5,40,0),明細書!KX56&gt;=TIME(6,20,0)),1,IF(AND(明細書!KW56&lt;=TIME(7,40,0),明細書!KX56&gt;=TIME(8,20,0)),1,""))))</f>
        <v/>
      </c>
      <c r="MD56" s="15" t="str">
        <f t="shared" si="68"/>
        <v/>
      </c>
      <c r="MF56" s="16"/>
      <c r="MG56" s="7" t="str">
        <f t="shared" si="27"/>
        <v/>
      </c>
      <c r="MH56" s="3">
        <f t="shared" si="28"/>
        <v>45382</v>
      </c>
      <c r="MI56" s="4"/>
      <c r="MJ56" s="5" t="s">
        <v>22</v>
      </c>
      <c r="MK56" s="4"/>
      <c r="ML56" s="5" t="s">
        <v>23</v>
      </c>
      <c r="MM56" s="4"/>
      <c r="MN56" s="5" t="s">
        <v>22</v>
      </c>
      <c r="MO56" s="4"/>
      <c r="MP56" s="5" t="s">
        <v>23</v>
      </c>
      <c r="MQ56" s="4"/>
      <c r="MR56" s="6" t="s">
        <v>22</v>
      </c>
      <c r="MS56" s="4"/>
      <c r="MT56" s="6" t="s">
        <v>23</v>
      </c>
      <c r="MU56" s="4"/>
      <c r="MV56" s="6" t="s">
        <v>22</v>
      </c>
      <c r="MW56" s="4"/>
      <c r="MX56" s="6" t="s">
        <v>23</v>
      </c>
      <c r="MY56" s="70"/>
      <c r="MZ56" s="17"/>
      <c r="NA56" s="18"/>
      <c r="NB56" s="82"/>
      <c r="ND56" s="9" t="str">
        <f t="shared" si="29"/>
        <v/>
      </c>
      <c r="NE56" s="9" t="str">
        <f t="shared" si="89"/>
        <v/>
      </c>
      <c r="NF56" s="9" t="str">
        <f>IF(MO56="","",IF(OR(AND(MF56=MF57,MI57&gt;0,明細書!MI57&lt;明細書!MI56),AND(MF56=MF57,MI57&gt;0,明細書!MJ56&gt;明細書!MI57),AND(明細書!MI56&gt;明細書!MJ56)),1,""))</f>
        <v/>
      </c>
      <c r="NG56" s="9" t="str">
        <f>IF(MW56="","",IF(OR(明細書!MK56&lt;明細書!MI56,明細書!MJ56&lt;明細書!ML56,明細書!MK56&gt;明細書!ML56),1,""))</f>
        <v/>
      </c>
      <c r="NH56" s="9" t="str">
        <f>IF(AND(明細書!MI56&lt;=TIME(17,40,0),明細書!MJ56&gt;=TIME(18,20,0)),1,IF(AND(明細書!MI56&lt;=TIME(21,40,0),明細書!MJ56&gt;=TIME(22,20,0)),1,IF(AND(明細書!MI56&lt;=TIME(5,40,0),明細書!MJ56&gt;=TIME(6,20,0)),1,IF(AND(明細書!MI56&lt;=TIME(7,40,0),明細書!MJ56&gt;=TIME(8,20,0)),1,""))))</f>
        <v/>
      </c>
      <c r="NP56" s="15" t="str">
        <f t="shared" si="69"/>
        <v/>
      </c>
      <c r="NR56" s="16"/>
      <c r="NS56" s="7" t="str">
        <f t="shared" si="30"/>
        <v/>
      </c>
      <c r="NT56" s="3">
        <f t="shared" si="31"/>
        <v>45382</v>
      </c>
      <c r="NU56" s="4"/>
      <c r="NV56" s="5" t="s">
        <v>22</v>
      </c>
      <c r="NW56" s="4"/>
      <c r="NX56" s="5" t="s">
        <v>23</v>
      </c>
      <c r="NY56" s="4"/>
      <c r="NZ56" s="5" t="s">
        <v>22</v>
      </c>
      <c r="OA56" s="4"/>
      <c r="OB56" s="5" t="s">
        <v>23</v>
      </c>
      <c r="OC56" s="4"/>
      <c r="OD56" s="6" t="s">
        <v>22</v>
      </c>
      <c r="OE56" s="4"/>
      <c r="OF56" s="6" t="s">
        <v>23</v>
      </c>
      <c r="OG56" s="4"/>
      <c r="OH56" s="6" t="s">
        <v>22</v>
      </c>
      <c r="OI56" s="4"/>
      <c r="OJ56" s="6" t="s">
        <v>23</v>
      </c>
      <c r="OK56" s="70"/>
      <c r="OL56" s="17"/>
      <c r="OM56" s="18"/>
      <c r="ON56" s="82"/>
      <c r="OP56" s="9" t="str">
        <f t="shared" si="32"/>
        <v/>
      </c>
      <c r="OQ56" s="9" t="str">
        <f t="shared" si="90"/>
        <v/>
      </c>
      <c r="OR56" s="9" t="str">
        <f>IF(OA56="","",IF(OR(AND(NR56=NR57,NU57&gt;0,明細書!NU57&lt;明細書!NU56),AND(NR56=NR57,NU57&gt;0,明細書!NV56&gt;明細書!NU57),AND(明細書!NU56&gt;明細書!NV56)),1,""))</f>
        <v/>
      </c>
      <c r="OS56" s="9" t="str">
        <f>IF(OI56="","",IF(OR(明細書!NW56&lt;明細書!NU56,明細書!NV56&lt;明細書!NX56,明細書!NW56&gt;明細書!NX56),1,""))</f>
        <v/>
      </c>
      <c r="OT56" s="9" t="str">
        <f>IF(AND(明細書!NU56&lt;=TIME(17,40,0),明細書!NV56&gt;=TIME(18,20,0)),1,IF(AND(明細書!NU56&lt;=TIME(21,40,0),明細書!NV56&gt;=TIME(22,20,0)),1,IF(AND(明細書!NU56&lt;=TIME(5,40,0),明細書!NV56&gt;=TIME(6,20,0)),1,IF(AND(明細書!NU56&lt;=TIME(7,40,0),明細書!NV56&gt;=TIME(8,20,0)),1,""))))</f>
        <v/>
      </c>
      <c r="PB56" s="15" t="str">
        <f t="shared" si="70"/>
        <v/>
      </c>
      <c r="PD56" s="16"/>
      <c r="PE56" s="7" t="str">
        <f t="shared" si="33"/>
        <v/>
      </c>
      <c r="PF56" s="3">
        <f t="shared" si="34"/>
        <v>45382</v>
      </c>
      <c r="PG56" s="4"/>
      <c r="PH56" s="5" t="s">
        <v>22</v>
      </c>
      <c r="PI56" s="4"/>
      <c r="PJ56" s="5" t="s">
        <v>23</v>
      </c>
      <c r="PK56" s="4"/>
      <c r="PL56" s="5" t="s">
        <v>22</v>
      </c>
      <c r="PM56" s="4"/>
      <c r="PN56" s="5" t="s">
        <v>23</v>
      </c>
      <c r="PO56" s="4"/>
      <c r="PP56" s="6" t="s">
        <v>22</v>
      </c>
      <c r="PQ56" s="4"/>
      <c r="PR56" s="6" t="s">
        <v>23</v>
      </c>
      <c r="PS56" s="4"/>
      <c r="PT56" s="6" t="s">
        <v>22</v>
      </c>
      <c r="PU56" s="4"/>
      <c r="PV56" s="6" t="s">
        <v>23</v>
      </c>
      <c r="PW56" s="70"/>
      <c r="PX56" s="17"/>
      <c r="PY56" s="18"/>
      <c r="PZ56" s="82"/>
      <c r="QB56" s="9" t="str">
        <f t="shared" si="35"/>
        <v/>
      </c>
      <c r="QC56" s="9" t="str">
        <f t="shared" si="91"/>
        <v/>
      </c>
      <c r="QD56" s="9" t="str">
        <f>IF(PM56="","",IF(OR(AND(PD56=PD57,PG57&gt;0,明細書!PG57&lt;明細書!PG56),AND(PD56=PD57,PG57&gt;0,明細書!PH56&gt;明細書!PG57),AND(明細書!PG56&gt;明細書!PH56)),1,""))</f>
        <v/>
      </c>
      <c r="QE56" s="9" t="str">
        <f>IF(PU56="","",IF(OR(明細書!PI56&lt;明細書!PG56,明細書!PH56&lt;明細書!PJ56,明細書!PI56&gt;明細書!PJ56),1,""))</f>
        <v/>
      </c>
      <c r="QF56" s="9" t="str">
        <f>IF(AND(明細書!PG56&lt;=TIME(17,40,0),明細書!PH56&gt;=TIME(18,20,0)),1,IF(AND(明細書!PG56&lt;=TIME(21,40,0),明細書!PH56&gt;=TIME(22,20,0)),1,IF(AND(明細書!PG56&lt;=TIME(5,40,0),明細書!PH56&gt;=TIME(6,20,0)),1,IF(AND(明細書!PG56&lt;=TIME(7,40,0),明細書!PH56&gt;=TIME(8,20,0)),1,""))))</f>
        <v/>
      </c>
      <c r="QN56" s="15" t="str">
        <f t="shared" si="71"/>
        <v/>
      </c>
      <c r="QP56" s="16"/>
      <c r="QQ56" s="7" t="str">
        <f t="shared" si="36"/>
        <v/>
      </c>
      <c r="QR56" s="3">
        <f t="shared" si="37"/>
        <v>45382</v>
      </c>
      <c r="QS56" s="4"/>
      <c r="QT56" s="5" t="s">
        <v>22</v>
      </c>
      <c r="QU56" s="4"/>
      <c r="QV56" s="5" t="s">
        <v>23</v>
      </c>
      <c r="QW56" s="4"/>
      <c r="QX56" s="5" t="s">
        <v>22</v>
      </c>
      <c r="QY56" s="4"/>
      <c r="QZ56" s="5" t="s">
        <v>23</v>
      </c>
      <c r="RA56" s="4"/>
      <c r="RB56" s="6" t="s">
        <v>22</v>
      </c>
      <c r="RC56" s="4"/>
      <c r="RD56" s="6" t="s">
        <v>23</v>
      </c>
      <c r="RE56" s="4"/>
      <c r="RF56" s="6" t="s">
        <v>22</v>
      </c>
      <c r="RG56" s="4"/>
      <c r="RH56" s="6" t="s">
        <v>23</v>
      </c>
      <c r="RI56" s="70"/>
      <c r="RJ56" s="17"/>
      <c r="RK56" s="18"/>
      <c r="RL56" s="82"/>
      <c r="RN56" s="9" t="str">
        <f t="shared" si="38"/>
        <v/>
      </c>
      <c r="RO56" s="9" t="str">
        <f t="shared" si="92"/>
        <v/>
      </c>
      <c r="RP56" s="9" t="str">
        <f>IF(QY56="","",IF(OR(AND(QP56=QP57,QS57&gt;0,明細書!QS57&lt;明細書!QS56),AND(QP56=QP57,QS57&gt;0,明細書!QT56&gt;明細書!QS57),AND(明細書!QS56&gt;明細書!QT56)),1,""))</f>
        <v/>
      </c>
      <c r="RQ56" s="9" t="str">
        <f>IF(RG56="","",IF(OR(明細書!QU56&lt;明細書!QS56,明細書!QT56&lt;明細書!QV56,明細書!QU56&gt;明細書!QV56),1,""))</f>
        <v/>
      </c>
      <c r="RR56" s="9" t="str">
        <f>IF(AND(明細書!QS56&lt;=TIME(17,40,0),明細書!QT56&gt;=TIME(18,20,0)),1,IF(AND(明細書!QS56&lt;=TIME(21,40,0),明細書!QT56&gt;=TIME(22,20,0)),1,IF(AND(明細書!QS56&lt;=TIME(5,40,0),明細書!QT56&gt;=TIME(6,20,0)),1,IF(AND(明細書!QS56&lt;=TIME(7,40,0),明細書!QT56&gt;=TIME(8,20,0)),1,""))))</f>
        <v/>
      </c>
      <c r="RZ56" s="15" t="str">
        <f t="shared" si="72"/>
        <v/>
      </c>
      <c r="SB56" s="16"/>
      <c r="SC56" s="7" t="str">
        <f t="shared" si="39"/>
        <v/>
      </c>
      <c r="SD56" s="3">
        <f t="shared" si="40"/>
        <v>45382</v>
      </c>
      <c r="SE56" s="4"/>
      <c r="SF56" s="5" t="s">
        <v>22</v>
      </c>
      <c r="SG56" s="4"/>
      <c r="SH56" s="5" t="s">
        <v>23</v>
      </c>
      <c r="SI56" s="4"/>
      <c r="SJ56" s="5" t="s">
        <v>22</v>
      </c>
      <c r="SK56" s="4"/>
      <c r="SL56" s="5" t="s">
        <v>23</v>
      </c>
      <c r="SM56" s="4"/>
      <c r="SN56" s="6" t="s">
        <v>22</v>
      </c>
      <c r="SO56" s="4"/>
      <c r="SP56" s="6" t="s">
        <v>23</v>
      </c>
      <c r="SQ56" s="4"/>
      <c r="SR56" s="6" t="s">
        <v>22</v>
      </c>
      <c r="SS56" s="4"/>
      <c r="ST56" s="6" t="s">
        <v>23</v>
      </c>
      <c r="SU56" s="70"/>
      <c r="SV56" s="17"/>
      <c r="SW56" s="18"/>
      <c r="SX56" s="82"/>
      <c r="SZ56" s="9" t="str">
        <f t="shared" si="41"/>
        <v/>
      </c>
      <c r="TA56" s="9" t="str">
        <f t="shared" si="93"/>
        <v/>
      </c>
      <c r="TB56" s="9" t="str">
        <f>IF(SK56="","",IF(OR(AND(SB56=SB57,SE57&gt;0,明細書!SE57&lt;明細書!SE56),AND(SB56=SB57,SE57&gt;0,明細書!SF56&gt;明細書!SE57),AND(明細書!SE56&gt;明細書!SF56)),1,""))</f>
        <v/>
      </c>
      <c r="TC56" s="9" t="str">
        <f>IF(SS56="","",IF(OR(明細書!SG56&lt;明細書!SE56,明細書!SF56&lt;明細書!SH56,明細書!SG56&gt;明細書!SH56),1,""))</f>
        <v/>
      </c>
      <c r="TD56" s="9" t="str">
        <f>IF(AND(明細書!SE56&lt;=TIME(17,40,0),明細書!SF56&gt;=TIME(18,20,0)),1,IF(AND(明細書!SE56&lt;=TIME(21,40,0),明細書!SF56&gt;=TIME(22,20,0)),1,IF(AND(明細書!SE56&lt;=TIME(5,40,0),明細書!SF56&gt;=TIME(6,20,0)),1,IF(AND(明細書!SE56&lt;=TIME(7,40,0),明細書!SF56&gt;=TIME(8,20,0)),1,""))))</f>
        <v/>
      </c>
      <c r="TL56" s="15" t="str">
        <f t="shared" si="73"/>
        <v/>
      </c>
      <c r="TN56" s="16"/>
      <c r="TO56" s="7" t="str">
        <f t="shared" si="42"/>
        <v/>
      </c>
      <c r="TP56" s="3">
        <f t="shared" si="43"/>
        <v>45382</v>
      </c>
      <c r="TQ56" s="4"/>
      <c r="TR56" s="5" t="s">
        <v>22</v>
      </c>
      <c r="TS56" s="4"/>
      <c r="TT56" s="5" t="s">
        <v>23</v>
      </c>
      <c r="TU56" s="4"/>
      <c r="TV56" s="5" t="s">
        <v>22</v>
      </c>
      <c r="TW56" s="4"/>
      <c r="TX56" s="5" t="s">
        <v>23</v>
      </c>
      <c r="TY56" s="4"/>
      <c r="TZ56" s="6" t="s">
        <v>22</v>
      </c>
      <c r="UA56" s="4"/>
      <c r="UB56" s="6" t="s">
        <v>23</v>
      </c>
      <c r="UC56" s="4"/>
      <c r="UD56" s="6" t="s">
        <v>22</v>
      </c>
      <c r="UE56" s="4"/>
      <c r="UF56" s="6" t="s">
        <v>23</v>
      </c>
      <c r="UG56" s="70"/>
      <c r="UH56" s="17"/>
      <c r="UI56" s="18"/>
      <c r="UJ56" s="82"/>
      <c r="UL56" s="9" t="str">
        <f t="shared" si="44"/>
        <v/>
      </c>
      <c r="UM56" s="9" t="str">
        <f t="shared" si="94"/>
        <v/>
      </c>
      <c r="UN56" s="9" t="str">
        <f>IF(TW56="","",IF(OR(AND(TN56=TN57,TQ57&gt;0,明細書!TQ57&lt;明細書!TQ56),AND(TN56=TN57,TQ57&gt;0,明細書!TR56&gt;明細書!TQ57),AND(明細書!TQ56&gt;明細書!TR56)),1,""))</f>
        <v/>
      </c>
      <c r="UO56" s="9" t="str">
        <f>IF(UE56="","",IF(OR(明細書!TS56&lt;明細書!TQ56,明細書!TR56&lt;明細書!TT56,明細書!TS56&gt;明細書!TT56),1,""))</f>
        <v/>
      </c>
      <c r="UP56" s="9" t="str">
        <f>IF(AND(明細書!TQ56&lt;=TIME(17,40,0),明細書!TR56&gt;=TIME(18,20,0)),1,IF(AND(明細書!TQ56&lt;=TIME(21,40,0),明細書!TR56&gt;=TIME(22,20,0)),1,IF(AND(明細書!TQ56&lt;=TIME(5,40,0),明細書!TR56&gt;=TIME(6,20,0)),1,IF(AND(明細書!TQ56&lt;=TIME(7,40,0),明細書!TR56&gt;=TIME(8,20,0)),1,""))))</f>
        <v/>
      </c>
      <c r="UX56" s="15" t="str">
        <f t="shared" si="74"/>
        <v/>
      </c>
      <c r="UZ56" s="16"/>
      <c r="VA56" s="7" t="str">
        <f t="shared" si="45"/>
        <v/>
      </c>
      <c r="VB56" s="3">
        <f t="shared" si="46"/>
        <v>45382</v>
      </c>
      <c r="VC56" s="4"/>
      <c r="VD56" s="5" t="s">
        <v>22</v>
      </c>
      <c r="VE56" s="4"/>
      <c r="VF56" s="5" t="s">
        <v>23</v>
      </c>
      <c r="VG56" s="4"/>
      <c r="VH56" s="5" t="s">
        <v>22</v>
      </c>
      <c r="VI56" s="4"/>
      <c r="VJ56" s="5" t="s">
        <v>23</v>
      </c>
      <c r="VK56" s="4"/>
      <c r="VL56" s="6" t="s">
        <v>22</v>
      </c>
      <c r="VM56" s="4"/>
      <c r="VN56" s="6" t="s">
        <v>23</v>
      </c>
      <c r="VO56" s="4"/>
      <c r="VP56" s="6" t="s">
        <v>22</v>
      </c>
      <c r="VQ56" s="4"/>
      <c r="VR56" s="6" t="s">
        <v>23</v>
      </c>
      <c r="VS56" s="70"/>
      <c r="VT56" s="17"/>
      <c r="VU56" s="18"/>
      <c r="VV56" s="82"/>
      <c r="VX56" s="9" t="str">
        <f t="shared" si="47"/>
        <v/>
      </c>
      <c r="VY56" s="9" t="str">
        <f t="shared" si="95"/>
        <v/>
      </c>
      <c r="VZ56" s="9" t="str">
        <f>IF(VI56="","",IF(OR(AND(UZ56=UZ57,VC57&gt;0,明細書!VC57&lt;明細書!VC56),AND(UZ56=UZ57,VC57&gt;0,明細書!VD56&gt;明細書!VC57),AND(明細書!VC56&gt;明細書!VD56)),1,""))</f>
        <v/>
      </c>
      <c r="WA56" s="9" t="str">
        <f>IF(VQ56="","",IF(OR(明細書!VE56&lt;明細書!VC56,明細書!VD56&lt;明細書!VF56,明細書!VE56&gt;明細書!VF56),1,""))</f>
        <v/>
      </c>
      <c r="WB56" s="9" t="str">
        <f>IF(AND(明細書!VC56&lt;=TIME(17,40,0),明細書!VD56&gt;=TIME(18,20,0)),1,IF(AND(明細書!VC56&lt;=TIME(21,40,0),明細書!VD56&gt;=TIME(22,20,0)),1,IF(AND(明細書!VC56&lt;=TIME(5,40,0),明細書!VD56&gt;=TIME(6,20,0)),1,IF(AND(明細書!VC56&lt;=TIME(7,40,0),明細書!VD56&gt;=TIME(8,20,0)),1,""))))</f>
        <v/>
      </c>
      <c r="WJ56" s="15" t="str">
        <f t="shared" si="75"/>
        <v/>
      </c>
      <c r="WL56" s="16"/>
      <c r="WM56" s="7" t="str">
        <f t="shared" si="48"/>
        <v/>
      </c>
      <c r="WN56" s="3">
        <f t="shared" si="49"/>
        <v>45382</v>
      </c>
      <c r="WO56" s="4"/>
      <c r="WP56" s="5" t="s">
        <v>22</v>
      </c>
      <c r="WQ56" s="4"/>
      <c r="WR56" s="5" t="s">
        <v>23</v>
      </c>
      <c r="WS56" s="4"/>
      <c r="WT56" s="5" t="s">
        <v>22</v>
      </c>
      <c r="WU56" s="4"/>
      <c r="WV56" s="5" t="s">
        <v>23</v>
      </c>
      <c r="WW56" s="4"/>
      <c r="WX56" s="6" t="s">
        <v>22</v>
      </c>
      <c r="WY56" s="4"/>
      <c r="WZ56" s="6" t="s">
        <v>23</v>
      </c>
      <c r="XA56" s="4"/>
      <c r="XB56" s="6" t="s">
        <v>22</v>
      </c>
      <c r="XC56" s="4"/>
      <c r="XD56" s="6" t="s">
        <v>23</v>
      </c>
      <c r="XE56" s="70"/>
      <c r="XF56" s="17"/>
      <c r="XG56" s="18"/>
      <c r="XH56" s="82"/>
      <c r="XJ56" s="9" t="str">
        <f t="shared" si="50"/>
        <v/>
      </c>
      <c r="XK56" s="9" t="str">
        <f t="shared" si="96"/>
        <v/>
      </c>
      <c r="XL56" s="9" t="str">
        <f>IF(WU56="","",IF(OR(AND(WL56=WL57,WO57&gt;0,明細書!WO57&lt;明細書!WO56),AND(WL56=WL57,WO57&gt;0,明細書!WP56&gt;明細書!WO57),AND(明細書!WO56&gt;明細書!WP56)),1,""))</f>
        <v/>
      </c>
      <c r="XM56" s="9" t="str">
        <f>IF(XC56="","",IF(OR(明細書!WQ56&lt;明細書!WO56,明細書!WP56&lt;明細書!WR56,明細書!WQ56&gt;明細書!WR56),1,""))</f>
        <v/>
      </c>
      <c r="XN56" s="9" t="str">
        <f>IF(AND(明細書!WO56&lt;=TIME(17,40,0),明細書!WP56&gt;=TIME(18,20,0)),1,IF(AND(明細書!WO56&lt;=TIME(21,40,0),明細書!WP56&gt;=TIME(22,20,0)),1,IF(AND(明細書!WO56&lt;=TIME(5,40,0),明細書!WP56&gt;=TIME(6,20,0)),1,IF(AND(明細書!WO56&lt;=TIME(7,40,0),明細書!WP56&gt;=TIME(8,20,0)),1,""))))</f>
        <v/>
      </c>
      <c r="XV56" s="15" t="str">
        <f t="shared" si="76"/>
        <v/>
      </c>
      <c r="XX56" s="16"/>
      <c r="XY56" s="7" t="str">
        <f t="shared" si="51"/>
        <v/>
      </c>
      <c r="XZ56" s="3">
        <f t="shared" si="52"/>
        <v>45382</v>
      </c>
      <c r="YA56" s="4"/>
      <c r="YB56" s="5" t="s">
        <v>22</v>
      </c>
      <c r="YC56" s="4"/>
      <c r="YD56" s="5" t="s">
        <v>23</v>
      </c>
      <c r="YE56" s="4"/>
      <c r="YF56" s="5" t="s">
        <v>22</v>
      </c>
      <c r="YG56" s="4"/>
      <c r="YH56" s="5" t="s">
        <v>23</v>
      </c>
      <c r="YI56" s="4"/>
      <c r="YJ56" s="6" t="s">
        <v>22</v>
      </c>
      <c r="YK56" s="4"/>
      <c r="YL56" s="6" t="s">
        <v>23</v>
      </c>
      <c r="YM56" s="4"/>
      <c r="YN56" s="6" t="s">
        <v>22</v>
      </c>
      <c r="YO56" s="4"/>
      <c r="YP56" s="6" t="s">
        <v>23</v>
      </c>
      <c r="YQ56" s="70"/>
      <c r="YR56" s="17"/>
      <c r="YS56" s="18"/>
      <c r="YT56" s="82"/>
      <c r="YV56" s="9" t="str">
        <f t="shared" si="53"/>
        <v/>
      </c>
      <c r="YW56" s="9" t="str">
        <f t="shared" si="97"/>
        <v/>
      </c>
      <c r="YX56" s="9" t="str">
        <f>IF(YG56="","",IF(OR(AND(XX56=XX57,YA57&gt;0,明細書!YA57&lt;明細書!YA56),AND(XX56=XX57,YA57&gt;0,明細書!YB56&gt;明細書!YA57),AND(明細書!YA56&gt;明細書!YB56)),1,""))</f>
        <v/>
      </c>
      <c r="YY56" s="9" t="str">
        <f>IF(YO56="","",IF(OR(明細書!YC56&lt;明細書!YA56,明細書!YB56&lt;明細書!YD56,明細書!YC56&gt;明細書!YD56),1,""))</f>
        <v/>
      </c>
      <c r="YZ56" s="9" t="str">
        <f>IF(AND(明細書!YA56&lt;=TIME(17,40,0),明細書!YB56&gt;=TIME(18,20,0)),1,IF(AND(明細書!YA56&lt;=TIME(21,40,0),明細書!YB56&gt;=TIME(22,20,0)),1,IF(AND(明細書!YA56&lt;=TIME(5,40,0),明細書!YB56&gt;=TIME(6,20,0)),1,IF(AND(明細書!YA56&lt;=TIME(7,40,0),明細書!YB56&gt;=TIME(8,20,0)),1,""))))</f>
        <v/>
      </c>
      <c r="ZH56" s="15" t="str">
        <f t="shared" si="77"/>
        <v/>
      </c>
      <c r="ZJ56" s="16"/>
      <c r="ZK56" s="7" t="str">
        <f t="shared" si="54"/>
        <v/>
      </c>
      <c r="ZL56" s="3">
        <f t="shared" si="55"/>
        <v>45382</v>
      </c>
      <c r="ZM56" s="4"/>
      <c r="ZN56" s="5" t="s">
        <v>22</v>
      </c>
      <c r="ZO56" s="4"/>
      <c r="ZP56" s="5" t="s">
        <v>23</v>
      </c>
      <c r="ZQ56" s="4"/>
      <c r="ZR56" s="5" t="s">
        <v>22</v>
      </c>
      <c r="ZS56" s="4"/>
      <c r="ZT56" s="5" t="s">
        <v>23</v>
      </c>
      <c r="ZU56" s="4"/>
      <c r="ZV56" s="6" t="s">
        <v>22</v>
      </c>
      <c r="ZW56" s="4"/>
      <c r="ZX56" s="6" t="s">
        <v>23</v>
      </c>
      <c r="ZY56" s="4"/>
      <c r="ZZ56" s="6" t="s">
        <v>22</v>
      </c>
      <c r="AAA56" s="4"/>
      <c r="AAB56" s="6" t="s">
        <v>23</v>
      </c>
      <c r="AAC56" s="70"/>
      <c r="AAD56" s="17"/>
      <c r="AAE56" s="18"/>
      <c r="AAF56" s="82"/>
      <c r="AAH56" s="9" t="str">
        <f t="shared" si="56"/>
        <v/>
      </c>
      <c r="AAI56" s="9" t="str">
        <f t="shared" si="98"/>
        <v/>
      </c>
      <c r="AAJ56" s="9" t="str">
        <f>IF(ZS56="","",IF(OR(AND(ZJ56=ZJ57,ZM57&gt;0,明細書!ZM57&lt;明細書!ZM56),AND(ZJ56=ZJ57,ZM57&gt;0,明細書!ZN56&gt;明細書!ZM57),AND(明細書!ZM56&gt;明細書!ZN56)),1,""))</f>
        <v/>
      </c>
      <c r="AAK56" s="9" t="str">
        <f>IF(AAA56="","",IF(OR(明細書!ZO56&lt;明細書!ZM56,明細書!ZN56&lt;明細書!ZP56,明細書!ZO56&gt;明細書!ZP56),1,""))</f>
        <v/>
      </c>
      <c r="AAL56" s="9" t="str">
        <f>IF(AND(明細書!ZM56&lt;=TIME(17,40,0),明細書!ZN56&gt;=TIME(18,20,0)),1,IF(AND(明細書!ZM56&lt;=TIME(21,40,0),明細書!ZN56&gt;=TIME(22,20,0)),1,IF(AND(明細書!ZM56&lt;=TIME(5,40,0),明細書!ZN56&gt;=TIME(6,20,0)),1,IF(AND(明細書!ZM56&lt;=TIME(7,40,0),明細書!ZN56&gt;=TIME(8,20,0)),1,""))))</f>
        <v/>
      </c>
      <c r="AAT56" s="15" t="str">
        <f t="shared" si="78"/>
        <v/>
      </c>
      <c r="AAV56" s="16"/>
      <c r="AAW56" s="7" t="str">
        <f t="shared" si="57"/>
        <v/>
      </c>
      <c r="AAX56" s="3">
        <f t="shared" si="58"/>
        <v>45382</v>
      </c>
      <c r="AAY56" s="4"/>
      <c r="AAZ56" s="5" t="s">
        <v>22</v>
      </c>
      <c r="ABA56" s="4"/>
      <c r="ABB56" s="5" t="s">
        <v>23</v>
      </c>
      <c r="ABC56" s="4"/>
      <c r="ABD56" s="5" t="s">
        <v>22</v>
      </c>
      <c r="ABE56" s="4"/>
      <c r="ABF56" s="5" t="s">
        <v>23</v>
      </c>
      <c r="ABG56" s="4"/>
      <c r="ABH56" s="6" t="s">
        <v>22</v>
      </c>
      <c r="ABI56" s="4"/>
      <c r="ABJ56" s="6" t="s">
        <v>23</v>
      </c>
      <c r="ABK56" s="4"/>
      <c r="ABL56" s="6" t="s">
        <v>22</v>
      </c>
      <c r="ABM56" s="4"/>
      <c r="ABN56" s="6" t="s">
        <v>23</v>
      </c>
      <c r="ABO56" s="70"/>
      <c r="ABP56" s="17"/>
      <c r="ABQ56" s="18"/>
      <c r="ABR56" s="82"/>
      <c r="ABT56" s="9" t="str">
        <f t="shared" si="59"/>
        <v/>
      </c>
      <c r="ABU56" s="9" t="str">
        <f t="shared" si="99"/>
        <v/>
      </c>
      <c r="ABV56" s="9" t="str">
        <f>IF(ABE56="","",IF(OR(AND(AAV56=AAV57,AAY57&gt;0,明細書!AAY57&lt;明細書!AAY56),AND(AAV56=AAV57,AAY57&gt;0,明細書!AAZ56&gt;明細書!AAY57),AND(明細書!AAY56&gt;明細書!AAZ56)),1,""))</f>
        <v/>
      </c>
      <c r="ABW56" s="9" t="str">
        <f>IF(ABM56="","",IF(OR(明細書!ABA56&lt;明細書!AAY56,明細書!AAZ56&lt;明細書!ABB56,明細書!ABA56&gt;明細書!ABB56),1,""))</f>
        <v/>
      </c>
      <c r="ABX56" s="9" t="str">
        <f>IF(AND(明細書!AAY56&lt;=TIME(17,40,0),明細書!AAZ56&gt;=TIME(18,20,0)),1,IF(AND(明細書!AAY56&lt;=TIME(21,40,0),明細書!AAZ56&gt;=TIME(22,20,0)),1,IF(AND(明細書!AAY56&lt;=TIME(5,40,0),明細書!AAZ56&gt;=TIME(6,20,0)),1,IF(AND(明細書!AAY56&lt;=TIME(7,40,0),明細書!AAZ56&gt;=TIME(8,20,0)),1,""))))</f>
        <v/>
      </c>
      <c r="ACF56" s="15" t="str">
        <f t="shared" si="79"/>
        <v/>
      </c>
    </row>
    <row r="57" spans="2:760" ht="18.75" customHeight="1" x14ac:dyDescent="0.2">
      <c r="B57" s="16"/>
      <c r="C57" s="7" t="str">
        <f t="shared" si="100"/>
        <v/>
      </c>
      <c r="D57" s="3">
        <f t="shared" si="102"/>
        <v>45382</v>
      </c>
      <c r="E57" s="4"/>
      <c r="F57" s="5" t="s">
        <v>22</v>
      </c>
      <c r="G57" s="4"/>
      <c r="H57" s="5" t="s">
        <v>23</v>
      </c>
      <c r="I57" s="4"/>
      <c r="J57" s="5" t="s">
        <v>22</v>
      </c>
      <c r="K57" s="4"/>
      <c r="L57" s="5" t="s">
        <v>23</v>
      </c>
      <c r="M57" s="4"/>
      <c r="N57" s="6" t="s">
        <v>22</v>
      </c>
      <c r="O57" s="4"/>
      <c r="P57" s="6" t="s">
        <v>23</v>
      </c>
      <c r="Q57" s="4"/>
      <c r="R57" s="6" t="s">
        <v>22</v>
      </c>
      <c r="S57" s="4"/>
      <c r="T57" s="6" t="s">
        <v>23</v>
      </c>
      <c r="U57" s="70"/>
      <c r="V57" s="17"/>
      <c r="W57" s="18"/>
      <c r="X57" s="82"/>
      <c r="Z57" s="9" t="str">
        <f t="shared" si="103"/>
        <v/>
      </c>
      <c r="AA57" s="9" t="str">
        <f t="shared" si="80"/>
        <v/>
      </c>
      <c r="AB57" s="9" t="str">
        <f>IF(K57="","",IF(OR(AND(B57=B58,E58&gt;0,明細書!E58&lt;明細書!E57),AND(B57=B58,E58&gt;0,明細書!F57&gt;明細書!E58),AND(明細書!E57&gt;明細書!F57)),1,""))</f>
        <v/>
      </c>
      <c r="AC57" s="9" t="str">
        <f>IF(S57="","",IF(OR(明細書!G57&lt;明細書!E57,明細書!F57&lt;明細書!H57,明細書!G57&gt;明細書!H57),1,""))</f>
        <v/>
      </c>
      <c r="AD57" s="9" t="str">
        <f>IF(AND(明細書!E57&lt;=TIME(17,40,0),明細書!F57&gt;=TIME(18,20,0)),1,IF(AND(明細書!E57&lt;=TIME(21,40,0),明細書!F57&gt;=TIME(22,20,0)),1,IF(AND(明細書!E57&lt;=TIME(5,40,0),明細書!F57&gt;=TIME(6,20,0)),1,IF(AND(明細書!E57&lt;=TIME(7,40,0),明細書!F57&gt;=TIME(8,20,0)),1,""))))</f>
        <v/>
      </c>
      <c r="AL57" s="15" t="str">
        <f t="shared" si="60"/>
        <v/>
      </c>
      <c r="AN57" s="16"/>
      <c r="AO57" s="7" t="str">
        <f t="shared" si="3"/>
        <v/>
      </c>
      <c r="AP57" s="3">
        <f t="shared" si="4"/>
        <v>45382</v>
      </c>
      <c r="AQ57" s="4"/>
      <c r="AR57" s="5" t="s">
        <v>22</v>
      </c>
      <c r="AS57" s="4"/>
      <c r="AT57" s="5" t="s">
        <v>23</v>
      </c>
      <c r="AU57" s="4"/>
      <c r="AV57" s="5" t="s">
        <v>22</v>
      </c>
      <c r="AW57" s="4"/>
      <c r="AX57" s="5" t="s">
        <v>23</v>
      </c>
      <c r="AY57" s="4"/>
      <c r="AZ57" s="6" t="s">
        <v>22</v>
      </c>
      <c r="BA57" s="4"/>
      <c r="BB57" s="6" t="s">
        <v>23</v>
      </c>
      <c r="BC57" s="4"/>
      <c r="BD57" s="6" t="s">
        <v>22</v>
      </c>
      <c r="BE57" s="4"/>
      <c r="BF57" s="6" t="s">
        <v>23</v>
      </c>
      <c r="BG57" s="70"/>
      <c r="BH57" s="17"/>
      <c r="BI57" s="18"/>
      <c r="BJ57" s="82"/>
      <c r="BL57" s="9" t="str">
        <f t="shared" si="5"/>
        <v/>
      </c>
      <c r="BM57" s="9" t="str">
        <f t="shared" si="81"/>
        <v/>
      </c>
      <c r="BN57" s="9" t="str">
        <f>IF(AW57="","",IF(OR(AND(AN57=AN58,AQ58&gt;0,明細書!AQ58&lt;明細書!AQ57),AND(AN57=AN58,AQ58&gt;0,明細書!AR57&gt;明細書!AQ58),AND(明細書!AQ57&gt;明細書!AR57)),1,""))</f>
        <v/>
      </c>
      <c r="BO57" s="9" t="str">
        <f>IF(BE57="","",IF(OR(明細書!AS57&lt;明細書!AQ57,明細書!AR57&lt;明細書!AT57,明細書!AS57&gt;明細書!AT57),1,""))</f>
        <v/>
      </c>
      <c r="BP57" s="9" t="str">
        <f>IF(AND(明細書!AQ57&lt;=TIME(17,40,0),明細書!AR57&gt;=TIME(18,20,0)),1,IF(AND(明細書!AQ57&lt;=TIME(21,40,0),明細書!AR57&gt;=TIME(22,20,0)),1,IF(AND(明細書!AQ57&lt;=TIME(5,40,0),明細書!AR57&gt;=TIME(6,20,0)),1,IF(AND(明細書!AQ57&lt;=TIME(7,40,0),明細書!AR57&gt;=TIME(8,20,0)),1,""))))</f>
        <v/>
      </c>
      <c r="BX57" s="15" t="str">
        <f t="shared" si="61"/>
        <v/>
      </c>
      <c r="BZ57" s="16"/>
      <c r="CA57" s="7" t="str">
        <f t="shared" si="6"/>
        <v/>
      </c>
      <c r="CB57" s="3">
        <f t="shared" si="7"/>
        <v>45382</v>
      </c>
      <c r="CC57" s="4"/>
      <c r="CD57" s="5" t="s">
        <v>22</v>
      </c>
      <c r="CE57" s="4"/>
      <c r="CF57" s="5" t="s">
        <v>23</v>
      </c>
      <c r="CG57" s="4"/>
      <c r="CH57" s="5" t="s">
        <v>22</v>
      </c>
      <c r="CI57" s="4"/>
      <c r="CJ57" s="5" t="s">
        <v>23</v>
      </c>
      <c r="CK57" s="4"/>
      <c r="CL57" s="6" t="s">
        <v>22</v>
      </c>
      <c r="CM57" s="4"/>
      <c r="CN57" s="6" t="s">
        <v>23</v>
      </c>
      <c r="CO57" s="4"/>
      <c r="CP57" s="6" t="s">
        <v>22</v>
      </c>
      <c r="CQ57" s="4"/>
      <c r="CR57" s="6" t="s">
        <v>23</v>
      </c>
      <c r="CS57" s="70"/>
      <c r="CT57" s="17"/>
      <c r="CU57" s="18"/>
      <c r="CV57" s="82"/>
      <c r="CX57" s="9" t="str">
        <f t="shared" si="8"/>
        <v/>
      </c>
      <c r="CY57" s="9" t="str">
        <f t="shared" si="82"/>
        <v/>
      </c>
      <c r="CZ57" s="9" t="str">
        <f>IF(CI57="","",IF(OR(AND(BZ57=BZ58,CC58&gt;0,明細書!CC58&lt;明細書!CC57),AND(BZ57=BZ58,CC58&gt;0,明細書!CD57&gt;明細書!CC58),AND(明細書!CC57&gt;明細書!CD57)),1,""))</f>
        <v/>
      </c>
      <c r="DA57" s="9" t="str">
        <f>IF(CQ57="","",IF(OR(明細書!CE57&lt;明細書!CC57,明細書!CD57&lt;明細書!CF57,明細書!CE57&gt;明細書!CF57),1,""))</f>
        <v/>
      </c>
      <c r="DB57" s="9" t="str">
        <f>IF(AND(明細書!CC57&lt;=TIME(17,40,0),明細書!CD57&gt;=TIME(18,20,0)),1,IF(AND(明細書!CC57&lt;=TIME(21,40,0),明細書!CD57&gt;=TIME(22,20,0)),1,IF(AND(明細書!CC57&lt;=TIME(5,40,0),明細書!CD57&gt;=TIME(6,20,0)),1,IF(AND(明細書!CC57&lt;=TIME(7,40,0),明細書!CD57&gt;=TIME(8,20,0)),1,""))))</f>
        <v/>
      </c>
      <c r="DJ57" s="15" t="str">
        <f t="shared" si="62"/>
        <v/>
      </c>
      <c r="DL57" s="16"/>
      <c r="DM57" s="7" t="str">
        <f t="shared" si="9"/>
        <v/>
      </c>
      <c r="DN57" s="3">
        <f t="shared" si="10"/>
        <v>45382</v>
      </c>
      <c r="DO57" s="4"/>
      <c r="DP57" s="5" t="s">
        <v>22</v>
      </c>
      <c r="DQ57" s="4"/>
      <c r="DR57" s="5" t="s">
        <v>23</v>
      </c>
      <c r="DS57" s="4"/>
      <c r="DT57" s="5" t="s">
        <v>22</v>
      </c>
      <c r="DU57" s="4"/>
      <c r="DV57" s="5" t="s">
        <v>23</v>
      </c>
      <c r="DW57" s="4"/>
      <c r="DX57" s="6" t="s">
        <v>22</v>
      </c>
      <c r="DY57" s="4"/>
      <c r="DZ57" s="6" t="s">
        <v>23</v>
      </c>
      <c r="EA57" s="4"/>
      <c r="EB57" s="6" t="s">
        <v>22</v>
      </c>
      <c r="EC57" s="4"/>
      <c r="ED57" s="6" t="s">
        <v>23</v>
      </c>
      <c r="EE57" s="70"/>
      <c r="EF57" s="17"/>
      <c r="EG57" s="18"/>
      <c r="EH57" s="82"/>
      <c r="EJ57" s="9" t="str">
        <f t="shared" si="11"/>
        <v/>
      </c>
      <c r="EK57" s="9" t="str">
        <f t="shared" si="83"/>
        <v/>
      </c>
      <c r="EL57" s="9" t="str">
        <f>IF(DU57="","",IF(OR(AND(DL57=DL58,DO58&gt;0,明細書!DO58&lt;明細書!DO57),AND(DL57=DL58,DO58&gt;0,明細書!DP57&gt;明細書!DO58),AND(明細書!DO57&gt;明細書!DP57)),1,""))</f>
        <v/>
      </c>
      <c r="EM57" s="9" t="str">
        <f>IF(EC57="","",IF(OR(明細書!DQ57&lt;明細書!DO57,明細書!DP57&lt;明細書!DR57,明細書!DQ57&gt;明細書!DR57),1,""))</f>
        <v/>
      </c>
      <c r="EN57" s="9" t="str">
        <f>IF(AND(明細書!DO57&lt;=TIME(17,40,0),明細書!DP57&gt;=TIME(18,20,0)),1,IF(AND(明細書!DO57&lt;=TIME(21,40,0),明細書!DP57&gt;=TIME(22,20,0)),1,IF(AND(明細書!DO57&lt;=TIME(5,40,0),明細書!DP57&gt;=TIME(6,20,0)),1,IF(AND(明細書!DO57&lt;=TIME(7,40,0),明細書!DP57&gt;=TIME(8,20,0)),1,""))))</f>
        <v/>
      </c>
      <c r="EV57" s="15" t="str">
        <f t="shared" si="63"/>
        <v/>
      </c>
      <c r="EX57" s="16"/>
      <c r="EY57" s="7" t="str">
        <f t="shared" si="12"/>
        <v/>
      </c>
      <c r="EZ57" s="3">
        <f t="shared" si="13"/>
        <v>45382</v>
      </c>
      <c r="FA57" s="4"/>
      <c r="FB57" s="5" t="s">
        <v>22</v>
      </c>
      <c r="FC57" s="4"/>
      <c r="FD57" s="5" t="s">
        <v>23</v>
      </c>
      <c r="FE57" s="4"/>
      <c r="FF57" s="5" t="s">
        <v>22</v>
      </c>
      <c r="FG57" s="4"/>
      <c r="FH57" s="5" t="s">
        <v>23</v>
      </c>
      <c r="FI57" s="4"/>
      <c r="FJ57" s="6" t="s">
        <v>22</v>
      </c>
      <c r="FK57" s="4"/>
      <c r="FL57" s="6" t="s">
        <v>23</v>
      </c>
      <c r="FM57" s="4"/>
      <c r="FN57" s="6" t="s">
        <v>22</v>
      </c>
      <c r="FO57" s="4"/>
      <c r="FP57" s="6" t="s">
        <v>23</v>
      </c>
      <c r="FQ57" s="70"/>
      <c r="FR57" s="17"/>
      <c r="FS57" s="18"/>
      <c r="FT57" s="82"/>
      <c r="FV57" s="9" t="str">
        <f t="shared" si="14"/>
        <v/>
      </c>
      <c r="FW57" s="9" t="str">
        <f t="shared" si="84"/>
        <v/>
      </c>
      <c r="FX57" s="9" t="str">
        <f>IF(FG57="","",IF(OR(AND(EX57=EX58,FA58&gt;0,明細書!FA58&lt;明細書!FA57),AND(EX57=EX58,FA58&gt;0,明細書!FB57&gt;明細書!FA58),AND(明細書!FA57&gt;明細書!FB57)),1,""))</f>
        <v/>
      </c>
      <c r="FY57" s="9" t="str">
        <f>IF(FO57="","",IF(OR(明細書!FC57&lt;明細書!FA57,明細書!FB57&lt;明細書!FD57,明細書!FC57&gt;明細書!FD57),1,""))</f>
        <v/>
      </c>
      <c r="FZ57" s="9" t="str">
        <f>IF(AND(明細書!FA57&lt;=TIME(17,40,0),明細書!FB57&gt;=TIME(18,20,0)),1,IF(AND(明細書!FA57&lt;=TIME(21,40,0),明細書!FB57&gt;=TIME(22,20,0)),1,IF(AND(明細書!FA57&lt;=TIME(5,40,0),明細書!FB57&gt;=TIME(6,20,0)),1,IF(AND(明細書!FA57&lt;=TIME(7,40,0),明細書!FB57&gt;=TIME(8,20,0)),1,""))))</f>
        <v/>
      </c>
      <c r="GH57" s="15" t="str">
        <f t="shared" si="64"/>
        <v/>
      </c>
      <c r="GJ57" s="16"/>
      <c r="GK57" s="7" t="str">
        <f t="shared" si="15"/>
        <v/>
      </c>
      <c r="GL57" s="3">
        <f t="shared" si="16"/>
        <v>45382</v>
      </c>
      <c r="GM57" s="4"/>
      <c r="GN57" s="5" t="s">
        <v>22</v>
      </c>
      <c r="GO57" s="4"/>
      <c r="GP57" s="5" t="s">
        <v>23</v>
      </c>
      <c r="GQ57" s="4"/>
      <c r="GR57" s="5" t="s">
        <v>22</v>
      </c>
      <c r="GS57" s="4"/>
      <c r="GT57" s="5" t="s">
        <v>23</v>
      </c>
      <c r="GU57" s="4"/>
      <c r="GV57" s="6" t="s">
        <v>22</v>
      </c>
      <c r="GW57" s="4"/>
      <c r="GX57" s="6" t="s">
        <v>23</v>
      </c>
      <c r="GY57" s="4"/>
      <c r="GZ57" s="6" t="s">
        <v>22</v>
      </c>
      <c r="HA57" s="4"/>
      <c r="HB57" s="6" t="s">
        <v>23</v>
      </c>
      <c r="HC57" s="70"/>
      <c r="HD57" s="17"/>
      <c r="HE57" s="18"/>
      <c r="HF57" s="82"/>
      <c r="HH57" s="9" t="str">
        <f t="shared" si="17"/>
        <v/>
      </c>
      <c r="HI57" s="9" t="str">
        <f t="shared" si="85"/>
        <v/>
      </c>
      <c r="HJ57" s="9" t="str">
        <f>IF(GS57="","",IF(OR(AND(GJ57=GJ58,GM58&gt;0,明細書!GM58&lt;明細書!GM57),AND(GJ57=GJ58,GM58&gt;0,明細書!GN57&gt;明細書!GM58),AND(明細書!GM57&gt;明細書!GN57)),1,""))</f>
        <v/>
      </c>
      <c r="HK57" s="9" t="str">
        <f>IF(HA57="","",IF(OR(明細書!GO57&lt;明細書!GM57,明細書!GN57&lt;明細書!GP57,明細書!GO57&gt;明細書!GP57),1,""))</f>
        <v/>
      </c>
      <c r="HL57" s="9" t="str">
        <f>IF(AND(明細書!GM57&lt;=TIME(17,40,0),明細書!GN57&gt;=TIME(18,20,0)),1,IF(AND(明細書!GM57&lt;=TIME(21,40,0),明細書!GN57&gt;=TIME(22,20,0)),1,IF(AND(明細書!GM57&lt;=TIME(5,40,0),明細書!GN57&gt;=TIME(6,20,0)),1,IF(AND(明細書!GM57&lt;=TIME(7,40,0),明細書!GN57&gt;=TIME(8,20,0)),1,""))))</f>
        <v/>
      </c>
      <c r="HT57" s="15" t="str">
        <f t="shared" si="65"/>
        <v/>
      </c>
      <c r="HV57" s="16"/>
      <c r="HW57" s="7" t="str">
        <f t="shared" si="18"/>
        <v/>
      </c>
      <c r="HX57" s="3">
        <f t="shared" si="19"/>
        <v>45382</v>
      </c>
      <c r="HY57" s="4"/>
      <c r="HZ57" s="5" t="s">
        <v>22</v>
      </c>
      <c r="IA57" s="4"/>
      <c r="IB57" s="5" t="s">
        <v>23</v>
      </c>
      <c r="IC57" s="4"/>
      <c r="ID57" s="5" t="s">
        <v>22</v>
      </c>
      <c r="IE57" s="4"/>
      <c r="IF57" s="5" t="s">
        <v>23</v>
      </c>
      <c r="IG57" s="4"/>
      <c r="IH57" s="6" t="s">
        <v>22</v>
      </c>
      <c r="II57" s="4"/>
      <c r="IJ57" s="6" t="s">
        <v>23</v>
      </c>
      <c r="IK57" s="4"/>
      <c r="IL57" s="6" t="s">
        <v>22</v>
      </c>
      <c r="IM57" s="4"/>
      <c r="IN57" s="6" t="s">
        <v>23</v>
      </c>
      <c r="IO57" s="70"/>
      <c r="IP57" s="17"/>
      <c r="IQ57" s="18"/>
      <c r="IR57" s="82"/>
      <c r="IT57" s="9" t="str">
        <f t="shared" si="20"/>
        <v/>
      </c>
      <c r="IU57" s="9" t="str">
        <f t="shared" si="86"/>
        <v/>
      </c>
      <c r="IV57" s="9" t="str">
        <f>IF(IE57="","",IF(OR(AND(HV57=HV58,HY58&gt;0,明細書!HY58&lt;明細書!HY57),AND(HV57=HV58,HY58&gt;0,明細書!HZ57&gt;明細書!HY58),AND(明細書!HY57&gt;明細書!HZ57)),1,""))</f>
        <v/>
      </c>
      <c r="IW57" s="9" t="str">
        <f>IF(IM57="","",IF(OR(明細書!IA57&lt;明細書!HY57,明細書!HZ57&lt;明細書!IB57,明細書!IA57&gt;明細書!IB57),1,""))</f>
        <v/>
      </c>
      <c r="IX57" s="9" t="str">
        <f>IF(AND(明細書!HY57&lt;=TIME(17,40,0),明細書!HZ57&gt;=TIME(18,20,0)),1,IF(AND(明細書!HY57&lt;=TIME(21,40,0),明細書!HZ57&gt;=TIME(22,20,0)),1,IF(AND(明細書!HY57&lt;=TIME(5,40,0),明細書!HZ57&gt;=TIME(6,20,0)),1,IF(AND(明細書!HY57&lt;=TIME(7,40,0),明細書!HZ57&gt;=TIME(8,20,0)),1,""))))</f>
        <v/>
      </c>
      <c r="JF57" s="15" t="str">
        <f t="shared" si="66"/>
        <v/>
      </c>
      <c r="JH57" s="16"/>
      <c r="JI57" s="7" t="str">
        <f t="shared" si="21"/>
        <v/>
      </c>
      <c r="JJ57" s="3">
        <f t="shared" si="22"/>
        <v>45382</v>
      </c>
      <c r="JK57" s="4"/>
      <c r="JL57" s="5" t="s">
        <v>22</v>
      </c>
      <c r="JM57" s="4"/>
      <c r="JN57" s="5" t="s">
        <v>23</v>
      </c>
      <c r="JO57" s="4"/>
      <c r="JP57" s="5" t="s">
        <v>22</v>
      </c>
      <c r="JQ57" s="4"/>
      <c r="JR57" s="5" t="s">
        <v>23</v>
      </c>
      <c r="JS57" s="4"/>
      <c r="JT57" s="6" t="s">
        <v>22</v>
      </c>
      <c r="JU57" s="4"/>
      <c r="JV57" s="6" t="s">
        <v>23</v>
      </c>
      <c r="JW57" s="4"/>
      <c r="JX57" s="6" t="s">
        <v>22</v>
      </c>
      <c r="JY57" s="4"/>
      <c r="JZ57" s="6" t="s">
        <v>23</v>
      </c>
      <c r="KA57" s="70"/>
      <c r="KB57" s="17"/>
      <c r="KC57" s="18"/>
      <c r="KD57" s="82"/>
      <c r="KF57" s="9" t="str">
        <f t="shared" si="23"/>
        <v/>
      </c>
      <c r="KG57" s="9" t="str">
        <f t="shared" si="87"/>
        <v/>
      </c>
      <c r="KH57" s="9" t="str">
        <f>IF(JQ57="","",IF(OR(AND(JH57=JH58,JK58&gt;0,明細書!JK58&lt;明細書!JK57),AND(JH57=JH58,JK58&gt;0,明細書!JL57&gt;明細書!JK58),AND(明細書!JK57&gt;明細書!JL57)),1,""))</f>
        <v/>
      </c>
      <c r="KI57" s="9" t="str">
        <f>IF(JY57="","",IF(OR(明細書!JM57&lt;明細書!JK57,明細書!JL57&lt;明細書!JN57,明細書!JM57&gt;明細書!JN57),1,""))</f>
        <v/>
      </c>
      <c r="KJ57" s="9" t="str">
        <f>IF(AND(明細書!JK57&lt;=TIME(17,40,0),明細書!JL57&gt;=TIME(18,20,0)),1,IF(AND(明細書!JK57&lt;=TIME(21,40,0),明細書!JL57&gt;=TIME(22,20,0)),1,IF(AND(明細書!JK57&lt;=TIME(5,40,0),明細書!JL57&gt;=TIME(6,20,0)),1,IF(AND(明細書!JK57&lt;=TIME(7,40,0),明細書!JL57&gt;=TIME(8,20,0)),1,""))))</f>
        <v/>
      </c>
      <c r="KR57" s="15" t="str">
        <f t="shared" si="67"/>
        <v/>
      </c>
      <c r="KT57" s="16"/>
      <c r="KU57" s="7" t="str">
        <f t="shared" si="24"/>
        <v/>
      </c>
      <c r="KV57" s="3">
        <f t="shared" si="25"/>
        <v>45382</v>
      </c>
      <c r="KW57" s="4"/>
      <c r="KX57" s="5" t="s">
        <v>22</v>
      </c>
      <c r="KY57" s="4"/>
      <c r="KZ57" s="5" t="s">
        <v>23</v>
      </c>
      <c r="LA57" s="4"/>
      <c r="LB57" s="5" t="s">
        <v>22</v>
      </c>
      <c r="LC57" s="4"/>
      <c r="LD57" s="5" t="s">
        <v>23</v>
      </c>
      <c r="LE57" s="4"/>
      <c r="LF57" s="6" t="s">
        <v>22</v>
      </c>
      <c r="LG57" s="4"/>
      <c r="LH57" s="6" t="s">
        <v>23</v>
      </c>
      <c r="LI57" s="4"/>
      <c r="LJ57" s="6" t="s">
        <v>22</v>
      </c>
      <c r="LK57" s="4"/>
      <c r="LL57" s="6" t="s">
        <v>23</v>
      </c>
      <c r="LM57" s="70"/>
      <c r="LN57" s="17"/>
      <c r="LO57" s="18"/>
      <c r="LP57" s="82"/>
      <c r="LR57" s="9" t="str">
        <f t="shared" si="26"/>
        <v/>
      </c>
      <c r="LS57" s="9" t="str">
        <f t="shared" si="88"/>
        <v/>
      </c>
      <c r="LT57" s="9" t="str">
        <f>IF(LC57="","",IF(OR(AND(KT57=KT58,KW58&gt;0,明細書!KW58&lt;明細書!KW57),AND(KT57=KT58,KW58&gt;0,明細書!KX57&gt;明細書!KW58),AND(明細書!KW57&gt;明細書!KX57)),1,""))</f>
        <v/>
      </c>
      <c r="LU57" s="9" t="str">
        <f>IF(LK57="","",IF(OR(明細書!KY57&lt;明細書!KW57,明細書!KX57&lt;明細書!KZ57,明細書!KY57&gt;明細書!KZ57),1,""))</f>
        <v/>
      </c>
      <c r="LV57" s="9" t="str">
        <f>IF(AND(明細書!KW57&lt;=TIME(17,40,0),明細書!KX57&gt;=TIME(18,20,0)),1,IF(AND(明細書!KW57&lt;=TIME(21,40,0),明細書!KX57&gt;=TIME(22,20,0)),1,IF(AND(明細書!KW57&lt;=TIME(5,40,0),明細書!KX57&gt;=TIME(6,20,0)),1,IF(AND(明細書!KW57&lt;=TIME(7,40,0),明細書!KX57&gt;=TIME(8,20,0)),1,""))))</f>
        <v/>
      </c>
      <c r="MD57" s="15" t="str">
        <f t="shared" si="68"/>
        <v/>
      </c>
      <c r="MF57" s="16"/>
      <c r="MG57" s="7" t="str">
        <f t="shared" si="27"/>
        <v/>
      </c>
      <c r="MH57" s="3">
        <f t="shared" si="28"/>
        <v>45382</v>
      </c>
      <c r="MI57" s="4"/>
      <c r="MJ57" s="5" t="s">
        <v>22</v>
      </c>
      <c r="MK57" s="4"/>
      <c r="ML57" s="5" t="s">
        <v>23</v>
      </c>
      <c r="MM57" s="4"/>
      <c r="MN57" s="5" t="s">
        <v>22</v>
      </c>
      <c r="MO57" s="4"/>
      <c r="MP57" s="5" t="s">
        <v>23</v>
      </c>
      <c r="MQ57" s="4"/>
      <c r="MR57" s="6" t="s">
        <v>22</v>
      </c>
      <c r="MS57" s="4"/>
      <c r="MT57" s="6" t="s">
        <v>23</v>
      </c>
      <c r="MU57" s="4"/>
      <c r="MV57" s="6" t="s">
        <v>22</v>
      </c>
      <c r="MW57" s="4"/>
      <c r="MX57" s="6" t="s">
        <v>23</v>
      </c>
      <c r="MY57" s="70"/>
      <c r="MZ57" s="17"/>
      <c r="NA57" s="18"/>
      <c r="NB57" s="82"/>
      <c r="ND57" s="9" t="str">
        <f t="shared" si="29"/>
        <v/>
      </c>
      <c r="NE57" s="9" t="str">
        <f t="shared" si="89"/>
        <v/>
      </c>
      <c r="NF57" s="9" t="str">
        <f>IF(MO57="","",IF(OR(AND(MF57=MF58,MI58&gt;0,明細書!MI58&lt;明細書!MI57),AND(MF57=MF58,MI58&gt;0,明細書!MJ57&gt;明細書!MI58),AND(明細書!MI57&gt;明細書!MJ57)),1,""))</f>
        <v/>
      </c>
      <c r="NG57" s="9" t="str">
        <f>IF(MW57="","",IF(OR(明細書!MK57&lt;明細書!MI57,明細書!MJ57&lt;明細書!ML57,明細書!MK57&gt;明細書!ML57),1,""))</f>
        <v/>
      </c>
      <c r="NH57" s="9" t="str">
        <f>IF(AND(明細書!MI57&lt;=TIME(17,40,0),明細書!MJ57&gt;=TIME(18,20,0)),1,IF(AND(明細書!MI57&lt;=TIME(21,40,0),明細書!MJ57&gt;=TIME(22,20,0)),1,IF(AND(明細書!MI57&lt;=TIME(5,40,0),明細書!MJ57&gt;=TIME(6,20,0)),1,IF(AND(明細書!MI57&lt;=TIME(7,40,0),明細書!MJ57&gt;=TIME(8,20,0)),1,""))))</f>
        <v/>
      </c>
      <c r="NP57" s="15" t="str">
        <f t="shared" si="69"/>
        <v/>
      </c>
      <c r="NR57" s="16"/>
      <c r="NS57" s="7" t="str">
        <f t="shared" si="30"/>
        <v/>
      </c>
      <c r="NT57" s="3">
        <f t="shared" si="31"/>
        <v>45382</v>
      </c>
      <c r="NU57" s="4"/>
      <c r="NV57" s="5" t="s">
        <v>22</v>
      </c>
      <c r="NW57" s="4"/>
      <c r="NX57" s="5" t="s">
        <v>23</v>
      </c>
      <c r="NY57" s="4"/>
      <c r="NZ57" s="5" t="s">
        <v>22</v>
      </c>
      <c r="OA57" s="4"/>
      <c r="OB57" s="5" t="s">
        <v>23</v>
      </c>
      <c r="OC57" s="4"/>
      <c r="OD57" s="6" t="s">
        <v>22</v>
      </c>
      <c r="OE57" s="4"/>
      <c r="OF57" s="6" t="s">
        <v>23</v>
      </c>
      <c r="OG57" s="4"/>
      <c r="OH57" s="6" t="s">
        <v>22</v>
      </c>
      <c r="OI57" s="4"/>
      <c r="OJ57" s="6" t="s">
        <v>23</v>
      </c>
      <c r="OK57" s="70"/>
      <c r="OL57" s="17"/>
      <c r="OM57" s="18"/>
      <c r="ON57" s="82"/>
      <c r="OP57" s="9" t="str">
        <f t="shared" si="32"/>
        <v/>
      </c>
      <c r="OQ57" s="9" t="str">
        <f t="shared" si="90"/>
        <v/>
      </c>
      <c r="OR57" s="9" t="str">
        <f>IF(OA57="","",IF(OR(AND(NR57=NR58,NU58&gt;0,明細書!NU58&lt;明細書!NU57),AND(NR57=NR58,NU58&gt;0,明細書!NV57&gt;明細書!NU58),AND(明細書!NU57&gt;明細書!NV57)),1,""))</f>
        <v/>
      </c>
      <c r="OS57" s="9" t="str">
        <f>IF(OI57="","",IF(OR(明細書!NW57&lt;明細書!NU57,明細書!NV57&lt;明細書!NX57,明細書!NW57&gt;明細書!NX57),1,""))</f>
        <v/>
      </c>
      <c r="OT57" s="9" t="str">
        <f>IF(AND(明細書!NU57&lt;=TIME(17,40,0),明細書!NV57&gt;=TIME(18,20,0)),1,IF(AND(明細書!NU57&lt;=TIME(21,40,0),明細書!NV57&gt;=TIME(22,20,0)),1,IF(AND(明細書!NU57&lt;=TIME(5,40,0),明細書!NV57&gt;=TIME(6,20,0)),1,IF(AND(明細書!NU57&lt;=TIME(7,40,0),明細書!NV57&gt;=TIME(8,20,0)),1,""))))</f>
        <v/>
      </c>
      <c r="PB57" s="15" t="str">
        <f t="shared" si="70"/>
        <v/>
      </c>
      <c r="PD57" s="16"/>
      <c r="PE57" s="7" t="str">
        <f t="shared" si="33"/>
        <v/>
      </c>
      <c r="PF57" s="3">
        <f t="shared" si="34"/>
        <v>45382</v>
      </c>
      <c r="PG57" s="4"/>
      <c r="PH57" s="5" t="s">
        <v>22</v>
      </c>
      <c r="PI57" s="4"/>
      <c r="PJ57" s="5" t="s">
        <v>23</v>
      </c>
      <c r="PK57" s="4"/>
      <c r="PL57" s="5" t="s">
        <v>22</v>
      </c>
      <c r="PM57" s="4"/>
      <c r="PN57" s="5" t="s">
        <v>23</v>
      </c>
      <c r="PO57" s="4"/>
      <c r="PP57" s="6" t="s">
        <v>22</v>
      </c>
      <c r="PQ57" s="4"/>
      <c r="PR57" s="6" t="s">
        <v>23</v>
      </c>
      <c r="PS57" s="4"/>
      <c r="PT57" s="6" t="s">
        <v>22</v>
      </c>
      <c r="PU57" s="4"/>
      <c r="PV57" s="6" t="s">
        <v>23</v>
      </c>
      <c r="PW57" s="70"/>
      <c r="PX57" s="17"/>
      <c r="PY57" s="18"/>
      <c r="PZ57" s="82"/>
      <c r="QB57" s="9" t="str">
        <f t="shared" si="35"/>
        <v/>
      </c>
      <c r="QC57" s="9" t="str">
        <f t="shared" si="91"/>
        <v/>
      </c>
      <c r="QD57" s="9" t="str">
        <f>IF(PM57="","",IF(OR(AND(PD57=PD58,PG58&gt;0,明細書!PG58&lt;明細書!PG57),AND(PD57=PD58,PG58&gt;0,明細書!PH57&gt;明細書!PG58),AND(明細書!PG57&gt;明細書!PH57)),1,""))</f>
        <v/>
      </c>
      <c r="QE57" s="9" t="str">
        <f>IF(PU57="","",IF(OR(明細書!PI57&lt;明細書!PG57,明細書!PH57&lt;明細書!PJ57,明細書!PI57&gt;明細書!PJ57),1,""))</f>
        <v/>
      </c>
      <c r="QF57" s="9" t="str">
        <f>IF(AND(明細書!PG57&lt;=TIME(17,40,0),明細書!PH57&gt;=TIME(18,20,0)),1,IF(AND(明細書!PG57&lt;=TIME(21,40,0),明細書!PH57&gt;=TIME(22,20,0)),1,IF(AND(明細書!PG57&lt;=TIME(5,40,0),明細書!PH57&gt;=TIME(6,20,0)),1,IF(AND(明細書!PG57&lt;=TIME(7,40,0),明細書!PH57&gt;=TIME(8,20,0)),1,""))))</f>
        <v/>
      </c>
      <c r="QN57" s="15" t="str">
        <f t="shared" si="71"/>
        <v/>
      </c>
      <c r="QP57" s="16"/>
      <c r="QQ57" s="7" t="str">
        <f t="shared" si="36"/>
        <v/>
      </c>
      <c r="QR57" s="3">
        <f t="shared" si="37"/>
        <v>45382</v>
      </c>
      <c r="QS57" s="4"/>
      <c r="QT57" s="5" t="s">
        <v>22</v>
      </c>
      <c r="QU57" s="4"/>
      <c r="QV57" s="5" t="s">
        <v>23</v>
      </c>
      <c r="QW57" s="4"/>
      <c r="QX57" s="5" t="s">
        <v>22</v>
      </c>
      <c r="QY57" s="4"/>
      <c r="QZ57" s="5" t="s">
        <v>23</v>
      </c>
      <c r="RA57" s="4"/>
      <c r="RB57" s="6" t="s">
        <v>22</v>
      </c>
      <c r="RC57" s="4"/>
      <c r="RD57" s="6" t="s">
        <v>23</v>
      </c>
      <c r="RE57" s="4"/>
      <c r="RF57" s="6" t="s">
        <v>22</v>
      </c>
      <c r="RG57" s="4"/>
      <c r="RH57" s="6" t="s">
        <v>23</v>
      </c>
      <c r="RI57" s="70"/>
      <c r="RJ57" s="17"/>
      <c r="RK57" s="18"/>
      <c r="RL57" s="82"/>
      <c r="RN57" s="9" t="str">
        <f t="shared" si="38"/>
        <v/>
      </c>
      <c r="RO57" s="9" t="str">
        <f t="shared" si="92"/>
        <v/>
      </c>
      <c r="RP57" s="9" t="str">
        <f>IF(QY57="","",IF(OR(AND(QP57=QP58,QS58&gt;0,明細書!QS58&lt;明細書!QS57),AND(QP57=QP58,QS58&gt;0,明細書!QT57&gt;明細書!QS58),AND(明細書!QS57&gt;明細書!QT57)),1,""))</f>
        <v/>
      </c>
      <c r="RQ57" s="9" t="str">
        <f>IF(RG57="","",IF(OR(明細書!QU57&lt;明細書!QS57,明細書!QT57&lt;明細書!QV57,明細書!QU57&gt;明細書!QV57),1,""))</f>
        <v/>
      </c>
      <c r="RR57" s="9" t="str">
        <f>IF(AND(明細書!QS57&lt;=TIME(17,40,0),明細書!QT57&gt;=TIME(18,20,0)),1,IF(AND(明細書!QS57&lt;=TIME(21,40,0),明細書!QT57&gt;=TIME(22,20,0)),1,IF(AND(明細書!QS57&lt;=TIME(5,40,0),明細書!QT57&gt;=TIME(6,20,0)),1,IF(AND(明細書!QS57&lt;=TIME(7,40,0),明細書!QT57&gt;=TIME(8,20,0)),1,""))))</f>
        <v/>
      </c>
      <c r="RZ57" s="15" t="str">
        <f t="shared" si="72"/>
        <v/>
      </c>
      <c r="SB57" s="16"/>
      <c r="SC57" s="7" t="str">
        <f t="shared" si="39"/>
        <v/>
      </c>
      <c r="SD57" s="3">
        <f t="shared" si="40"/>
        <v>45382</v>
      </c>
      <c r="SE57" s="4"/>
      <c r="SF57" s="5" t="s">
        <v>22</v>
      </c>
      <c r="SG57" s="4"/>
      <c r="SH57" s="5" t="s">
        <v>23</v>
      </c>
      <c r="SI57" s="4"/>
      <c r="SJ57" s="5" t="s">
        <v>22</v>
      </c>
      <c r="SK57" s="4"/>
      <c r="SL57" s="5" t="s">
        <v>23</v>
      </c>
      <c r="SM57" s="4"/>
      <c r="SN57" s="6" t="s">
        <v>22</v>
      </c>
      <c r="SO57" s="4"/>
      <c r="SP57" s="6" t="s">
        <v>23</v>
      </c>
      <c r="SQ57" s="4"/>
      <c r="SR57" s="6" t="s">
        <v>22</v>
      </c>
      <c r="SS57" s="4"/>
      <c r="ST57" s="6" t="s">
        <v>23</v>
      </c>
      <c r="SU57" s="70"/>
      <c r="SV57" s="17"/>
      <c r="SW57" s="18"/>
      <c r="SX57" s="82"/>
      <c r="SZ57" s="9" t="str">
        <f t="shared" si="41"/>
        <v/>
      </c>
      <c r="TA57" s="9" t="str">
        <f t="shared" si="93"/>
        <v/>
      </c>
      <c r="TB57" s="9" t="str">
        <f>IF(SK57="","",IF(OR(AND(SB57=SB58,SE58&gt;0,明細書!SE58&lt;明細書!SE57),AND(SB57=SB58,SE58&gt;0,明細書!SF57&gt;明細書!SE58),AND(明細書!SE57&gt;明細書!SF57)),1,""))</f>
        <v/>
      </c>
      <c r="TC57" s="9" t="str">
        <f>IF(SS57="","",IF(OR(明細書!SG57&lt;明細書!SE57,明細書!SF57&lt;明細書!SH57,明細書!SG57&gt;明細書!SH57),1,""))</f>
        <v/>
      </c>
      <c r="TD57" s="9" t="str">
        <f>IF(AND(明細書!SE57&lt;=TIME(17,40,0),明細書!SF57&gt;=TIME(18,20,0)),1,IF(AND(明細書!SE57&lt;=TIME(21,40,0),明細書!SF57&gt;=TIME(22,20,0)),1,IF(AND(明細書!SE57&lt;=TIME(5,40,0),明細書!SF57&gt;=TIME(6,20,0)),1,IF(AND(明細書!SE57&lt;=TIME(7,40,0),明細書!SF57&gt;=TIME(8,20,0)),1,""))))</f>
        <v/>
      </c>
      <c r="TL57" s="15" t="str">
        <f t="shared" si="73"/>
        <v/>
      </c>
      <c r="TN57" s="16"/>
      <c r="TO57" s="7" t="str">
        <f t="shared" si="42"/>
        <v/>
      </c>
      <c r="TP57" s="3">
        <f t="shared" si="43"/>
        <v>45382</v>
      </c>
      <c r="TQ57" s="4"/>
      <c r="TR57" s="5" t="s">
        <v>22</v>
      </c>
      <c r="TS57" s="4"/>
      <c r="TT57" s="5" t="s">
        <v>23</v>
      </c>
      <c r="TU57" s="4"/>
      <c r="TV57" s="5" t="s">
        <v>22</v>
      </c>
      <c r="TW57" s="4"/>
      <c r="TX57" s="5" t="s">
        <v>23</v>
      </c>
      <c r="TY57" s="4"/>
      <c r="TZ57" s="6" t="s">
        <v>22</v>
      </c>
      <c r="UA57" s="4"/>
      <c r="UB57" s="6" t="s">
        <v>23</v>
      </c>
      <c r="UC57" s="4"/>
      <c r="UD57" s="6" t="s">
        <v>22</v>
      </c>
      <c r="UE57" s="4"/>
      <c r="UF57" s="6" t="s">
        <v>23</v>
      </c>
      <c r="UG57" s="70"/>
      <c r="UH57" s="17"/>
      <c r="UI57" s="18"/>
      <c r="UJ57" s="82"/>
      <c r="UL57" s="9" t="str">
        <f t="shared" si="44"/>
        <v/>
      </c>
      <c r="UM57" s="9" t="str">
        <f t="shared" si="94"/>
        <v/>
      </c>
      <c r="UN57" s="9" t="str">
        <f>IF(TW57="","",IF(OR(AND(TN57=TN58,TQ58&gt;0,明細書!TQ58&lt;明細書!TQ57),AND(TN57=TN58,TQ58&gt;0,明細書!TR57&gt;明細書!TQ58),AND(明細書!TQ57&gt;明細書!TR57)),1,""))</f>
        <v/>
      </c>
      <c r="UO57" s="9" t="str">
        <f>IF(UE57="","",IF(OR(明細書!TS57&lt;明細書!TQ57,明細書!TR57&lt;明細書!TT57,明細書!TS57&gt;明細書!TT57),1,""))</f>
        <v/>
      </c>
      <c r="UP57" s="9" t="str">
        <f>IF(AND(明細書!TQ57&lt;=TIME(17,40,0),明細書!TR57&gt;=TIME(18,20,0)),1,IF(AND(明細書!TQ57&lt;=TIME(21,40,0),明細書!TR57&gt;=TIME(22,20,0)),1,IF(AND(明細書!TQ57&lt;=TIME(5,40,0),明細書!TR57&gt;=TIME(6,20,0)),1,IF(AND(明細書!TQ57&lt;=TIME(7,40,0),明細書!TR57&gt;=TIME(8,20,0)),1,""))))</f>
        <v/>
      </c>
      <c r="UX57" s="15" t="str">
        <f t="shared" si="74"/>
        <v/>
      </c>
      <c r="UZ57" s="16"/>
      <c r="VA57" s="7" t="str">
        <f t="shared" si="45"/>
        <v/>
      </c>
      <c r="VB57" s="3">
        <f t="shared" si="46"/>
        <v>45382</v>
      </c>
      <c r="VC57" s="4"/>
      <c r="VD57" s="5" t="s">
        <v>22</v>
      </c>
      <c r="VE57" s="4"/>
      <c r="VF57" s="5" t="s">
        <v>23</v>
      </c>
      <c r="VG57" s="4"/>
      <c r="VH57" s="5" t="s">
        <v>22</v>
      </c>
      <c r="VI57" s="4"/>
      <c r="VJ57" s="5" t="s">
        <v>23</v>
      </c>
      <c r="VK57" s="4"/>
      <c r="VL57" s="6" t="s">
        <v>22</v>
      </c>
      <c r="VM57" s="4"/>
      <c r="VN57" s="6" t="s">
        <v>23</v>
      </c>
      <c r="VO57" s="4"/>
      <c r="VP57" s="6" t="s">
        <v>22</v>
      </c>
      <c r="VQ57" s="4"/>
      <c r="VR57" s="6" t="s">
        <v>23</v>
      </c>
      <c r="VS57" s="70"/>
      <c r="VT57" s="17"/>
      <c r="VU57" s="18"/>
      <c r="VV57" s="82"/>
      <c r="VX57" s="9" t="str">
        <f t="shared" si="47"/>
        <v/>
      </c>
      <c r="VY57" s="9" t="str">
        <f t="shared" si="95"/>
        <v/>
      </c>
      <c r="VZ57" s="9" t="str">
        <f>IF(VI57="","",IF(OR(AND(UZ57=UZ58,VC58&gt;0,明細書!VC58&lt;明細書!VC57),AND(UZ57=UZ58,VC58&gt;0,明細書!VD57&gt;明細書!VC58),AND(明細書!VC57&gt;明細書!VD57)),1,""))</f>
        <v/>
      </c>
      <c r="WA57" s="9" t="str">
        <f>IF(VQ57="","",IF(OR(明細書!VE57&lt;明細書!VC57,明細書!VD57&lt;明細書!VF57,明細書!VE57&gt;明細書!VF57),1,""))</f>
        <v/>
      </c>
      <c r="WB57" s="9" t="str">
        <f>IF(AND(明細書!VC57&lt;=TIME(17,40,0),明細書!VD57&gt;=TIME(18,20,0)),1,IF(AND(明細書!VC57&lt;=TIME(21,40,0),明細書!VD57&gt;=TIME(22,20,0)),1,IF(AND(明細書!VC57&lt;=TIME(5,40,0),明細書!VD57&gt;=TIME(6,20,0)),1,IF(AND(明細書!VC57&lt;=TIME(7,40,0),明細書!VD57&gt;=TIME(8,20,0)),1,""))))</f>
        <v/>
      </c>
      <c r="WJ57" s="15" t="str">
        <f t="shared" si="75"/>
        <v/>
      </c>
      <c r="WL57" s="16"/>
      <c r="WM57" s="7" t="str">
        <f t="shared" si="48"/>
        <v/>
      </c>
      <c r="WN57" s="3">
        <f t="shared" si="49"/>
        <v>45382</v>
      </c>
      <c r="WO57" s="4"/>
      <c r="WP57" s="5" t="s">
        <v>22</v>
      </c>
      <c r="WQ57" s="4"/>
      <c r="WR57" s="5" t="s">
        <v>23</v>
      </c>
      <c r="WS57" s="4"/>
      <c r="WT57" s="5" t="s">
        <v>22</v>
      </c>
      <c r="WU57" s="4"/>
      <c r="WV57" s="5" t="s">
        <v>23</v>
      </c>
      <c r="WW57" s="4"/>
      <c r="WX57" s="6" t="s">
        <v>22</v>
      </c>
      <c r="WY57" s="4"/>
      <c r="WZ57" s="6" t="s">
        <v>23</v>
      </c>
      <c r="XA57" s="4"/>
      <c r="XB57" s="6" t="s">
        <v>22</v>
      </c>
      <c r="XC57" s="4"/>
      <c r="XD57" s="6" t="s">
        <v>23</v>
      </c>
      <c r="XE57" s="70"/>
      <c r="XF57" s="17"/>
      <c r="XG57" s="18"/>
      <c r="XH57" s="82"/>
      <c r="XJ57" s="9" t="str">
        <f t="shared" si="50"/>
        <v/>
      </c>
      <c r="XK57" s="9" t="str">
        <f t="shared" si="96"/>
        <v/>
      </c>
      <c r="XL57" s="9" t="str">
        <f>IF(WU57="","",IF(OR(AND(WL57=WL58,WO58&gt;0,明細書!WO58&lt;明細書!WO57),AND(WL57=WL58,WO58&gt;0,明細書!WP57&gt;明細書!WO58),AND(明細書!WO57&gt;明細書!WP57)),1,""))</f>
        <v/>
      </c>
      <c r="XM57" s="9" t="str">
        <f>IF(XC57="","",IF(OR(明細書!WQ57&lt;明細書!WO57,明細書!WP57&lt;明細書!WR57,明細書!WQ57&gt;明細書!WR57),1,""))</f>
        <v/>
      </c>
      <c r="XN57" s="9" t="str">
        <f>IF(AND(明細書!WO57&lt;=TIME(17,40,0),明細書!WP57&gt;=TIME(18,20,0)),1,IF(AND(明細書!WO57&lt;=TIME(21,40,0),明細書!WP57&gt;=TIME(22,20,0)),1,IF(AND(明細書!WO57&lt;=TIME(5,40,0),明細書!WP57&gt;=TIME(6,20,0)),1,IF(AND(明細書!WO57&lt;=TIME(7,40,0),明細書!WP57&gt;=TIME(8,20,0)),1,""))))</f>
        <v/>
      </c>
      <c r="XV57" s="15" t="str">
        <f t="shared" si="76"/>
        <v/>
      </c>
      <c r="XX57" s="16"/>
      <c r="XY57" s="7" t="str">
        <f t="shared" si="51"/>
        <v/>
      </c>
      <c r="XZ57" s="3">
        <f t="shared" si="52"/>
        <v>45382</v>
      </c>
      <c r="YA57" s="4"/>
      <c r="YB57" s="5" t="s">
        <v>22</v>
      </c>
      <c r="YC57" s="4"/>
      <c r="YD57" s="5" t="s">
        <v>23</v>
      </c>
      <c r="YE57" s="4"/>
      <c r="YF57" s="5" t="s">
        <v>22</v>
      </c>
      <c r="YG57" s="4"/>
      <c r="YH57" s="5" t="s">
        <v>23</v>
      </c>
      <c r="YI57" s="4"/>
      <c r="YJ57" s="6" t="s">
        <v>22</v>
      </c>
      <c r="YK57" s="4"/>
      <c r="YL57" s="6" t="s">
        <v>23</v>
      </c>
      <c r="YM57" s="4"/>
      <c r="YN57" s="6" t="s">
        <v>22</v>
      </c>
      <c r="YO57" s="4"/>
      <c r="YP57" s="6" t="s">
        <v>23</v>
      </c>
      <c r="YQ57" s="70"/>
      <c r="YR57" s="17"/>
      <c r="YS57" s="18"/>
      <c r="YT57" s="82"/>
      <c r="YV57" s="9" t="str">
        <f t="shared" si="53"/>
        <v/>
      </c>
      <c r="YW57" s="9" t="str">
        <f t="shared" si="97"/>
        <v/>
      </c>
      <c r="YX57" s="9" t="str">
        <f>IF(YG57="","",IF(OR(AND(XX57=XX58,YA58&gt;0,明細書!YA58&lt;明細書!YA57),AND(XX57=XX58,YA58&gt;0,明細書!YB57&gt;明細書!YA58),AND(明細書!YA57&gt;明細書!YB57)),1,""))</f>
        <v/>
      </c>
      <c r="YY57" s="9" t="str">
        <f>IF(YO57="","",IF(OR(明細書!YC57&lt;明細書!YA57,明細書!YB57&lt;明細書!YD57,明細書!YC57&gt;明細書!YD57),1,""))</f>
        <v/>
      </c>
      <c r="YZ57" s="9" t="str">
        <f>IF(AND(明細書!YA57&lt;=TIME(17,40,0),明細書!YB57&gt;=TIME(18,20,0)),1,IF(AND(明細書!YA57&lt;=TIME(21,40,0),明細書!YB57&gt;=TIME(22,20,0)),1,IF(AND(明細書!YA57&lt;=TIME(5,40,0),明細書!YB57&gt;=TIME(6,20,0)),1,IF(AND(明細書!YA57&lt;=TIME(7,40,0),明細書!YB57&gt;=TIME(8,20,0)),1,""))))</f>
        <v/>
      </c>
      <c r="ZH57" s="15" t="str">
        <f t="shared" si="77"/>
        <v/>
      </c>
      <c r="ZJ57" s="16"/>
      <c r="ZK57" s="7" t="str">
        <f t="shared" si="54"/>
        <v/>
      </c>
      <c r="ZL57" s="3">
        <f t="shared" si="55"/>
        <v>45382</v>
      </c>
      <c r="ZM57" s="4"/>
      <c r="ZN57" s="5" t="s">
        <v>22</v>
      </c>
      <c r="ZO57" s="4"/>
      <c r="ZP57" s="5" t="s">
        <v>23</v>
      </c>
      <c r="ZQ57" s="4"/>
      <c r="ZR57" s="5" t="s">
        <v>22</v>
      </c>
      <c r="ZS57" s="4"/>
      <c r="ZT57" s="5" t="s">
        <v>23</v>
      </c>
      <c r="ZU57" s="4"/>
      <c r="ZV57" s="6" t="s">
        <v>22</v>
      </c>
      <c r="ZW57" s="4"/>
      <c r="ZX57" s="6" t="s">
        <v>23</v>
      </c>
      <c r="ZY57" s="4"/>
      <c r="ZZ57" s="6" t="s">
        <v>22</v>
      </c>
      <c r="AAA57" s="4"/>
      <c r="AAB57" s="6" t="s">
        <v>23</v>
      </c>
      <c r="AAC57" s="70"/>
      <c r="AAD57" s="17"/>
      <c r="AAE57" s="18"/>
      <c r="AAF57" s="82"/>
      <c r="AAH57" s="9" t="str">
        <f t="shared" si="56"/>
        <v/>
      </c>
      <c r="AAI57" s="9" t="str">
        <f t="shared" si="98"/>
        <v/>
      </c>
      <c r="AAJ57" s="9" t="str">
        <f>IF(ZS57="","",IF(OR(AND(ZJ57=ZJ58,ZM58&gt;0,明細書!ZM58&lt;明細書!ZM57),AND(ZJ57=ZJ58,ZM58&gt;0,明細書!ZN57&gt;明細書!ZM58),AND(明細書!ZM57&gt;明細書!ZN57)),1,""))</f>
        <v/>
      </c>
      <c r="AAK57" s="9" t="str">
        <f>IF(AAA57="","",IF(OR(明細書!ZO57&lt;明細書!ZM57,明細書!ZN57&lt;明細書!ZP57,明細書!ZO57&gt;明細書!ZP57),1,""))</f>
        <v/>
      </c>
      <c r="AAL57" s="9" t="str">
        <f>IF(AND(明細書!ZM57&lt;=TIME(17,40,0),明細書!ZN57&gt;=TIME(18,20,0)),1,IF(AND(明細書!ZM57&lt;=TIME(21,40,0),明細書!ZN57&gt;=TIME(22,20,0)),1,IF(AND(明細書!ZM57&lt;=TIME(5,40,0),明細書!ZN57&gt;=TIME(6,20,0)),1,IF(AND(明細書!ZM57&lt;=TIME(7,40,0),明細書!ZN57&gt;=TIME(8,20,0)),1,""))))</f>
        <v/>
      </c>
      <c r="AAT57" s="15" t="str">
        <f t="shared" si="78"/>
        <v/>
      </c>
      <c r="AAV57" s="16"/>
      <c r="AAW57" s="7" t="str">
        <f t="shared" si="57"/>
        <v/>
      </c>
      <c r="AAX57" s="3">
        <f t="shared" si="58"/>
        <v>45382</v>
      </c>
      <c r="AAY57" s="4"/>
      <c r="AAZ57" s="5" t="s">
        <v>22</v>
      </c>
      <c r="ABA57" s="4"/>
      <c r="ABB57" s="5" t="s">
        <v>23</v>
      </c>
      <c r="ABC57" s="4"/>
      <c r="ABD57" s="5" t="s">
        <v>22</v>
      </c>
      <c r="ABE57" s="4"/>
      <c r="ABF57" s="5" t="s">
        <v>23</v>
      </c>
      <c r="ABG57" s="4"/>
      <c r="ABH57" s="6" t="s">
        <v>22</v>
      </c>
      <c r="ABI57" s="4"/>
      <c r="ABJ57" s="6" t="s">
        <v>23</v>
      </c>
      <c r="ABK57" s="4"/>
      <c r="ABL57" s="6" t="s">
        <v>22</v>
      </c>
      <c r="ABM57" s="4"/>
      <c r="ABN57" s="6" t="s">
        <v>23</v>
      </c>
      <c r="ABO57" s="70"/>
      <c r="ABP57" s="17"/>
      <c r="ABQ57" s="18"/>
      <c r="ABR57" s="82"/>
      <c r="ABT57" s="9" t="str">
        <f t="shared" si="59"/>
        <v/>
      </c>
      <c r="ABU57" s="9" t="str">
        <f t="shared" si="99"/>
        <v/>
      </c>
      <c r="ABV57" s="9" t="str">
        <f>IF(ABE57="","",IF(OR(AND(AAV57=AAV58,AAY58&gt;0,明細書!AAY58&lt;明細書!AAY57),AND(AAV57=AAV58,AAY58&gt;0,明細書!AAZ57&gt;明細書!AAY58),AND(明細書!AAY57&gt;明細書!AAZ57)),1,""))</f>
        <v/>
      </c>
      <c r="ABW57" s="9" t="str">
        <f>IF(ABM57="","",IF(OR(明細書!ABA57&lt;明細書!AAY57,明細書!AAZ57&lt;明細書!ABB57,明細書!ABA57&gt;明細書!ABB57),1,""))</f>
        <v/>
      </c>
      <c r="ABX57" s="9" t="str">
        <f>IF(AND(明細書!AAY57&lt;=TIME(17,40,0),明細書!AAZ57&gt;=TIME(18,20,0)),1,IF(AND(明細書!AAY57&lt;=TIME(21,40,0),明細書!AAZ57&gt;=TIME(22,20,0)),1,IF(AND(明細書!AAY57&lt;=TIME(5,40,0),明細書!AAZ57&gt;=TIME(6,20,0)),1,IF(AND(明細書!AAY57&lt;=TIME(7,40,0),明細書!AAZ57&gt;=TIME(8,20,0)),1,""))))</f>
        <v/>
      </c>
      <c r="ACF57" s="15" t="str">
        <f t="shared" si="79"/>
        <v/>
      </c>
    </row>
    <row r="58" spans="2:760" ht="18.75" customHeight="1" x14ac:dyDescent="0.2">
      <c r="B58" s="16"/>
      <c r="C58" s="7" t="str">
        <f t="shared" si="100"/>
        <v/>
      </c>
      <c r="D58" s="3">
        <f t="shared" si="102"/>
        <v>45382</v>
      </c>
      <c r="E58" s="4"/>
      <c r="F58" s="5" t="s">
        <v>22</v>
      </c>
      <c r="G58" s="4"/>
      <c r="H58" s="5" t="s">
        <v>23</v>
      </c>
      <c r="I58" s="4"/>
      <c r="J58" s="5" t="s">
        <v>22</v>
      </c>
      <c r="K58" s="4"/>
      <c r="L58" s="5" t="s">
        <v>23</v>
      </c>
      <c r="M58" s="4"/>
      <c r="N58" s="6" t="s">
        <v>22</v>
      </c>
      <c r="O58" s="4"/>
      <c r="P58" s="6" t="s">
        <v>23</v>
      </c>
      <c r="Q58" s="4"/>
      <c r="R58" s="6" t="s">
        <v>22</v>
      </c>
      <c r="S58" s="4"/>
      <c r="T58" s="6" t="s">
        <v>23</v>
      </c>
      <c r="U58" s="70"/>
      <c r="V58" s="17"/>
      <c r="W58" s="18"/>
      <c r="X58" s="82"/>
      <c r="Z58" s="9" t="str">
        <f t="shared" si="103"/>
        <v/>
      </c>
      <c r="AA58" s="9" t="str">
        <f t="shared" si="80"/>
        <v/>
      </c>
      <c r="AB58" s="9" t="str">
        <f>IF(K58="","",IF(OR(AND(B58=B59,E59&gt;0,明細書!E59&lt;明細書!E58),AND(B58=B59,E59&gt;0,明細書!F58&gt;明細書!E59),AND(明細書!E58&gt;明細書!F58)),1,""))</f>
        <v/>
      </c>
      <c r="AC58" s="9" t="str">
        <f>IF(S58="","",IF(OR(明細書!G58&lt;明細書!E58,明細書!F58&lt;明細書!H58,明細書!G58&gt;明細書!H58),1,""))</f>
        <v/>
      </c>
      <c r="AD58" s="9" t="str">
        <f>IF(AND(明細書!E58&lt;=TIME(17,40,0),明細書!F58&gt;=TIME(18,20,0)),1,IF(AND(明細書!E58&lt;=TIME(21,40,0),明細書!F58&gt;=TIME(22,20,0)),1,IF(AND(明細書!E58&lt;=TIME(5,40,0),明細書!F58&gt;=TIME(6,20,0)),1,IF(AND(明細書!E58&lt;=TIME(7,40,0),明細書!F58&gt;=TIME(8,20,0)),1,""))))</f>
        <v/>
      </c>
      <c r="AL58" s="15" t="str">
        <f t="shared" si="60"/>
        <v/>
      </c>
      <c r="AN58" s="16"/>
      <c r="AO58" s="7" t="str">
        <f t="shared" si="3"/>
        <v/>
      </c>
      <c r="AP58" s="3">
        <f t="shared" si="4"/>
        <v>45382</v>
      </c>
      <c r="AQ58" s="4"/>
      <c r="AR58" s="5" t="s">
        <v>22</v>
      </c>
      <c r="AS58" s="4"/>
      <c r="AT58" s="5" t="s">
        <v>23</v>
      </c>
      <c r="AU58" s="4"/>
      <c r="AV58" s="5" t="s">
        <v>22</v>
      </c>
      <c r="AW58" s="4"/>
      <c r="AX58" s="5" t="s">
        <v>23</v>
      </c>
      <c r="AY58" s="4"/>
      <c r="AZ58" s="6" t="s">
        <v>22</v>
      </c>
      <c r="BA58" s="4"/>
      <c r="BB58" s="6" t="s">
        <v>23</v>
      </c>
      <c r="BC58" s="4"/>
      <c r="BD58" s="6" t="s">
        <v>22</v>
      </c>
      <c r="BE58" s="4"/>
      <c r="BF58" s="6" t="s">
        <v>23</v>
      </c>
      <c r="BG58" s="70"/>
      <c r="BH58" s="17"/>
      <c r="BI58" s="18"/>
      <c r="BJ58" s="82"/>
      <c r="BL58" s="9" t="str">
        <f t="shared" si="5"/>
        <v/>
      </c>
      <c r="BM58" s="9" t="str">
        <f t="shared" si="81"/>
        <v/>
      </c>
      <c r="BN58" s="9" t="str">
        <f>IF(AW58="","",IF(OR(AND(AN58=AN59,AQ59&gt;0,明細書!AQ59&lt;明細書!AQ58),AND(AN58=AN59,AQ59&gt;0,明細書!AR58&gt;明細書!AQ59),AND(明細書!AQ58&gt;明細書!AR58)),1,""))</f>
        <v/>
      </c>
      <c r="BO58" s="9" t="str">
        <f>IF(BE58="","",IF(OR(明細書!AS58&lt;明細書!AQ58,明細書!AR58&lt;明細書!AT58,明細書!AS58&gt;明細書!AT58),1,""))</f>
        <v/>
      </c>
      <c r="BP58" s="9" t="str">
        <f>IF(AND(明細書!AQ58&lt;=TIME(17,40,0),明細書!AR58&gt;=TIME(18,20,0)),1,IF(AND(明細書!AQ58&lt;=TIME(21,40,0),明細書!AR58&gt;=TIME(22,20,0)),1,IF(AND(明細書!AQ58&lt;=TIME(5,40,0),明細書!AR58&gt;=TIME(6,20,0)),1,IF(AND(明細書!AQ58&lt;=TIME(7,40,0),明細書!AR58&gt;=TIME(8,20,0)),1,""))))</f>
        <v/>
      </c>
      <c r="BX58" s="15" t="str">
        <f t="shared" si="61"/>
        <v/>
      </c>
      <c r="BZ58" s="16"/>
      <c r="CA58" s="7" t="str">
        <f t="shared" si="6"/>
        <v/>
      </c>
      <c r="CB58" s="3">
        <f t="shared" si="7"/>
        <v>45382</v>
      </c>
      <c r="CC58" s="4"/>
      <c r="CD58" s="5" t="s">
        <v>22</v>
      </c>
      <c r="CE58" s="4"/>
      <c r="CF58" s="5" t="s">
        <v>23</v>
      </c>
      <c r="CG58" s="4"/>
      <c r="CH58" s="5" t="s">
        <v>22</v>
      </c>
      <c r="CI58" s="4"/>
      <c r="CJ58" s="5" t="s">
        <v>23</v>
      </c>
      <c r="CK58" s="4"/>
      <c r="CL58" s="6" t="s">
        <v>22</v>
      </c>
      <c r="CM58" s="4"/>
      <c r="CN58" s="6" t="s">
        <v>23</v>
      </c>
      <c r="CO58" s="4"/>
      <c r="CP58" s="6" t="s">
        <v>22</v>
      </c>
      <c r="CQ58" s="4"/>
      <c r="CR58" s="6" t="s">
        <v>23</v>
      </c>
      <c r="CS58" s="70"/>
      <c r="CT58" s="17"/>
      <c r="CU58" s="18"/>
      <c r="CV58" s="82"/>
      <c r="CX58" s="9" t="str">
        <f t="shared" si="8"/>
        <v/>
      </c>
      <c r="CY58" s="9" t="str">
        <f t="shared" si="82"/>
        <v/>
      </c>
      <c r="CZ58" s="9" t="str">
        <f>IF(CI58="","",IF(OR(AND(BZ58=BZ59,CC59&gt;0,明細書!CC59&lt;明細書!CC58),AND(BZ58=BZ59,CC59&gt;0,明細書!CD58&gt;明細書!CC59),AND(明細書!CC58&gt;明細書!CD58)),1,""))</f>
        <v/>
      </c>
      <c r="DA58" s="9" t="str">
        <f>IF(CQ58="","",IF(OR(明細書!CE58&lt;明細書!CC58,明細書!CD58&lt;明細書!CF58,明細書!CE58&gt;明細書!CF58),1,""))</f>
        <v/>
      </c>
      <c r="DB58" s="9" t="str">
        <f>IF(AND(明細書!CC58&lt;=TIME(17,40,0),明細書!CD58&gt;=TIME(18,20,0)),1,IF(AND(明細書!CC58&lt;=TIME(21,40,0),明細書!CD58&gt;=TIME(22,20,0)),1,IF(AND(明細書!CC58&lt;=TIME(5,40,0),明細書!CD58&gt;=TIME(6,20,0)),1,IF(AND(明細書!CC58&lt;=TIME(7,40,0),明細書!CD58&gt;=TIME(8,20,0)),1,""))))</f>
        <v/>
      </c>
      <c r="DJ58" s="15" t="str">
        <f t="shared" si="62"/>
        <v/>
      </c>
      <c r="DL58" s="16"/>
      <c r="DM58" s="7" t="str">
        <f t="shared" si="9"/>
        <v/>
      </c>
      <c r="DN58" s="3">
        <f t="shared" si="10"/>
        <v>45382</v>
      </c>
      <c r="DO58" s="4"/>
      <c r="DP58" s="5" t="s">
        <v>22</v>
      </c>
      <c r="DQ58" s="4"/>
      <c r="DR58" s="5" t="s">
        <v>23</v>
      </c>
      <c r="DS58" s="4"/>
      <c r="DT58" s="5" t="s">
        <v>22</v>
      </c>
      <c r="DU58" s="4"/>
      <c r="DV58" s="5" t="s">
        <v>23</v>
      </c>
      <c r="DW58" s="4"/>
      <c r="DX58" s="6" t="s">
        <v>22</v>
      </c>
      <c r="DY58" s="4"/>
      <c r="DZ58" s="6" t="s">
        <v>23</v>
      </c>
      <c r="EA58" s="4"/>
      <c r="EB58" s="6" t="s">
        <v>22</v>
      </c>
      <c r="EC58" s="4"/>
      <c r="ED58" s="6" t="s">
        <v>23</v>
      </c>
      <c r="EE58" s="70"/>
      <c r="EF58" s="17"/>
      <c r="EG58" s="18"/>
      <c r="EH58" s="82"/>
      <c r="EJ58" s="9" t="str">
        <f t="shared" si="11"/>
        <v/>
      </c>
      <c r="EK58" s="9" t="str">
        <f t="shared" si="83"/>
        <v/>
      </c>
      <c r="EL58" s="9" t="str">
        <f>IF(DU58="","",IF(OR(AND(DL58=DL59,DO59&gt;0,明細書!DO59&lt;明細書!DO58),AND(DL58=DL59,DO59&gt;0,明細書!DP58&gt;明細書!DO59),AND(明細書!DO58&gt;明細書!DP58)),1,""))</f>
        <v/>
      </c>
      <c r="EM58" s="9" t="str">
        <f>IF(EC58="","",IF(OR(明細書!DQ58&lt;明細書!DO58,明細書!DP58&lt;明細書!DR58,明細書!DQ58&gt;明細書!DR58),1,""))</f>
        <v/>
      </c>
      <c r="EN58" s="9" t="str">
        <f>IF(AND(明細書!DO58&lt;=TIME(17,40,0),明細書!DP58&gt;=TIME(18,20,0)),1,IF(AND(明細書!DO58&lt;=TIME(21,40,0),明細書!DP58&gt;=TIME(22,20,0)),1,IF(AND(明細書!DO58&lt;=TIME(5,40,0),明細書!DP58&gt;=TIME(6,20,0)),1,IF(AND(明細書!DO58&lt;=TIME(7,40,0),明細書!DP58&gt;=TIME(8,20,0)),1,""))))</f>
        <v/>
      </c>
      <c r="EV58" s="15" t="str">
        <f t="shared" si="63"/>
        <v/>
      </c>
      <c r="EX58" s="16"/>
      <c r="EY58" s="7" t="str">
        <f t="shared" si="12"/>
        <v/>
      </c>
      <c r="EZ58" s="3">
        <f t="shared" si="13"/>
        <v>45382</v>
      </c>
      <c r="FA58" s="4"/>
      <c r="FB58" s="5" t="s">
        <v>22</v>
      </c>
      <c r="FC58" s="4"/>
      <c r="FD58" s="5" t="s">
        <v>23</v>
      </c>
      <c r="FE58" s="4"/>
      <c r="FF58" s="5" t="s">
        <v>22</v>
      </c>
      <c r="FG58" s="4"/>
      <c r="FH58" s="5" t="s">
        <v>23</v>
      </c>
      <c r="FI58" s="4"/>
      <c r="FJ58" s="6" t="s">
        <v>22</v>
      </c>
      <c r="FK58" s="4"/>
      <c r="FL58" s="6" t="s">
        <v>23</v>
      </c>
      <c r="FM58" s="4"/>
      <c r="FN58" s="6" t="s">
        <v>22</v>
      </c>
      <c r="FO58" s="4"/>
      <c r="FP58" s="6" t="s">
        <v>23</v>
      </c>
      <c r="FQ58" s="70"/>
      <c r="FR58" s="17"/>
      <c r="FS58" s="18"/>
      <c r="FT58" s="82"/>
      <c r="FV58" s="9" t="str">
        <f t="shared" si="14"/>
        <v/>
      </c>
      <c r="FW58" s="9" t="str">
        <f t="shared" si="84"/>
        <v/>
      </c>
      <c r="FX58" s="9" t="str">
        <f>IF(FG58="","",IF(OR(AND(EX58=EX59,FA59&gt;0,明細書!FA59&lt;明細書!FA58),AND(EX58=EX59,FA59&gt;0,明細書!FB58&gt;明細書!FA59),AND(明細書!FA58&gt;明細書!FB58)),1,""))</f>
        <v/>
      </c>
      <c r="FY58" s="9" t="str">
        <f>IF(FO58="","",IF(OR(明細書!FC58&lt;明細書!FA58,明細書!FB58&lt;明細書!FD58,明細書!FC58&gt;明細書!FD58),1,""))</f>
        <v/>
      </c>
      <c r="FZ58" s="9" t="str">
        <f>IF(AND(明細書!FA58&lt;=TIME(17,40,0),明細書!FB58&gt;=TIME(18,20,0)),1,IF(AND(明細書!FA58&lt;=TIME(21,40,0),明細書!FB58&gt;=TIME(22,20,0)),1,IF(AND(明細書!FA58&lt;=TIME(5,40,0),明細書!FB58&gt;=TIME(6,20,0)),1,IF(AND(明細書!FA58&lt;=TIME(7,40,0),明細書!FB58&gt;=TIME(8,20,0)),1,""))))</f>
        <v/>
      </c>
      <c r="GH58" s="15" t="str">
        <f t="shared" si="64"/>
        <v/>
      </c>
      <c r="GJ58" s="16"/>
      <c r="GK58" s="7" t="str">
        <f t="shared" si="15"/>
        <v/>
      </c>
      <c r="GL58" s="3">
        <f t="shared" si="16"/>
        <v>45382</v>
      </c>
      <c r="GM58" s="4"/>
      <c r="GN58" s="5" t="s">
        <v>22</v>
      </c>
      <c r="GO58" s="4"/>
      <c r="GP58" s="5" t="s">
        <v>23</v>
      </c>
      <c r="GQ58" s="4"/>
      <c r="GR58" s="5" t="s">
        <v>22</v>
      </c>
      <c r="GS58" s="4"/>
      <c r="GT58" s="5" t="s">
        <v>23</v>
      </c>
      <c r="GU58" s="4"/>
      <c r="GV58" s="6" t="s">
        <v>22</v>
      </c>
      <c r="GW58" s="4"/>
      <c r="GX58" s="6" t="s">
        <v>23</v>
      </c>
      <c r="GY58" s="4"/>
      <c r="GZ58" s="6" t="s">
        <v>22</v>
      </c>
      <c r="HA58" s="4"/>
      <c r="HB58" s="6" t="s">
        <v>23</v>
      </c>
      <c r="HC58" s="70"/>
      <c r="HD58" s="17"/>
      <c r="HE58" s="18"/>
      <c r="HF58" s="82"/>
      <c r="HH58" s="9" t="str">
        <f t="shared" si="17"/>
        <v/>
      </c>
      <c r="HI58" s="9" t="str">
        <f t="shared" si="85"/>
        <v/>
      </c>
      <c r="HJ58" s="9" t="str">
        <f>IF(GS58="","",IF(OR(AND(GJ58=GJ59,GM59&gt;0,明細書!GM59&lt;明細書!GM58),AND(GJ58=GJ59,GM59&gt;0,明細書!GN58&gt;明細書!GM59),AND(明細書!GM58&gt;明細書!GN58)),1,""))</f>
        <v/>
      </c>
      <c r="HK58" s="9" t="str">
        <f>IF(HA58="","",IF(OR(明細書!GO58&lt;明細書!GM58,明細書!GN58&lt;明細書!GP58,明細書!GO58&gt;明細書!GP58),1,""))</f>
        <v/>
      </c>
      <c r="HL58" s="9" t="str">
        <f>IF(AND(明細書!GM58&lt;=TIME(17,40,0),明細書!GN58&gt;=TIME(18,20,0)),1,IF(AND(明細書!GM58&lt;=TIME(21,40,0),明細書!GN58&gt;=TIME(22,20,0)),1,IF(AND(明細書!GM58&lt;=TIME(5,40,0),明細書!GN58&gt;=TIME(6,20,0)),1,IF(AND(明細書!GM58&lt;=TIME(7,40,0),明細書!GN58&gt;=TIME(8,20,0)),1,""))))</f>
        <v/>
      </c>
      <c r="HT58" s="15" t="str">
        <f t="shared" si="65"/>
        <v/>
      </c>
      <c r="HV58" s="16"/>
      <c r="HW58" s="7" t="str">
        <f t="shared" si="18"/>
        <v/>
      </c>
      <c r="HX58" s="3">
        <f t="shared" si="19"/>
        <v>45382</v>
      </c>
      <c r="HY58" s="4"/>
      <c r="HZ58" s="5" t="s">
        <v>22</v>
      </c>
      <c r="IA58" s="4"/>
      <c r="IB58" s="5" t="s">
        <v>23</v>
      </c>
      <c r="IC58" s="4"/>
      <c r="ID58" s="5" t="s">
        <v>22</v>
      </c>
      <c r="IE58" s="4"/>
      <c r="IF58" s="5" t="s">
        <v>23</v>
      </c>
      <c r="IG58" s="4"/>
      <c r="IH58" s="6" t="s">
        <v>22</v>
      </c>
      <c r="II58" s="4"/>
      <c r="IJ58" s="6" t="s">
        <v>23</v>
      </c>
      <c r="IK58" s="4"/>
      <c r="IL58" s="6" t="s">
        <v>22</v>
      </c>
      <c r="IM58" s="4"/>
      <c r="IN58" s="6" t="s">
        <v>23</v>
      </c>
      <c r="IO58" s="70"/>
      <c r="IP58" s="17"/>
      <c r="IQ58" s="18"/>
      <c r="IR58" s="82"/>
      <c r="IT58" s="9" t="str">
        <f t="shared" si="20"/>
        <v/>
      </c>
      <c r="IU58" s="9" t="str">
        <f t="shared" si="86"/>
        <v/>
      </c>
      <c r="IV58" s="9" t="str">
        <f>IF(IE58="","",IF(OR(AND(HV58=HV59,HY59&gt;0,明細書!HY59&lt;明細書!HY58),AND(HV58=HV59,HY59&gt;0,明細書!HZ58&gt;明細書!HY59),AND(明細書!HY58&gt;明細書!HZ58)),1,""))</f>
        <v/>
      </c>
      <c r="IW58" s="9" t="str">
        <f>IF(IM58="","",IF(OR(明細書!IA58&lt;明細書!HY58,明細書!HZ58&lt;明細書!IB58,明細書!IA58&gt;明細書!IB58),1,""))</f>
        <v/>
      </c>
      <c r="IX58" s="9" t="str">
        <f>IF(AND(明細書!HY58&lt;=TIME(17,40,0),明細書!HZ58&gt;=TIME(18,20,0)),1,IF(AND(明細書!HY58&lt;=TIME(21,40,0),明細書!HZ58&gt;=TIME(22,20,0)),1,IF(AND(明細書!HY58&lt;=TIME(5,40,0),明細書!HZ58&gt;=TIME(6,20,0)),1,IF(AND(明細書!HY58&lt;=TIME(7,40,0),明細書!HZ58&gt;=TIME(8,20,0)),1,""))))</f>
        <v/>
      </c>
      <c r="JF58" s="15" t="str">
        <f t="shared" si="66"/>
        <v/>
      </c>
      <c r="JH58" s="16"/>
      <c r="JI58" s="7" t="str">
        <f t="shared" si="21"/>
        <v/>
      </c>
      <c r="JJ58" s="3">
        <f t="shared" si="22"/>
        <v>45382</v>
      </c>
      <c r="JK58" s="4"/>
      <c r="JL58" s="5" t="s">
        <v>22</v>
      </c>
      <c r="JM58" s="4"/>
      <c r="JN58" s="5" t="s">
        <v>23</v>
      </c>
      <c r="JO58" s="4"/>
      <c r="JP58" s="5" t="s">
        <v>22</v>
      </c>
      <c r="JQ58" s="4"/>
      <c r="JR58" s="5" t="s">
        <v>23</v>
      </c>
      <c r="JS58" s="4"/>
      <c r="JT58" s="6" t="s">
        <v>22</v>
      </c>
      <c r="JU58" s="4"/>
      <c r="JV58" s="6" t="s">
        <v>23</v>
      </c>
      <c r="JW58" s="4"/>
      <c r="JX58" s="6" t="s">
        <v>22</v>
      </c>
      <c r="JY58" s="4"/>
      <c r="JZ58" s="6" t="s">
        <v>23</v>
      </c>
      <c r="KA58" s="70"/>
      <c r="KB58" s="17"/>
      <c r="KC58" s="18"/>
      <c r="KD58" s="82"/>
      <c r="KF58" s="9" t="str">
        <f t="shared" si="23"/>
        <v/>
      </c>
      <c r="KG58" s="9" t="str">
        <f t="shared" si="87"/>
        <v/>
      </c>
      <c r="KH58" s="9" t="str">
        <f>IF(JQ58="","",IF(OR(AND(JH58=JH59,JK59&gt;0,明細書!JK59&lt;明細書!JK58),AND(JH58=JH59,JK59&gt;0,明細書!JL58&gt;明細書!JK59),AND(明細書!JK58&gt;明細書!JL58)),1,""))</f>
        <v/>
      </c>
      <c r="KI58" s="9" t="str">
        <f>IF(JY58="","",IF(OR(明細書!JM58&lt;明細書!JK58,明細書!JL58&lt;明細書!JN58,明細書!JM58&gt;明細書!JN58),1,""))</f>
        <v/>
      </c>
      <c r="KJ58" s="9" t="str">
        <f>IF(AND(明細書!JK58&lt;=TIME(17,40,0),明細書!JL58&gt;=TIME(18,20,0)),1,IF(AND(明細書!JK58&lt;=TIME(21,40,0),明細書!JL58&gt;=TIME(22,20,0)),1,IF(AND(明細書!JK58&lt;=TIME(5,40,0),明細書!JL58&gt;=TIME(6,20,0)),1,IF(AND(明細書!JK58&lt;=TIME(7,40,0),明細書!JL58&gt;=TIME(8,20,0)),1,""))))</f>
        <v/>
      </c>
      <c r="KR58" s="15" t="str">
        <f t="shared" si="67"/>
        <v/>
      </c>
      <c r="KT58" s="16"/>
      <c r="KU58" s="7" t="str">
        <f t="shared" si="24"/>
        <v/>
      </c>
      <c r="KV58" s="3">
        <f t="shared" si="25"/>
        <v>45382</v>
      </c>
      <c r="KW58" s="4"/>
      <c r="KX58" s="5" t="s">
        <v>22</v>
      </c>
      <c r="KY58" s="4"/>
      <c r="KZ58" s="5" t="s">
        <v>23</v>
      </c>
      <c r="LA58" s="4"/>
      <c r="LB58" s="5" t="s">
        <v>22</v>
      </c>
      <c r="LC58" s="4"/>
      <c r="LD58" s="5" t="s">
        <v>23</v>
      </c>
      <c r="LE58" s="4"/>
      <c r="LF58" s="6" t="s">
        <v>22</v>
      </c>
      <c r="LG58" s="4"/>
      <c r="LH58" s="6" t="s">
        <v>23</v>
      </c>
      <c r="LI58" s="4"/>
      <c r="LJ58" s="6" t="s">
        <v>22</v>
      </c>
      <c r="LK58" s="4"/>
      <c r="LL58" s="6" t="s">
        <v>23</v>
      </c>
      <c r="LM58" s="70"/>
      <c r="LN58" s="17"/>
      <c r="LO58" s="18"/>
      <c r="LP58" s="82"/>
      <c r="LR58" s="9" t="str">
        <f t="shared" si="26"/>
        <v/>
      </c>
      <c r="LS58" s="9" t="str">
        <f t="shared" si="88"/>
        <v/>
      </c>
      <c r="LT58" s="9" t="str">
        <f>IF(LC58="","",IF(OR(AND(KT58=KT59,KW59&gt;0,明細書!KW59&lt;明細書!KW58),AND(KT58=KT59,KW59&gt;0,明細書!KX58&gt;明細書!KW59),AND(明細書!KW58&gt;明細書!KX58)),1,""))</f>
        <v/>
      </c>
      <c r="LU58" s="9" t="str">
        <f>IF(LK58="","",IF(OR(明細書!KY58&lt;明細書!KW58,明細書!KX58&lt;明細書!KZ58,明細書!KY58&gt;明細書!KZ58),1,""))</f>
        <v/>
      </c>
      <c r="LV58" s="9" t="str">
        <f>IF(AND(明細書!KW58&lt;=TIME(17,40,0),明細書!KX58&gt;=TIME(18,20,0)),1,IF(AND(明細書!KW58&lt;=TIME(21,40,0),明細書!KX58&gt;=TIME(22,20,0)),1,IF(AND(明細書!KW58&lt;=TIME(5,40,0),明細書!KX58&gt;=TIME(6,20,0)),1,IF(AND(明細書!KW58&lt;=TIME(7,40,0),明細書!KX58&gt;=TIME(8,20,0)),1,""))))</f>
        <v/>
      </c>
      <c r="MD58" s="15" t="str">
        <f t="shared" si="68"/>
        <v/>
      </c>
      <c r="MF58" s="16"/>
      <c r="MG58" s="7" t="str">
        <f t="shared" si="27"/>
        <v/>
      </c>
      <c r="MH58" s="3">
        <f t="shared" si="28"/>
        <v>45382</v>
      </c>
      <c r="MI58" s="4"/>
      <c r="MJ58" s="5" t="s">
        <v>22</v>
      </c>
      <c r="MK58" s="4"/>
      <c r="ML58" s="5" t="s">
        <v>23</v>
      </c>
      <c r="MM58" s="4"/>
      <c r="MN58" s="5" t="s">
        <v>22</v>
      </c>
      <c r="MO58" s="4"/>
      <c r="MP58" s="5" t="s">
        <v>23</v>
      </c>
      <c r="MQ58" s="4"/>
      <c r="MR58" s="6" t="s">
        <v>22</v>
      </c>
      <c r="MS58" s="4"/>
      <c r="MT58" s="6" t="s">
        <v>23</v>
      </c>
      <c r="MU58" s="4"/>
      <c r="MV58" s="6" t="s">
        <v>22</v>
      </c>
      <c r="MW58" s="4"/>
      <c r="MX58" s="6" t="s">
        <v>23</v>
      </c>
      <c r="MY58" s="70"/>
      <c r="MZ58" s="17"/>
      <c r="NA58" s="18"/>
      <c r="NB58" s="82"/>
      <c r="ND58" s="9" t="str">
        <f t="shared" si="29"/>
        <v/>
      </c>
      <c r="NE58" s="9" t="str">
        <f t="shared" si="89"/>
        <v/>
      </c>
      <c r="NF58" s="9" t="str">
        <f>IF(MO58="","",IF(OR(AND(MF58=MF59,MI59&gt;0,明細書!MI59&lt;明細書!MI58),AND(MF58=MF59,MI59&gt;0,明細書!MJ58&gt;明細書!MI59),AND(明細書!MI58&gt;明細書!MJ58)),1,""))</f>
        <v/>
      </c>
      <c r="NG58" s="9" t="str">
        <f>IF(MW58="","",IF(OR(明細書!MK58&lt;明細書!MI58,明細書!MJ58&lt;明細書!ML58,明細書!MK58&gt;明細書!ML58),1,""))</f>
        <v/>
      </c>
      <c r="NH58" s="9" t="str">
        <f>IF(AND(明細書!MI58&lt;=TIME(17,40,0),明細書!MJ58&gt;=TIME(18,20,0)),1,IF(AND(明細書!MI58&lt;=TIME(21,40,0),明細書!MJ58&gt;=TIME(22,20,0)),1,IF(AND(明細書!MI58&lt;=TIME(5,40,0),明細書!MJ58&gt;=TIME(6,20,0)),1,IF(AND(明細書!MI58&lt;=TIME(7,40,0),明細書!MJ58&gt;=TIME(8,20,0)),1,""))))</f>
        <v/>
      </c>
      <c r="NP58" s="15" t="str">
        <f t="shared" si="69"/>
        <v/>
      </c>
      <c r="NR58" s="16"/>
      <c r="NS58" s="7" t="str">
        <f t="shared" si="30"/>
        <v/>
      </c>
      <c r="NT58" s="3">
        <f t="shared" si="31"/>
        <v>45382</v>
      </c>
      <c r="NU58" s="4"/>
      <c r="NV58" s="5" t="s">
        <v>22</v>
      </c>
      <c r="NW58" s="4"/>
      <c r="NX58" s="5" t="s">
        <v>23</v>
      </c>
      <c r="NY58" s="4"/>
      <c r="NZ58" s="5" t="s">
        <v>22</v>
      </c>
      <c r="OA58" s="4"/>
      <c r="OB58" s="5" t="s">
        <v>23</v>
      </c>
      <c r="OC58" s="4"/>
      <c r="OD58" s="6" t="s">
        <v>22</v>
      </c>
      <c r="OE58" s="4"/>
      <c r="OF58" s="6" t="s">
        <v>23</v>
      </c>
      <c r="OG58" s="4"/>
      <c r="OH58" s="6" t="s">
        <v>22</v>
      </c>
      <c r="OI58" s="4"/>
      <c r="OJ58" s="6" t="s">
        <v>23</v>
      </c>
      <c r="OK58" s="70"/>
      <c r="OL58" s="17"/>
      <c r="OM58" s="18"/>
      <c r="ON58" s="82"/>
      <c r="OP58" s="9" t="str">
        <f t="shared" si="32"/>
        <v/>
      </c>
      <c r="OQ58" s="9" t="str">
        <f t="shared" si="90"/>
        <v/>
      </c>
      <c r="OR58" s="9" t="str">
        <f>IF(OA58="","",IF(OR(AND(NR58=NR59,NU59&gt;0,明細書!NU59&lt;明細書!NU58),AND(NR58=NR59,NU59&gt;0,明細書!NV58&gt;明細書!NU59),AND(明細書!NU58&gt;明細書!NV58)),1,""))</f>
        <v/>
      </c>
      <c r="OS58" s="9" t="str">
        <f>IF(OI58="","",IF(OR(明細書!NW58&lt;明細書!NU58,明細書!NV58&lt;明細書!NX58,明細書!NW58&gt;明細書!NX58),1,""))</f>
        <v/>
      </c>
      <c r="OT58" s="9" t="str">
        <f>IF(AND(明細書!NU58&lt;=TIME(17,40,0),明細書!NV58&gt;=TIME(18,20,0)),1,IF(AND(明細書!NU58&lt;=TIME(21,40,0),明細書!NV58&gt;=TIME(22,20,0)),1,IF(AND(明細書!NU58&lt;=TIME(5,40,0),明細書!NV58&gt;=TIME(6,20,0)),1,IF(AND(明細書!NU58&lt;=TIME(7,40,0),明細書!NV58&gt;=TIME(8,20,0)),1,""))))</f>
        <v/>
      </c>
      <c r="PB58" s="15" t="str">
        <f t="shared" si="70"/>
        <v/>
      </c>
      <c r="PD58" s="16"/>
      <c r="PE58" s="7" t="str">
        <f t="shared" si="33"/>
        <v/>
      </c>
      <c r="PF58" s="3">
        <f t="shared" si="34"/>
        <v>45382</v>
      </c>
      <c r="PG58" s="4"/>
      <c r="PH58" s="5" t="s">
        <v>22</v>
      </c>
      <c r="PI58" s="4"/>
      <c r="PJ58" s="5" t="s">
        <v>23</v>
      </c>
      <c r="PK58" s="4"/>
      <c r="PL58" s="5" t="s">
        <v>22</v>
      </c>
      <c r="PM58" s="4"/>
      <c r="PN58" s="5" t="s">
        <v>23</v>
      </c>
      <c r="PO58" s="4"/>
      <c r="PP58" s="6" t="s">
        <v>22</v>
      </c>
      <c r="PQ58" s="4"/>
      <c r="PR58" s="6" t="s">
        <v>23</v>
      </c>
      <c r="PS58" s="4"/>
      <c r="PT58" s="6" t="s">
        <v>22</v>
      </c>
      <c r="PU58" s="4"/>
      <c r="PV58" s="6" t="s">
        <v>23</v>
      </c>
      <c r="PW58" s="70"/>
      <c r="PX58" s="17"/>
      <c r="PY58" s="18"/>
      <c r="PZ58" s="82"/>
      <c r="QB58" s="9" t="str">
        <f t="shared" si="35"/>
        <v/>
      </c>
      <c r="QC58" s="9" t="str">
        <f t="shared" si="91"/>
        <v/>
      </c>
      <c r="QD58" s="9" t="str">
        <f>IF(PM58="","",IF(OR(AND(PD58=PD59,PG59&gt;0,明細書!PG59&lt;明細書!PG58),AND(PD58=PD59,PG59&gt;0,明細書!PH58&gt;明細書!PG59),AND(明細書!PG58&gt;明細書!PH58)),1,""))</f>
        <v/>
      </c>
      <c r="QE58" s="9" t="str">
        <f>IF(PU58="","",IF(OR(明細書!PI58&lt;明細書!PG58,明細書!PH58&lt;明細書!PJ58,明細書!PI58&gt;明細書!PJ58),1,""))</f>
        <v/>
      </c>
      <c r="QF58" s="9" t="str">
        <f>IF(AND(明細書!PG58&lt;=TIME(17,40,0),明細書!PH58&gt;=TIME(18,20,0)),1,IF(AND(明細書!PG58&lt;=TIME(21,40,0),明細書!PH58&gt;=TIME(22,20,0)),1,IF(AND(明細書!PG58&lt;=TIME(5,40,0),明細書!PH58&gt;=TIME(6,20,0)),1,IF(AND(明細書!PG58&lt;=TIME(7,40,0),明細書!PH58&gt;=TIME(8,20,0)),1,""))))</f>
        <v/>
      </c>
      <c r="QN58" s="15" t="str">
        <f t="shared" si="71"/>
        <v/>
      </c>
      <c r="QP58" s="16"/>
      <c r="QQ58" s="7" t="str">
        <f t="shared" si="36"/>
        <v/>
      </c>
      <c r="QR58" s="3">
        <f t="shared" si="37"/>
        <v>45382</v>
      </c>
      <c r="QS58" s="4"/>
      <c r="QT58" s="5" t="s">
        <v>22</v>
      </c>
      <c r="QU58" s="4"/>
      <c r="QV58" s="5" t="s">
        <v>23</v>
      </c>
      <c r="QW58" s="4"/>
      <c r="QX58" s="5" t="s">
        <v>22</v>
      </c>
      <c r="QY58" s="4"/>
      <c r="QZ58" s="5" t="s">
        <v>23</v>
      </c>
      <c r="RA58" s="4"/>
      <c r="RB58" s="6" t="s">
        <v>22</v>
      </c>
      <c r="RC58" s="4"/>
      <c r="RD58" s="6" t="s">
        <v>23</v>
      </c>
      <c r="RE58" s="4"/>
      <c r="RF58" s="6" t="s">
        <v>22</v>
      </c>
      <c r="RG58" s="4"/>
      <c r="RH58" s="6" t="s">
        <v>23</v>
      </c>
      <c r="RI58" s="70"/>
      <c r="RJ58" s="17"/>
      <c r="RK58" s="18"/>
      <c r="RL58" s="82"/>
      <c r="RN58" s="9" t="str">
        <f t="shared" si="38"/>
        <v/>
      </c>
      <c r="RO58" s="9" t="str">
        <f t="shared" si="92"/>
        <v/>
      </c>
      <c r="RP58" s="9" t="str">
        <f>IF(QY58="","",IF(OR(AND(QP58=QP59,QS59&gt;0,明細書!QS59&lt;明細書!QS58),AND(QP58=QP59,QS59&gt;0,明細書!QT58&gt;明細書!QS59),AND(明細書!QS58&gt;明細書!QT58)),1,""))</f>
        <v/>
      </c>
      <c r="RQ58" s="9" t="str">
        <f>IF(RG58="","",IF(OR(明細書!QU58&lt;明細書!QS58,明細書!QT58&lt;明細書!QV58,明細書!QU58&gt;明細書!QV58),1,""))</f>
        <v/>
      </c>
      <c r="RR58" s="9" t="str">
        <f>IF(AND(明細書!QS58&lt;=TIME(17,40,0),明細書!QT58&gt;=TIME(18,20,0)),1,IF(AND(明細書!QS58&lt;=TIME(21,40,0),明細書!QT58&gt;=TIME(22,20,0)),1,IF(AND(明細書!QS58&lt;=TIME(5,40,0),明細書!QT58&gt;=TIME(6,20,0)),1,IF(AND(明細書!QS58&lt;=TIME(7,40,0),明細書!QT58&gt;=TIME(8,20,0)),1,""))))</f>
        <v/>
      </c>
      <c r="RZ58" s="15" t="str">
        <f t="shared" si="72"/>
        <v/>
      </c>
      <c r="SB58" s="16"/>
      <c r="SC58" s="7" t="str">
        <f t="shared" si="39"/>
        <v/>
      </c>
      <c r="SD58" s="3">
        <f t="shared" si="40"/>
        <v>45382</v>
      </c>
      <c r="SE58" s="4"/>
      <c r="SF58" s="5" t="s">
        <v>22</v>
      </c>
      <c r="SG58" s="4"/>
      <c r="SH58" s="5" t="s">
        <v>23</v>
      </c>
      <c r="SI58" s="4"/>
      <c r="SJ58" s="5" t="s">
        <v>22</v>
      </c>
      <c r="SK58" s="4"/>
      <c r="SL58" s="5" t="s">
        <v>23</v>
      </c>
      <c r="SM58" s="4"/>
      <c r="SN58" s="6" t="s">
        <v>22</v>
      </c>
      <c r="SO58" s="4"/>
      <c r="SP58" s="6" t="s">
        <v>23</v>
      </c>
      <c r="SQ58" s="4"/>
      <c r="SR58" s="6" t="s">
        <v>22</v>
      </c>
      <c r="SS58" s="4"/>
      <c r="ST58" s="6" t="s">
        <v>23</v>
      </c>
      <c r="SU58" s="70"/>
      <c r="SV58" s="17"/>
      <c r="SW58" s="18"/>
      <c r="SX58" s="82"/>
      <c r="SZ58" s="9" t="str">
        <f t="shared" si="41"/>
        <v/>
      </c>
      <c r="TA58" s="9" t="str">
        <f t="shared" si="93"/>
        <v/>
      </c>
      <c r="TB58" s="9" t="str">
        <f>IF(SK58="","",IF(OR(AND(SB58=SB59,SE59&gt;0,明細書!SE59&lt;明細書!SE58),AND(SB58=SB59,SE59&gt;0,明細書!SF58&gt;明細書!SE59),AND(明細書!SE58&gt;明細書!SF58)),1,""))</f>
        <v/>
      </c>
      <c r="TC58" s="9" t="str">
        <f>IF(SS58="","",IF(OR(明細書!SG58&lt;明細書!SE58,明細書!SF58&lt;明細書!SH58,明細書!SG58&gt;明細書!SH58),1,""))</f>
        <v/>
      </c>
      <c r="TD58" s="9" t="str">
        <f>IF(AND(明細書!SE58&lt;=TIME(17,40,0),明細書!SF58&gt;=TIME(18,20,0)),1,IF(AND(明細書!SE58&lt;=TIME(21,40,0),明細書!SF58&gt;=TIME(22,20,0)),1,IF(AND(明細書!SE58&lt;=TIME(5,40,0),明細書!SF58&gt;=TIME(6,20,0)),1,IF(AND(明細書!SE58&lt;=TIME(7,40,0),明細書!SF58&gt;=TIME(8,20,0)),1,""))))</f>
        <v/>
      </c>
      <c r="TL58" s="15" t="str">
        <f t="shared" si="73"/>
        <v/>
      </c>
      <c r="TN58" s="16"/>
      <c r="TO58" s="7" t="str">
        <f t="shared" si="42"/>
        <v/>
      </c>
      <c r="TP58" s="3">
        <f t="shared" si="43"/>
        <v>45382</v>
      </c>
      <c r="TQ58" s="4"/>
      <c r="TR58" s="5" t="s">
        <v>22</v>
      </c>
      <c r="TS58" s="4"/>
      <c r="TT58" s="5" t="s">
        <v>23</v>
      </c>
      <c r="TU58" s="4"/>
      <c r="TV58" s="5" t="s">
        <v>22</v>
      </c>
      <c r="TW58" s="4"/>
      <c r="TX58" s="5" t="s">
        <v>23</v>
      </c>
      <c r="TY58" s="4"/>
      <c r="TZ58" s="6" t="s">
        <v>22</v>
      </c>
      <c r="UA58" s="4"/>
      <c r="UB58" s="6" t="s">
        <v>23</v>
      </c>
      <c r="UC58" s="4"/>
      <c r="UD58" s="6" t="s">
        <v>22</v>
      </c>
      <c r="UE58" s="4"/>
      <c r="UF58" s="6" t="s">
        <v>23</v>
      </c>
      <c r="UG58" s="70"/>
      <c r="UH58" s="17"/>
      <c r="UI58" s="18"/>
      <c r="UJ58" s="82"/>
      <c r="UL58" s="9" t="str">
        <f t="shared" si="44"/>
        <v/>
      </c>
      <c r="UM58" s="9" t="str">
        <f t="shared" si="94"/>
        <v/>
      </c>
      <c r="UN58" s="9" t="str">
        <f>IF(TW58="","",IF(OR(AND(TN58=TN59,TQ59&gt;0,明細書!TQ59&lt;明細書!TQ58),AND(TN58=TN59,TQ59&gt;0,明細書!TR58&gt;明細書!TQ59),AND(明細書!TQ58&gt;明細書!TR58)),1,""))</f>
        <v/>
      </c>
      <c r="UO58" s="9" t="str">
        <f>IF(UE58="","",IF(OR(明細書!TS58&lt;明細書!TQ58,明細書!TR58&lt;明細書!TT58,明細書!TS58&gt;明細書!TT58),1,""))</f>
        <v/>
      </c>
      <c r="UP58" s="9" t="str">
        <f>IF(AND(明細書!TQ58&lt;=TIME(17,40,0),明細書!TR58&gt;=TIME(18,20,0)),1,IF(AND(明細書!TQ58&lt;=TIME(21,40,0),明細書!TR58&gt;=TIME(22,20,0)),1,IF(AND(明細書!TQ58&lt;=TIME(5,40,0),明細書!TR58&gt;=TIME(6,20,0)),1,IF(AND(明細書!TQ58&lt;=TIME(7,40,0),明細書!TR58&gt;=TIME(8,20,0)),1,""))))</f>
        <v/>
      </c>
      <c r="UX58" s="15" t="str">
        <f t="shared" si="74"/>
        <v/>
      </c>
      <c r="UZ58" s="16"/>
      <c r="VA58" s="7" t="str">
        <f t="shared" si="45"/>
        <v/>
      </c>
      <c r="VB58" s="3">
        <f t="shared" si="46"/>
        <v>45382</v>
      </c>
      <c r="VC58" s="4"/>
      <c r="VD58" s="5" t="s">
        <v>22</v>
      </c>
      <c r="VE58" s="4"/>
      <c r="VF58" s="5" t="s">
        <v>23</v>
      </c>
      <c r="VG58" s="4"/>
      <c r="VH58" s="5" t="s">
        <v>22</v>
      </c>
      <c r="VI58" s="4"/>
      <c r="VJ58" s="5" t="s">
        <v>23</v>
      </c>
      <c r="VK58" s="4"/>
      <c r="VL58" s="6" t="s">
        <v>22</v>
      </c>
      <c r="VM58" s="4"/>
      <c r="VN58" s="6" t="s">
        <v>23</v>
      </c>
      <c r="VO58" s="4"/>
      <c r="VP58" s="6" t="s">
        <v>22</v>
      </c>
      <c r="VQ58" s="4"/>
      <c r="VR58" s="6" t="s">
        <v>23</v>
      </c>
      <c r="VS58" s="70"/>
      <c r="VT58" s="17"/>
      <c r="VU58" s="18"/>
      <c r="VV58" s="82"/>
      <c r="VX58" s="9" t="str">
        <f t="shared" si="47"/>
        <v/>
      </c>
      <c r="VY58" s="9" t="str">
        <f t="shared" si="95"/>
        <v/>
      </c>
      <c r="VZ58" s="9" t="str">
        <f>IF(VI58="","",IF(OR(AND(UZ58=UZ59,VC59&gt;0,明細書!VC59&lt;明細書!VC58),AND(UZ58=UZ59,VC59&gt;0,明細書!VD58&gt;明細書!VC59),AND(明細書!VC58&gt;明細書!VD58)),1,""))</f>
        <v/>
      </c>
      <c r="WA58" s="9" t="str">
        <f>IF(VQ58="","",IF(OR(明細書!VE58&lt;明細書!VC58,明細書!VD58&lt;明細書!VF58,明細書!VE58&gt;明細書!VF58),1,""))</f>
        <v/>
      </c>
      <c r="WB58" s="9" t="str">
        <f>IF(AND(明細書!VC58&lt;=TIME(17,40,0),明細書!VD58&gt;=TIME(18,20,0)),1,IF(AND(明細書!VC58&lt;=TIME(21,40,0),明細書!VD58&gt;=TIME(22,20,0)),1,IF(AND(明細書!VC58&lt;=TIME(5,40,0),明細書!VD58&gt;=TIME(6,20,0)),1,IF(AND(明細書!VC58&lt;=TIME(7,40,0),明細書!VD58&gt;=TIME(8,20,0)),1,""))))</f>
        <v/>
      </c>
      <c r="WJ58" s="15" t="str">
        <f t="shared" si="75"/>
        <v/>
      </c>
      <c r="WL58" s="16"/>
      <c r="WM58" s="7" t="str">
        <f t="shared" si="48"/>
        <v/>
      </c>
      <c r="WN58" s="3">
        <f t="shared" si="49"/>
        <v>45382</v>
      </c>
      <c r="WO58" s="4"/>
      <c r="WP58" s="5" t="s">
        <v>22</v>
      </c>
      <c r="WQ58" s="4"/>
      <c r="WR58" s="5" t="s">
        <v>23</v>
      </c>
      <c r="WS58" s="4"/>
      <c r="WT58" s="5" t="s">
        <v>22</v>
      </c>
      <c r="WU58" s="4"/>
      <c r="WV58" s="5" t="s">
        <v>23</v>
      </c>
      <c r="WW58" s="4"/>
      <c r="WX58" s="6" t="s">
        <v>22</v>
      </c>
      <c r="WY58" s="4"/>
      <c r="WZ58" s="6" t="s">
        <v>23</v>
      </c>
      <c r="XA58" s="4"/>
      <c r="XB58" s="6" t="s">
        <v>22</v>
      </c>
      <c r="XC58" s="4"/>
      <c r="XD58" s="6" t="s">
        <v>23</v>
      </c>
      <c r="XE58" s="70"/>
      <c r="XF58" s="17"/>
      <c r="XG58" s="18"/>
      <c r="XH58" s="82"/>
      <c r="XJ58" s="9" t="str">
        <f t="shared" si="50"/>
        <v/>
      </c>
      <c r="XK58" s="9" t="str">
        <f t="shared" si="96"/>
        <v/>
      </c>
      <c r="XL58" s="9" t="str">
        <f>IF(WU58="","",IF(OR(AND(WL58=WL59,WO59&gt;0,明細書!WO59&lt;明細書!WO58),AND(WL58=WL59,WO59&gt;0,明細書!WP58&gt;明細書!WO59),AND(明細書!WO58&gt;明細書!WP58)),1,""))</f>
        <v/>
      </c>
      <c r="XM58" s="9" t="str">
        <f>IF(XC58="","",IF(OR(明細書!WQ58&lt;明細書!WO58,明細書!WP58&lt;明細書!WR58,明細書!WQ58&gt;明細書!WR58),1,""))</f>
        <v/>
      </c>
      <c r="XN58" s="9" t="str">
        <f>IF(AND(明細書!WO58&lt;=TIME(17,40,0),明細書!WP58&gt;=TIME(18,20,0)),1,IF(AND(明細書!WO58&lt;=TIME(21,40,0),明細書!WP58&gt;=TIME(22,20,0)),1,IF(AND(明細書!WO58&lt;=TIME(5,40,0),明細書!WP58&gt;=TIME(6,20,0)),1,IF(AND(明細書!WO58&lt;=TIME(7,40,0),明細書!WP58&gt;=TIME(8,20,0)),1,""))))</f>
        <v/>
      </c>
      <c r="XV58" s="15" t="str">
        <f t="shared" si="76"/>
        <v/>
      </c>
      <c r="XX58" s="16"/>
      <c r="XY58" s="7" t="str">
        <f t="shared" si="51"/>
        <v/>
      </c>
      <c r="XZ58" s="3">
        <f t="shared" si="52"/>
        <v>45382</v>
      </c>
      <c r="YA58" s="4"/>
      <c r="YB58" s="5" t="s">
        <v>22</v>
      </c>
      <c r="YC58" s="4"/>
      <c r="YD58" s="5" t="s">
        <v>23</v>
      </c>
      <c r="YE58" s="4"/>
      <c r="YF58" s="5" t="s">
        <v>22</v>
      </c>
      <c r="YG58" s="4"/>
      <c r="YH58" s="5" t="s">
        <v>23</v>
      </c>
      <c r="YI58" s="4"/>
      <c r="YJ58" s="6" t="s">
        <v>22</v>
      </c>
      <c r="YK58" s="4"/>
      <c r="YL58" s="6" t="s">
        <v>23</v>
      </c>
      <c r="YM58" s="4"/>
      <c r="YN58" s="6" t="s">
        <v>22</v>
      </c>
      <c r="YO58" s="4"/>
      <c r="YP58" s="6" t="s">
        <v>23</v>
      </c>
      <c r="YQ58" s="70"/>
      <c r="YR58" s="17"/>
      <c r="YS58" s="18"/>
      <c r="YT58" s="82"/>
      <c r="YV58" s="9" t="str">
        <f t="shared" si="53"/>
        <v/>
      </c>
      <c r="YW58" s="9" t="str">
        <f t="shared" si="97"/>
        <v/>
      </c>
      <c r="YX58" s="9" t="str">
        <f>IF(YG58="","",IF(OR(AND(XX58=XX59,YA59&gt;0,明細書!YA59&lt;明細書!YA58),AND(XX58=XX59,YA59&gt;0,明細書!YB58&gt;明細書!YA59),AND(明細書!YA58&gt;明細書!YB58)),1,""))</f>
        <v/>
      </c>
      <c r="YY58" s="9" t="str">
        <f>IF(YO58="","",IF(OR(明細書!YC58&lt;明細書!YA58,明細書!YB58&lt;明細書!YD58,明細書!YC58&gt;明細書!YD58),1,""))</f>
        <v/>
      </c>
      <c r="YZ58" s="9" t="str">
        <f>IF(AND(明細書!YA58&lt;=TIME(17,40,0),明細書!YB58&gt;=TIME(18,20,0)),1,IF(AND(明細書!YA58&lt;=TIME(21,40,0),明細書!YB58&gt;=TIME(22,20,0)),1,IF(AND(明細書!YA58&lt;=TIME(5,40,0),明細書!YB58&gt;=TIME(6,20,0)),1,IF(AND(明細書!YA58&lt;=TIME(7,40,0),明細書!YB58&gt;=TIME(8,20,0)),1,""))))</f>
        <v/>
      </c>
      <c r="ZH58" s="15" t="str">
        <f t="shared" si="77"/>
        <v/>
      </c>
      <c r="ZJ58" s="16"/>
      <c r="ZK58" s="7" t="str">
        <f t="shared" si="54"/>
        <v/>
      </c>
      <c r="ZL58" s="3">
        <f t="shared" si="55"/>
        <v>45382</v>
      </c>
      <c r="ZM58" s="4"/>
      <c r="ZN58" s="5" t="s">
        <v>22</v>
      </c>
      <c r="ZO58" s="4"/>
      <c r="ZP58" s="5" t="s">
        <v>23</v>
      </c>
      <c r="ZQ58" s="4"/>
      <c r="ZR58" s="5" t="s">
        <v>22</v>
      </c>
      <c r="ZS58" s="4"/>
      <c r="ZT58" s="5" t="s">
        <v>23</v>
      </c>
      <c r="ZU58" s="4"/>
      <c r="ZV58" s="6" t="s">
        <v>22</v>
      </c>
      <c r="ZW58" s="4"/>
      <c r="ZX58" s="6" t="s">
        <v>23</v>
      </c>
      <c r="ZY58" s="4"/>
      <c r="ZZ58" s="6" t="s">
        <v>22</v>
      </c>
      <c r="AAA58" s="4"/>
      <c r="AAB58" s="6" t="s">
        <v>23</v>
      </c>
      <c r="AAC58" s="70"/>
      <c r="AAD58" s="17"/>
      <c r="AAE58" s="18"/>
      <c r="AAF58" s="82"/>
      <c r="AAH58" s="9" t="str">
        <f t="shared" si="56"/>
        <v/>
      </c>
      <c r="AAI58" s="9" t="str">
        <f t="shared" si="98"/>
        <v/>
      </c>
      <c r="AAJ58" s="9" t="str">
        <f>IF(ZS58="","",IF(OR(AND(ZJ58=ZJ59,ZM59&gt;0,明細書!ZM59&lt;明細書!ZM58),AND(ZJ58=ZJ59,ZM59&gt;0,明細書!ZN58&gt;明細書!ZM59),AND(明細書!ZM58&gt;明細書!ZN58)),1,""))</f>
        <v/>
      </c>
      <c r="AAK58" s="9" t="str">
        <f>IF(AAA58="","",IF(OR(明細書!ZO58&lt;明細書!ZM58,明細書!ZN58&lt;明細書!ZP58,明細書!ZO58&gt;明細書!ZP58),1,""))</f>
        <v/>
      </c>
      <c r="AAL58" s="9" t="str">
        <f>IF(AND(明細書!ZM58&lt;=TIME(17,40,0),明細書!ZN58&gt;=TIME(18,20,0)),1,IF(AND(明細書!ZM58&lt;=TIME(21,40,0),明細書!ZN58&gt;=TIME(22,20,0)),1,IF(AND(明細書!ZM58&lt;=TIME(5,40,0),明細書!ZN58&gt;=TIME(6,20,0)),1,IF(AND(明細書!ZM58&lt;=TIME(7,40,0),明細書!ZN58&gt;=TIME(8,20,0)),1,""))))</f>
        <v/>
      </c>
      <c r="AAT58" s="15" t="str">
        <f t="shared" si="78"/>
        <v/>
      </c>
      <c r="AAV58" s="16"/>
      <c r="AAW58" s="7" t="str">
        <f t="shared" si="57"/>
        <v/>
      </c>
      <c r="AAX58" s="3">
        <f t="shared" si="58"/>
        <v>45382</v>
      </c>
      <c r="AAY58" s="4"/>
      <c r="AAZ58" s="5" t="s">
        <v>22</v>
      </c>
      <c r="ABA58" s="4"/>
      <c r="ABB58" s="5" t="s">
        <v>23</v>
      </c>
      <c r="ABC58" s="4"/>
      <c r="ABD58" s="5" t="s">
        <v>22</v>
      </c>
      <c r="ABE58" s="4"/>
      <c r="ABF58" s="5" t="s">
        <v>23</v>
      </c>
      <c r="ABG58" s="4"/>
      <c r="ABH58" s="6" t="s">
        <v>22</v>
      </c>
      <c r="ABI58" s="4"/>
      <c r="ABJ58" s="6" t="s">
        <v>23</v>
      </c>
      <c r="ABK58" s="4"/>
      <c r="ABL58" s="6" t="s">
        <v>22</v>
      </c>
      <c r="ABM58" s="4"/>
      <c r="ABN58" s="6" t="s">
        <v>23</v>
      </c>
      <c r="ABO58" s="70"/>
      <c r="ABP58" s="17"/>
      <c r="ABQ58" s="18"/>
      <c r="ABR58" s="82"/>
      <c r="ABT58" s="9" t="str">
        <f t="shared" si="59"/>
        <v/>
      </c>
      <c r="ABU58" s="9" t="str">
        <f t="shared" si="99"/>
        <v/>
      </c>
      <c r="ABV58" s="9" t="str">
        <f>IF(ABE58="","",IF(OR(AND(AAV58=AAV59,AAY59&gt;0,明細書!AAY59&lt;明細書!AAY58),AND(AAV58=AAV59,AAY59&gt;0,明細書!AAZ58&gt;明細書!AAY59),AND(明細書!AAY58&gt;明細書!AAZ58)),1,""))</f>
        <v/>
      </c>
      <c r="ABW58" s="9" t="str">
        <f>IF(ABM58="","",IF(OR(明細書!ABA58&lt;明細書!AAY58,明細書!AAZ58&lt;明細書!ABB58,明細書!ABA58&gt;明細書!ABB58),1,""))</f>
        <v/>
      </c>
      <c r="ABX58" s="9" t="str">
        <f>IF(AND(明細書!AAY58&lt;=TIME(17,40,0),明細書!AAZ58&gt;=TIME(18,20,0)),1,IF(AND(明細書!AAY58&lt;=TIME(21,40,0),明細書!AAZ58&gt;=TIME(22,20,0)),1,IF(AND(明細書!AAY58&lt;=TIME(5,40,0),明細書!AAZ58&gt;=TIME(6,20,0)),1,IF(AND(明細書!AAY58&lt;=TIME(7,40,0),明細書!AAZ58&gt;=TIME(8,20,0)),1,""))))</f>
        <v/>
      </c>
      <c r="ACF58" s="15" t="str">
        <f t="shared" si="79"/>
        <v/>
      </c>
    </row>
    <row r="59" spans="2:760" ht="18.75" customHeight="1" thickBot="1" x14ac:dyDescent="0.25">
      <c r="B59" s="48"/>
      <c r="C59" s="49" t="str">
        <f t="shared" si="100"/>
        <v/>
      </c>
      <c r="D59" s="50">
        <f t="shared" si="102"/>
        <v>45382</v>
      </c>
      <c r="E59" s="51"/>
      <c r="F59" s="52" t="s">
        <v>22</v>
      </c>
      <c r="G59" s="51"/>
      <c r="H59" s="52" t="s">
        <v>23</v>
      </c>
      <c r="I59" s="51"/>
      <c r="J59" s="52" t="s">
        <v>22</v>
      </c>
      <c r="K59" s="51"/>
      <c r="L59" s="52" t="s">
        <v>23</v>
      </c>
      <c r="M59" s="51"/>
      <c r="N59" s="53" t="s">
        <v>22</v>
      </c>
      <c r="O59" s="51"/>
      <c r="P59" s="53" t="s">
        <v>23</v>
      </c>
      <c r="Q59" s="51"/>
      <c r="R59" s="53" t="s">
        <v>22</v>
      </c>
      <c r="S59" s="51"/>
      <c r="T59" s="53" t="s">
        <v>23</v>
      </c>
      <c r="U59" s="70"/>
      <c r="V59" s="54"/>
      <c r="W59" s="55"/>
      <c r="X59" s="83"/>
      <c r="Z59" s="9" t="str">
        <f t="shared" si="103"/>
        <v/>
      </c>
      <c r="AA59" s="9" t="str">
        <f t="shared" si="80"/>
        <v/>
      </c>
      <c r="AB59" s="9" t="str">
        <f>IF(K59="","",IF(OR(AND(B59=B60,E60&gt;0,明細書!E60&lt;明細書!E59),AND(B59=B60,E60&gt;0,明細書!F59&gt;明細書!E60),AND(明細書!E59&gt;明細書!F59)),1,""))</f>
        <v/>
      </c>
      <c r="AC59" s="9" t="str">
        <f>IF(S59="","",IF(OR(明細書!G59&lt;明細書!E59,明細書!F59&lt;明細書!H59,明細書!G59&gt;明細書!H59),1,""))</f>
        <v/>
      </c>
      <c r="AD59" s="9" t="str">
        <f>IF(AND(明細書!E59&lt;=TIME(17,40,0),明細書!F59&gt;=TIME(18,20,0)),1,IF(AND(明細書!E59&lt;=TIME(21,40,0),明細書!F59&gt;=TIME(22,20,0)),1,IF(AND(明細書!E59&lt;=TIME(5,40,0),明細書!F59&gt;=TIME(6,20,0)),1,IF(AND(明細書!E59&lt;=TIME(7,40,0),明細書!F59&gt;=TIME(8,20,0)),1,""))))</f>
        <v/>
      </c>
      <c r="AL59" s="15" t="str">
        <f t="shared" si="60"/>
        <v/>
      </c>
      <c r="AN59" s="48"/>
      <c r="AO59" s="49" t="str">
        <f t="shared" si="3"/>
        <v/>
      </c>
      <c r="AP59" s="50">
        <f t="shared" si="4"/>
        <v>45382</v>
      </c>
      <c r="AQ59" s="51"/>
      <c r="AR59" s="52" t="s">
        <v>22</v>
      </c>
      <c r="AS59" s="51"/>
      <c r="AT59" s="52" t="s">
        <v>23</v>
      </c>
      <c r="AU59" s="51"/>
      <c r="AV59" s="52" t="s">
        <v>22</v>
      </c>
      <c r="AW59" s="51"/>
      <c r="AX59" s="52" t="s">
        <v>23</v>
      </c>
      <c r="AY59" s="51"/>
      <c r="AZ59" s="53" t="s">
        <v>22</v>
      </c>
      <c r="BA59" s="51"/>
      <c r="BB59" s="53" t="s">
        <v>23</v>
      </c>
      <c r="BC59" s="51"/>
      <c r="BD59" s="53" t="s">
        <v>22</v>
      </c>
      <c r="BE59" s="51"/>
      <c r="BF59" s="53" t="s">
        <v>23</v>
      </c>
      <c r="BG59" s="71"/>
      <c r="BH59" s="54"/>
      <c r="BI59" s="55"/>
      <c r="BJ59" s="83"/>
      <c r="BL59" s="9" t="str">
        <f t="shared" si="5"/>
        <v/>
      </c>
      <c r="BM59" s="9" t="str">
        <f t="shared" si="81"/>
        <v/>
      </c>
      <c r="BN59" s="9" t="str">
        <f>IF(AW59="","",IF(OR(AND(AN59=AN60,AQ60&gt;0,明細書!AQ60&lt;明細書!AQ59),AND(AN59=AN60,AQ60&gt;0,明細書!AR59&gt;明細書!AQ60),AND(明細書!AQ59&gt;明細書!AR59)),1,""))</f>
        <v/>
      </c>
      <c r="BO59" s="9" t="str">
        <f>IF(BE59="","",IF(OR(明細書!AS59&lt;明細書!AQ59,明細書!AR59&lt;明細書!AT59,明細書!AS59&gt;明細書!AT59),1,""))</f>
        <v/>
      </c>
      <c r="BP59" s="9" t="str">
        <f>IF(AND(明細書!AQ59&lt;=TIME(17,40,0),明細書!AR59&gt;=TIME(18,20,0)),1,IF(AND(明細書!AQ59&lt;=TIME(21,40,0),明細書!AR59&gt;=TIME(22,20,0)),1,IF(AND(明細書!AQ59&lt;=TIME(5,40,0),明細書!AR59&gt;=TIME(6,20,0)),1,IF(AND(明細書!AQ59&lt;=TIME(7,40,0),明細書!AR59&gt;=TIME(8,20,0)),1,""))))</f>
        <v/>
      </c>
      <c r="BX59" s="15" t="str">
        <f t="shared" si="61"/>
        <v/>
      </c>
      <c r="BZ59" s="48"/>
      <c r="CA59" s="49" t="str">
        <f t="shared" si="6"/>
        <v/>
      </c>
      <c r="CB59" s="50">
        <f t="shared" si="7"/>
        <v>45382</v>
      </c>
      <c r="CC59" s="51"/>
      <c r="CD59" s="52" t="s">
        <v>22</v>
      </c>
      <c r="CE59" s="51"/>
      <c r="CF59" s="52" t="s">
        <v>23</v>
      </c>
      <c r="CG59" s="51"/>
      <c r="CH59" s="52" t="s">
        <v>22</v>
      </c>
      <c r="CI59" s="51"/>
      <c r="CJ59" s="52" t="s">
        <v>23</v>
      </c>
      <c r="CK59" s="51"/>
      <c r="CL59" s="53" t="s">
        <v>22</v>
      </c>
      <c r="CM59" s="51"/>
      <c r="CN59" s="53" t="s">
        <v>23</v>
      </c>
      <c r="CO59" s="51"/>
      <c r="CP59" s="53" t="s">
        <v>22</v>
      </c>
      <c r="CQ59" s="51"/>
      <c r="CR59" s="53" t="s">
        <v>23</v>
      </c>
      <c r="CS59" s="71"/>
      <c r="CT59" s="54"/>
      <c r="CU59" s="55"/>
      <c r="CV59" s="83"/>
      <c r="CX59" s="9" t="str">
        <f t="shared" si="8"/>
        <v/>
      </c>
      <c r="CY59" s="9" t="str">
        <f t="shared" si="82"/>
        <v/>
      </c>
      <c r="CZ59" s="9" t="str">
        <f>IF(CI59="","",IF(OR(AND(BZ59=BZ60,CC60&gt;0,明細書!CC60&lt;明細書!CC59),AND(BZ59=BZ60,CC60&gt;0,明細書!CD59&gt;明細書!CC60),AND(明細書!CC59&gt;明細書!CD59)),1,""))</f>
        <v/>
      </c>
      <c r="DA59" s="9" t="str">
        <f>IF(CQ59="","",IF(OR(明細書!CE59&lt;明細書!CC59,明細書!CD59&lt;明細書!CF59,明細書!CE59&gt;明細書!CF59),1,""))</f>
        <v/>
      </c>
      <c r="DB59" s="9" t="str">
        <f>IF(AND(明細書!CC59&lt;=TIME(17,40,0),明細書!CD59&gt;=TIME(18,20,0)),1,IF(AND(明細書!CC59&lt;=TIME(21,40,0),明細書!CD59&gt;=TIME(22,20,0)),1,IF(AND(明細書!CC59&lt;=TIME(5,40,0),明細書!CD59&gt;=TIME(6,20,0)),1,IF(AND(明細書!CC59&lt;=TIME(7,40,0),明細書!CD59&gt;=TIME(8,20,0)),1,""))))</f>
        <v/>
      </c>
      <c r="DJ59" s="15" t="str">
        <f t="shared" si="62"/>
        <v/>
      </c>
      <c r="DL59" s="48"/>
      <c r="DM59" s="49" t="str">
        <f t="shared" si="9"/>
        <v/>
      </c>
      <c r="DN59" s="50">
        <f t="shared" si="10"/>
        <v>45382</v>
      </c>
      <c r="DO59" s="51"/>
      <c r="DP59" s="52" t="s">
        <v>22</v>
      </c>
      <c r="DQ59" s="51"/>
      <c r="DR59" s="52" t="s">
        <v>23</v>
      </c>
      <c r="DS59" s="51"/>
      <c r="DT59" s="52" t="s">
        <v>22</v>
      </c>
      <c r="DU59" s="51"/>
      <c r="DV59" s="52" t="s">
        <v>23</v>
      </c>
      <c r="DW59" s="51"/>
      <c r="DX59" s="53" t="s">
        <v>22</v>
      </c>
      <c r="DY59" s="51"/>
      <c r="DZ59" s="53" t="s">
        <v>23</v>
      </c>
      <c r="EA59" s="51"/>
      <c r="EB59" s="53" t="s">
        <v>22</v>
      </c>
      <c r="EC59" s="51"/>
      <c r="ED59" s="53" t="s">
        <v>23</v>
      </c>
      <c r="EE59" s="71"/>
      <c r="EF59" s="54"/>
      <c r="EG59" s="55"/>
      <c r="EH59" s="83"/>
      <c r="EJ59" s="9" t="str">
        <f t="shared" si="11"/>
        <v/>
      </c>
      <c r="EK59" s="9" t="str">
        <f t="shared" si="83"/>
        <v/>
      </c>
      <c r="EL59" s="9" t="str">
        <f>IF(DU59="","",IF(OR(AND(DL59=DL60,DO60&gt;0,明細書!DO60&lt;明細書!DO59),AND(DL59=DL60,DO60&gt;0,明細書!DP59&gt;明細書!DO60),AND(明細書!DO59&gt;明細書!DP59)),1,""))</f>
        <v/>
      </c>
      <c r="EM59" s="9" t="str">
        <f>IF(EC59="","",IF(OR(明細書!DQ59&lt;明細書!DO59,明細書!DP59&lt;明細書!DR59,明細書!DQ59&gt;明細書!DR59),1,""))</f>
        <v/>
      </c>
      <c r="EN59" s="9" t="str">
        <f>IF(AND(明細書!DO59&lt;=TIME(17,40,0),明細書!DP59&gt;=TIME(18,20,0)),1,IF(AND(明細書!DO59&lt;=TIME(21,40,0),明細書!DP59&gt;=TIME(22,20,0)),1,IF(AND(明細書!DO59&lt;=TIME(5,40,0),明細書!DP59&gt;=TIME(6,20,0)),1,IF(AND(明細書!DO59&lt;=TIME(7,40,0),明細書!DP59&gt;=TIME(8,20,0)),1,""))))</f>
        <v/>
      </c>
      <c r="EV59" s="15" t="str">
        <f t="shared" si="63"/>
        <v/>
      </c>
      <c r="EX59" s="48"/>
      <c r="EY59" s="49" t="str">
        <f t="shared" si="12"/>
        <v/>
      </c>
      <c r="EZ59" s="50">
        <f t="shared" si="13"/>
        <v>45382</v>
      </c>
      <c r="FA59" s="51"/>
      <c r="FB59" s="52" t="s">
        <v>22</v>
      </c>
      <c r="FC59" s="51"/>
      <c r="FD59" s="52" t="s">
        <v>23</v>
      </c>
      <c r="FE59" s="51"/>
      <c r="FF59" s="52" t="s">
        <v>22</v>
      </c>
      <c r="FG59" s="51"/>
      <c r="FH59" s="52" t="s">
        <v>23</v>
      </c>
      <c r="FI59" s="51"/>
      <c r="FJ59" s="53" t="s">
        <v>22</v>
      </c>
      <c r="FK59" s="51"/>
      <c r="FL59" s="53" t="s">
        <v>23</v>
      </c>
      <c r="FM59" s="51"/>
      <c r="FN59" s="53" t="s">
        <v>22</v>
      </c>
      <c r="FO59" s="51"/>
      <c r="FP59" s="53" t="s">
        <v>23</v>
      </c>
      <c r="FQ59" s="71"/>
      <c r="FR59" s="54"/>
      <c r="FS59" s="55"/>
      <c r="FT59" s="83"/>
      <c r="FV59" s="9" t="str">
        <f t="shared" si="14"/>
        <v/>
      </c>
      <c r="FW59" s="9" t="str">
        <f t="shared" si="84"/>
        <v/>
      </c>
      <c r="FX59" s="9" t="str">
        <f>IF(FG59="","",IF(OR(AND(EX59=EX60,FA60&gt;0,明細書!FA60&lt;明細書!FA59),AND(EX59=EX60,FA60&gt;0,明細書!FB59&gt;明細書!FA60),AND(明細書!FA59&gt;明細書!FB59)),1,""))</f>
        <v/>
      </c>
      <c r="FY59" s="9" t="str">
        <f>IF(FO59="","",IF(OR(明細書!FC59&lt;明細書!FA59,明細書!FB59&lt;明細書!FD59,明細書!FC59&gt;明細書!FD59),1,""))</f>
        <v/>
      </c>
      <c r="FZ59" s="9" t="str">
        <f>IF(AND(明細書!FA59&lt;=TIME(17,40,0),明細書!FB59&gt;=TIME(18,20,0)),1,IF(AND(明細書!FA59&lt;=TIME(21,40,0),明細書!FB59&gt;=TIME(22,20,0)),1,IF(AND(明細書!FA59&lt;=TIME(5,40,0),明細書!FB59&gt;=TIME(6,20,0)),1,IF(AND(明細書!FA59&lt;=TIME(7,40,0),明細書!FB59&gt;=TIME(8,20,0)),1,""))))</f>
        <v/>
      </c>
      <c r="GH59" s="15" t="str">
        <f t="shared" si="64"/>
        <v/>
      </c>
      <c r="GJ59" s="48"/>
      <c r="GK59" s="49" t="str">
        <f t="shared" si="15"/>
        <v/>
      </c>
      <c r="GL59" s="50">
        <f t="shared" si="16"/>
        <v>45382</v>
      </c>
      <c r="GM59" s="51"/>
      <c r="GN59" s="52" t="s">
        <v>22</v>
      </c>
      <c r="GO59" s="51"/>
      <c r="GP59" s="52" t="s">
        <v>23</v>
      </c>
      <c r="GQ59" s="51"/>
      <c r="GR59" s="52" t="s">
        <v>22</v>
      </c>
      <c r="GS59" s="51"/>
      <c r="GT59" s="52" t="s">
        <v>23</v>
      </c>
      <c r="GU59" s="51"/>
      <c r="GV59" s="53" t="s">
        <v>22</v>
      </c>
      <c r="GW59" s="51"/>
      <c r="GX59" s="53" t="s">
        <v>23</v>
      </c>
      <c r="GY59" s="51"/>
      <c r="GZ59" s="53" t="s">
        <v>22</v>
      </c>
      <c r="HA59" s="51"/>
      <c r="HB59" s="53" t="s">
        <v>23</v>
      </c>
      <c r="HC59" s="71"/>
      <c r="HD59" s="54"/>
      <c r="HE59" s="55"/>
      <c r="HF59" s="83"/>
      <c r="HH59" s="9" t="str">
        <f t="shared" si="17"/>
        <v/>
      </c>
      <c r="HI59" s="9" t="str">
        <f t="shared" si="85"/>
        <v/>
      </c>
      <c r="HJ59" s="9" t="str">
        <f>IF(GS59="","",IF(OR(AND(GJ59=GJ60,GM60&gt;0,明細書!GM60&lt;明細書!GM59),AND(GJ59=GJ60,GM60&gt;0,明細書!GN59&gt;明細書!GM60),AND(明細書!GM59&gt;明細書!GN59)),1,""))</f>
        <v/>
      </c>
      <c r="HK59" s="9" t="str">
        <f>IF(HA59="","",IF(OR(明細書!GO59&lt;明細書!GM59,明細書!GN59&lt;明細書!GP59,明細書!GO59&gt;明細書!GP59),1,""))</f>
        <v/>
      </c>
      <c r="HL59" s="9" t="str">
        <f>IF(AND(明細書!GM59&lt;=TIME(17,40,0),明細書!GN59&gt;=TIME(18,20,0)),1,IF(AND(明細書!GM59&lt;=TIME(21,40,0),明細書!GN59&gt;=TIME(22,20,0)),1,IF(AND(明細書!GM59&lt;=TIME(5,40,0),明細書!GN59&gt;=TIME(6,20,0)),1,IF(AND(明細書!GM59&lt;=TIME(7,40,0),明細書!GN59&gt;=TIME(8,20,0)),1,""))))</f>
        <v/>
      </c>
      <c r="HT59" s="15" t="str">
        <f t="shared" si="65"/>
        <v/>
      </c>
      <c r="HV59" s="48"/>
      <c r="HW59" s="49" t="str">
        <f t="shared" si="18"/>
        <v/>
      </c>
      <c r="HX59" s="50">
        <f t="shared" si="19"/>
        <v>45382</v>
      </c>
      <c r="HY59" s="51"/>
      <c r="HZ59" s="52" t="s">
        <v>22</v>
      </c>
      <c r="IA59" s="51"/>
      <c r="IB59" s="52" t="s">
        <v>23</v>
      </c>
      <c r="IC59" s="51"/>
      <c r="ID59" s="52" t="s">
        <v>22</v>
      </c>
      <c r="IE59" s="51"/>
      <c r="IF59" s="52" t="s">
        <v>23</v>
      </c>
      <c r="IG59" s="51"/>
      <c r="IH59" s="53" t="s">
        <v>22</v>
      </c>
      <c r="II59" s="51"/>
      <c r="IJ59" s="53" t="s">
        <v>23</v>
      </c>
      <c r="IK59" s="51"/>
      <c r="IL59" s="53" t="s">
        <v>22</v>
      </c>
      <c r="IM59" s="51"/>
      <c r="IN59" s="53" t="s">
        <v>23</v>
      </c>
      <c r="IO59" s="70"/>
      <c r="IP59" s="54"/>
      <c r="IQ59" s="55"/>
      <c r="IR59" s="83"/>
      <c r="IT59" s="9" t="str">
        <f t="shared" si="20"/>
        <v/>
      </c>
      <c r="IU59" s="9" t="str">
        <f t="shared" si="86"/>
        <v/>
      </c>
      <c r="IV59" s="9" t="str">
        <f>IF(IE59="","",IF(OR(AND(HV59=HV60,HY60&gt;0,明細書!HY60&lt;明細書!HY59),AND(HV59=HV60,HY60&gt;0,明細書!HZ59&gt;明細書!HY60),AND(明細書!HY59&gt;明細書!HZ59)),1,""))</f>
        <v/>
      </c>
      <c r="IW59" s="9" t="str">
        <f>IF(IM59="","",IF(OR(明細書!IA59&lt;明細書!HY59,明細書!HZ59&lt;明細書!IB59,明細書!IA59&gt;明細書!IB59),1,""))</f>
        <v/>
      </c>
      <c r="IX59" s="9" t="str">
        <f>IF(AND(明細書!HY59&lt;=TIME(17,40,0),明細書!HZ59&gt;=TIME(18,20,0)),1,IF(AND(明細書!HY59&lt;=TIME(21,40,0),明細書!HZ59&gt;=TIME(22,20,0)),1,IF(AND(明細書!HY59&lt;=TIME(5,40,0),明細書!HZ59&gt;=TIME(6,20,0)),1,IF(AND(明細書!HY59&lt;=TIME(7,40,0),明細書!HZ59&gt;=TIME(8,20,0)),1,""))))</f>
        <v/>
      </c>
      <c r="JF59" s="15" t="str">
        <f t="shared" si="66"/>
        <v/>
      </c>
      <c r="JH59" s="48"/>
      <c r="JI59" s="49" t="str">
        <f t="shared" si="21"/>
        <v/>
      </c>
      <c r="JJ59" s="50">
        <f t="shared" si="22"/>
        <v>45382</v>
      </c>
      <c r="JK59" s="51"/>
      <c r="JL59" s="52" t="s">
        <v>22</v>
      </c>
      <c r="JM59" s="51"/>
      <c r="JN59" s="52" t="s">
        <v>23</v>
      </c>
      <c r="JO59" s="51"/>
      <c r="JP59" s="52" t="s">
        <v>22</v>
      </c>
      <c r="JQ59" s="51"/>
      <c r="JR59" s="52" t="s">
        <v>23</v>
      </c>
      <c r="JS59" s="51"/>
      <c r="JT59" s="53" t="s">
        <v>22</v>
      </c>
      <c r="JU59" s="51"/>
      <c r="JV59" s="53" t="s">
        <v>23</v>
      </c>
      <c r="JW59" s="51"/>
      <c r="JX59" s="53" t="s">
        <v>22</v>
      </c>
      <c r="JY59" s="51"/>
      <c r="JZ59" s="53" t="s">
        <v>23</v>
      </c>
      <c r="KA59" s="71"/>
      <c r="KB59" s="54"/>
      <c r="KC59" s="55"/>
      <c r="KD59" s="83"/>
      <c r="KF59" s="9" t="str">
        <f t="shared" si="23"/>
        <v/>
      </c>
      <c r="KG59" s="9" t="str">
        <f t="shared" si="87"/>
        <v/>
      </c>
      <c r="KH59" s="9" t="str">
        <f>IF(JQ59="","",IF(OR(AND(JH59=JH60,JK60&gt;0,明細書!JK60&lt;明細書!JK59),AND(JH59=JH60,JK60&gt;0,明細書!JL59&gt;明細書!JK60),AND(明細書!JK59&gt;明細書!JL59)),1,""))</f>
        <v/>
      </c>
      <c r="KI59" s="9" t="str">
        <f>IF(JY59="","",IF(OR(明細書!JM59&lt;明細書!JK59,明細書!JL59&lt;明細書!JN59,明細書!JM59&gt;明細書!JN59),1,""))</f>
        <v/>
      </c>
      <c r="KJ59" s="9" t="str">
        <f>IF(AND(明細書!JK59&lt;=TIME(17,40,0),明細書!JL59&gt;=TIME(18,20,0)),1,IF(AND(明細書!JK59&lt;=TIME(21,40,0),明細書!JL59&gt;=TIME(22,20,0)),1,IF(AND(明細書!JK59&lt;=TIME(5,40,0),明細書!JL59&gt;=TIME(6,20,0)),1,IF(AND(明細書!JK59&lt;=TIME(7,40,0),明細書!JL59&gt;=TIME(8,20,0)),1,""))))</f>
        <v/>
      </c>
      <c r="KR59" s="15" t="str">
        <f t="shared" si="67"/>
        <v/>
      </c>
      <c r="KT59" s="48"/>
      <c r="KU59" s="49" t="str">
        <f t="shared" si="24"/>
        <v/>
      </c>
      <c r="KV59" s="50">
        <f t="shared" si="25"/>
        <v>45382</v>
      </c>
      <c r="KW59" s="51"/>
      <c r="KX59" s="52" t="s">
        <v>22</v>
      </c>
      <c r="KY59" s="51"/>
      <c r="KZ59" s="52" t="s">
        <v>23</v>
      </c>
      <c r="LA59" s="51"/>
      <c r="LB59" s="52" t="s">
        <v>22</v>
      </c>
      <c r="LC59" s="51"/>
      <c r="LD59" s="52" t="s">
        <v>23</v>
      </c>
      <c r="LE59" s="51"/>
      <c r="LF59" s="53" t="s">
        <v>22</v>
      </c>
      <c r="LG59" s="51"/>
      <c r="LH59" s="53" t="s">
        <v>23</v>
      </c>
      <c r="LI59" s="51"/>
      <c r="LJ59" s="53" t="s">
        <v>22</v>
      </c>
      <c r="LK59" s="51"/>
      <c r="LL59" s="53" t="s">
        <v>23</v>
      </c>
      <c r="LM59" s="71"/>
      <c r="LN59" s="54"/>
      <c r="LO59" s="55"/>
      <c r="LP59" s="83"/>
      <c r="LR59" s="9" t="str">
        <f t="shared" si="26"/>
        <v/>
      </c>
      <c r="LS59" s="9" t="str">
        <f t="shared" si="88"/>
        <v/>
      </c>
      <c r="LT59" s="9" t="str">
        <f>IF(LC59="","",IF(OR(AND(KT59=KT60,KW60&gt;0,明細書!KW60&lt;明細書!KW59),AND(KT59=KT60,KW60&gt;0,明細書!KX59&gt;明細書!KW60),AND(明細書!KW59&gt;明細書!KX59)),1,""))</f>
        <v/>
      </c>
      <c r="LU59" s="9" t="str">
        <f>IF(LK59="","",IF(OR(明細書!KY59&lt;明細書!KW59,明細書!KX59&lt;明細書!KZ59,明細書!KY59&gt;明細書!KZ59),1,""))</f>
        <v/>
      </c>
      <c r="LV59" s="9" t="str">
        <f>IF(AND(明細書!KW59&lt;=TIME(17,40,0),明細書!KX59&gt;=TIME(18,20,0)),1,IF(AND(明細書!KW59&lt;=TIME(21,40,0),明細書!KX59&gt;=TIME(22,20,0)),1,IF(AND(明細書!KW59&lt;=TIME(5,40,0),明細書!KX59&gt;=TIME(6,20,0)),1,IF(AND(明細書!KW59&lt;=TIME(7,40,0),明細書!KX59&gt;=TIME(8,20,0)),1,""))))</f>
        <v/>
      </c>
      <c r="MD59" s="15" t="str">
        <f t="shared" si="68"/>
        <v/>
      </c>
      <c r="MF59" s="48"/>
      <c r="MG59" s="49" t="str">
        <f t="shared" si="27"/>
        <v/>
      </c>
      <c r="MH59" s="50">
        <f t="shared" si="28"/>
        <v>45382</v>
      </c>
      <c r="MI59" s="51"/>
      <c r="MJ59" s="52" t="s">
        <v>22</v>
      </c>
      <c r="MK59" s="51"/>
      <c r="ML59" s="52" t="s">
        <v>23</v>
      </c>
      <c r="MM59" s="51"/>
      <c r="MN59" s="52" t="s">
        <v>22</v>
      </c>
      <c r="MO59" s="51"/>
      <c r="MP59" s="52" t="s">
        <v>23</v>
      </c>
      <c r="MQ59" s="51"/>
      <c r="MR59" s="53" t="s">
        <v>22</v>
      </c>
      <c r="MS59" s="51"/>
      <c r="MT59" s="53" t="s">
        <v>23</v>
      </c>
      <c r="MU59" s="51"/>
      <c r="MV59" s="53" t="s">
        <v>22</v>
      </c>
      <c r="MW59" s="51"/>
      <c r="MX59" s="53" t="s">
        <v>23</v>
      </c>
      <c r="MY59" s="71"/>
      <c r="MZ59" s="54"/>
      <c r="NA59" s="55"/>
      <c r="NB59" s="83"/>
      <c r="ND59" s="9" t="str">
        <f t="shared" si="29"/>
        <v/>
      </c>
      <c r="NE59" s="9" t="str">
        <f t="shared" si="89"/>
        <v/>
      </c>
      <c r="NF59" s="9" t="str">
        <f>IF(MO59="","",IF(OR(AND(MF59=MF60,MI60&gt;0,明細書!MI60&lt;明細書!MI59),AND(MF59=MF60,MI60&gt;0,明細書!MJ59&gt;明細書!MI60),AND(明細書!MI59&gt;明細書!MJ59)),1,""))</f>
        <v/>
      </c>
      <c r="NG59" s="9" t="str">
        <f>IF(MW59="","",IF(OR(明細書!MK59&lt;明細書!MI59,明細書!MJ59&lt;明細書!ML59,明細書!MK59&gt;明細書!ML59),1,""))</f>
        <v/>
      </c>
      <c r="NH59" s="9" t="str">
        <f>IF(AND(明細書!MI59&lt;=TIME(17,40,0),明細書!MJ59&gt;=TIME(18,20,0)),1,IF(AND(明細書!MI59&lt;=TIME(21,40,0),明細書!MJ59&gt;=TIME(22,20,0)),1,IF(AND(明細書!MI59&lt;=TIME(5,40,0),明細書!MJ59&gt;=TIME(6,20,0)),1,IF(AND(明細書!MI59&lt;=TIME(7,40,0),明細書!MJ59&gt;=TIME(8,20,0)),1,""))))</f>
        <v/>
      </c>
      <c r="NP59" s="15" t="str">
        <f t="shared" si="69"/>
        <v/>
      </c>
      <c r="NR59" s="48"/>
      <c r="NS59" s="49" t="str">
        <f t="shared" si="30"/>
        <v/>
      </c>
      <c r="NT59" s="50">
        <f t="shared" si="31"/>
        <v>45382</v>
      </c>
      <c r="NU59" s="51"/>
      <c r="NV59" s="52" t="s">
        <v>22</v>
      </c>
      <c r="NW59" s="51"/>
      <c r="NX59" s="52" t="s">
        <v>23</v>
      </c>
      <c r="NY59" s="51"/>
      <c r="NZ59" s="52" t="s">
        <v>22</v>
      </c>
      <c r="OA59" s="51"/>
      <c r="OB59" s="52" t="s">
        <v>23</v>
      </c>
      <c r="OC59" s="51"/>
      <c r="OD59" s="53" t="s">
        <v>22</v>
      </c>
      <c r="OE59" s="51"/>
      <c r="OF59" s="53" t="s">
        <v>23</v>
      </c>
      <c r="OG59" s="51"/>
      <c r="OH59" s="53" t="s">
        <v>22</v>
      </c>
      <c r="OI59" s="51"/>
      <c r="OJ59" s="53" t="s">
        <v>23</v>
      </c>
      <c r="OK59" s="71"/>
      <c r="OL59" s="54"/>
      <c r="OM59" s="55"/>
      <c r="ON59" s="83"/>
      <c r="OP59" s="9" t="str">
        <f t="shared" si="32"/>
        <v/>
      </c>
      <c r="OQ59" s="9" t="str">
        <f t="shared" si="90"/>
        <v/>
      </c>
      <c r="OR59" s="9" t="str">
        <f>IF(OA59="","",IF(OR(AND(NR59=NR60,NU60&gt;0,明細書!NU60&lt;明細書!NU59),AND(NR59=NR60,NU60&gt;0,明細書!NV59&gt;明細書!NU60),AND(明細書!NU59&gt;明細書!NV59)),1,""))</f>
        <v/>
      </c>
      <c r="OS59" s="9" t="str">
        <f>IF(OI59="","",IF(OR(明細書!NW59&lt;明細書!NU59,明細書!NV59&lt;明細書!NX59,明細書!NW59&gt;明細書!NX59),1,""))</f>
        <v/>
      </c>
      <c r="OT59" s="9" t="str">
        <f>IF(AND(明細書!NU59&lt;=TIME(17,40,0),明細書!NV59&gt;=TIME(18,20,0)),1,IF(AND(明細書!NU59&lt;=TIME(21,40,0),明細書!NV59&gt;=TIME(22,20,0)),1,IF(AND(明細書!NU59&lt;=TIME(5,40,0),明細書!NV59&gt;=TIME(6,20,0)),1,IF(AND(明細書!NU59&lt;=TIME(7,40,0),明細書!NV59&gt;=TIME(8,20,0)),1,""))))</f>
        <v/>
      </c>
      <c r="PB59" s="15" t="str">
        <f t="shared" si="70"/>
        <v/>
      </c>
      <c r="PD59" s="48"/>
      <c r="PE59" s="49" t="str">
        <f t="shared" si="33"/>
        <v/>
      </c>
      <c r="PF59" s="50">
        <f t="shared" si="34"/>
        <v>45382</v>
      </c>
      <c r="PG59" s="51"/>
      <c r="PH59" s="52" t="s">
        <v>22</v>
      </c>
      <c r="PI59" s="51"/>
      <c r="PJ59" s="52" t="s">
        <v>23</v>
      </c>
      <c r="PK59" s="51"/>
      <c r="PL59" s="52" t="s">
        <v>22</v>
      </c>
      <c r="PM59" s="51"/>
      <c r="PN59" s="52" t="s">
        <v>23</v>
      </c>
      <c r="PO59" s="51"/>
      <c r="PP59" s="53" t="s">
        <v>22</v>
      </c>
      <c r="PQ59" s="51"/>
      <c r="PR59" s="53" t="s">
        <v>23</v>
      </c>
      <c r="PS59" s="51"/>
      <c r="PT59" s="53" t="s">
        <v>22</v>
      </c>
      <c r="PU59" s="51"/>
      <c r="PV59" s="53" t="s">
        <v>23</v>
      </c>
      <c r="PW59" s="71"/>
      <c r="PX59" s="54"/>
      <c r="PY59" s="55"/>
      <c r="PZ59" s="83"/>
      <c r="QB59" s="9" t="str">
        <f t="shared" si="35"/>
        <v/>
      </c>
      <c r="QC59" s="9" t="str">
        <f t="shared" si="91"/>
        <v/>
      </c>
      <c r="QD59" s="9" t="str">
        <f>IF(PM59="","",IF(OR(AND(PD59=PD60,PG60&gt;0,明細書!PG60&lt;明細書!PG59),AND(PD59=PD60,PG60&gt;0,明細書!PH59&gt;明細書!PG60),AND(明細書!PG59&gt;明細書!PH59)),1,""))</f>
        <v/>
      </c>
      <c r="QE59" s="9" t="str">
        <f>IF(PU59="","",IF(OR(明細書!PI59&lt;明細書!PG59,明細書!PH59&lt;明細書!PJ59,明細書!PI59&gt;明細書!PJ59),1,""))</f>
        <v/>
      </c>
      <c r="QF59" s="9" t="str">
        <f>IF(AND(明細書!PG59&lt;=TIME(17,40,0),明細書!PH59&gt;=TIME(18,20,0)),1,IF(AND(明細書!PG59&lt;=TIME(21,40,0),明細書!PH59&gt;=TIME(22,20,0)),1,IF(AND(明細書!PG59&lt;=TIME(5,40,0),明細書!PH59&gt;=TIME(6,20,0)),1,IF(AND(明細書!PG59&lt;=TIME(7,40,0),明細書!PH59&gt;=TIME(8,20,0)),1,""))))</f>
        <v/>
      </c>
      <c r="QN59" s="15" t="str">
        <f t="shared" si="71"/>
        <v/>
      </c>
      <c r="QP59" s="48"/>
      <c r="QQ59" s="49" t="str">
        <f t="shared" si="36"/>
        <v/>
      </c>
      <c r="QR59" s="50">
        <f t="shared" si="37"/>
        <v>45382</v>
      </c>
      <c r="QS59" s="51"/>
      <c r="QT59" s="52" t="s">
        <v>22</v>
      </c>
      <c r="QU59" s="51"/>
      <c r="QV59" s="52" t="s">
        <v>23</v>
      </c>
      <c r="QW59" s="51"/>
      <c r="QX59" s="52" t="s">
        <v>22</v>
      </c>
      <c r="QY59" s="51"/>
      <c r="QZ59" s="52" t="s">
        <v>23</v>
      </c>
      <c r="RA59" s="51"/>
      <c r="RB59" s="53" t="s">
        <v>22</v>
      </c>
      <c r="RC59" s="51"/>
      <c r="RD59" s="53" t="s">
        <v>23</v>
      </c>
      <c r="RE59" s="51"/>
      <c r="RF59" s="53" t="s">
        <v>22</v>
      </c>
      <c r="RG59" s="51"/>
      <c r="RH59" s="53" t="s">
        <v>23</v>
      </c>
      <c r="RI59" s="71"/>
      <c r="RJ59" s="54"/>
      <c r="RK59" s="55"/>
      <c r="RL59" s="83"/>
      <c r="RN59" s="9" t="str">
        <f t="shared" si="38"/>
        <v/>
      </c>
      <c r="RO59" s="9" t="str">
        <f t="shared" si="92"/>
        <v/>
      </c>
      <c r="RP59" s="9" t="str">
        <f>IF(QY59="","",IF(OR(AND(QP59=QP60,QS60&gt;0,明細書!QS60&lt;明細書!QS59),AND(QP59=QP60,QS60&gt;0,明細書!QT59&gt;明細書!QS60),AND(明細書!QS59&gt;明細書!QT59)),1,""))</f>
        <v/>
      </c>
      <c r="RQ59" s="9" t="str">
        <f>IF(RG59="","",IF(OR(明細書!QU59&lt;明細書!QS59,明細書!QT59&lt;明細書!QV59,明細書!QU59&gt;明細書!QV59),1,""))</f>
        <v/>
      </c>
      <c r="RR59" s="9" t="str">
        <f>IF(AND(明細書!QS59&lt;=TIME(17,40,0),明細書!QT59&gt;=TIME(18,20,0)),1,IF(AND(明細書!QS59&lt;=TIME(21,40,0),明細書!QT59&gt;=TIME(22,20,0)),1,IF(AND(明細書!QS59&lt;=TIME(5,40,0),明細書!QT59&gt;=TIME(6,20,0)),1,IF(AND(明細書!QS59&lt;=TIME(7,40,0),明細書!QT59&gt;=TIME(8,20,0)),1,""))))</f>
        <v/>
      </c>
      <c r="RZ59" s="15" t="str">
        <f t="shared" si="72"/>
        <v/>
      </c>
      <c r="SB59" s="48"/>
      <c r="SC59" s="49" t="str">
        <f t="shared" si="39"/>
        <v/>
      </c>
      <c r="SD59" s="50">
        <f t="shared" si="40"/>
        <v>45382</v>
      </c>
      <c r="SE59" s="51"/>
      <c r="SF59" s="52" t="s">
        <v>22</v>
      </c>
      <c r="SG59" s="51"/>
      <c r="SH59" s="52" t="s">
        <v>23</v>
      </c>
      <c r="SI59" s="51"/>
      <c r="SJ59" s="52" t="s">
        <v>22</v>
      </c>
      <c r="SK59" s="51"/>
      <c r="SL59" s="52" t="s">
        <v>23</v>
      </c>
      <c r="SM59" s="51"/>
      <c r="SN59" s="53" t="s">
        <v>22</v>
      </c>
      <c r="SO59" s="51"/>
      <c r="SP59" s="53" t="s">
        <v>23</v>
      </c>
      <c r="SQ59" s="51"/>
      <c r="SR59" s="53" t="s">
        <v>22</v>
      </c>
      <c r="SS59" s="51"/>
      <c r="ST59" s="53" t="s">
        <v>23</v>
      </c>
      <c r="SU59" s="71"/>
      <c r="SV59" s="54"/>
      <c r="SW59" s="55"/>
      <c r="SX59" s="83"/>
      <c r="SZ59" s="9" t="str">
        <f t="shared" si="41"/>
        <v/>
      </c>
      <c r="TA59" s="9" t="str">
        <f t="shared" si="93"/>
        <v/>
      </c>
      <c r="TB59" s="9" t="str">
        <f>IF(SK59="","",IF(OR(AND(SB59=SB60,SE60&gt;0,明細書!SE60&lt;明細書!SE59),AND(SB59=SB60,SE60&gt;0,明細書!SF59&gt;明細書!SE60),AND(明細書!SE59&gt;明細書!SF59)),1,""))</f>
        <v/>
      </c>
      <c r="TC59" s="9" t="str">
        <f>IF(SS59="","",IF(OR(明細書!SG59&lt;明細書!SE59,明細書!SF59&lt;明細書!SH59,明細書!SG59&gt;明細書!SH59),1,""))</f>
        <v/>
      </c>
      <c r="TD59" s="9" t="str">
        <f>IF(AND(明細書!SE59&lt;=TIME(17,40,0),明細書!SF59&gt;=TIME(18,20,0)),1,IF(AND(明細書!SE59&lt;=TIME(21,40,0),明細書!SF59&gt;=TIME(22,20,0)),1,IF(AND(明細書!SE59&lt;=TIME(5,40,0),明細書!SF59&gt;=TIME(6,20,0)),1,IF(AND(明細書!SE59&lt;=TIME(7,40,0),明細書!SF59&gt;=TIME(8,20,0)),1,""))))</f>
        <v/>
      </c>
      <c r="TL59" s="15" t="str">
        <f t="shared" si="73"/>
        <v/>
      </c>
      <c r="TN59" s="48"/>
      <c r="TO59" s="49" t="str">
        <f t="shared" si="42"/>
        <v/>
      </c>
      <c r="TP59" s="50">
        <f t="shared" si="43"/>
        <v>45382</v>
      </c>
      <c r="TQ59" s="51"/>
      <c r="TR59" s="52" t="s">
        <v>22</v>
      </c>
      <c r="TS59" s="51"/>
      <c r="TT59" s="52" t="s">
        <v>23</v>
      </c>
      <c r="TU59" s="51"/>
      <c r="TV59" s="52" t="s">
        <v>22</v>
      </c>
      <c r="TW59" s="51"/>
      <c r="TX59" s="52" t="s">
        <v>23</v>
      </c>
      <c r="TY59" s="51"/>
      <c r="TZ59" s="53" t="s">
        <v>22</v>
      </c>
      <c r="UA59" s="51"/>
      <c r="UB59" s="53" t="s">
        <v>23</v>
      </c>
      <c r="UC59" s="51"/>
      <c r="UD59" s="53" t="s">
        <v>22</v>
      </c>
      <c r="UE59" s="51"/>
      <c r="UF59" s="53" t="s">
        <v>23</v>
      </c>
      <c r="UG59" s="71"/>
      <c r="UH59" s="54"/>
      <c r="UI59" s="55"/>
      <c r="UJ59" s="83"/>
      <c r="UL59" s="9" t="str">
        <f t="shared" si="44"/>
        <v/>
      </c>
      <c r="UM59" s="9" t="str">
        <f t="shared" si="94"/>
        <v/>
      </c>
      <c r="UN59" s="9" t="str">
        <f>IF(TW59="","",IF(OR(AND(TN59=TN60,TQ60&gt;0,明細書!TQ60&lt;明細書!TQ59),AND(TN59=TN60,TQ60&gt;0,明細書!TR59&gt;明細書!TQ60),AND(明細書!TQ59&gt;明細書!TR59)),1,""))</f>
        <v/>
      </c>
      <c r="UO59" s="9" t="str">
        <f>IF(UE59="","",IF(OR(明細書!TS59&lt;明細書!TQ59,明細書!TR59&lt;明細書!TT59,明細書!TS59&gt;明細書!TT59),1,""))</f>
        <v/>
      </c>
      <c r="UP59" s="9" t="str">
        <f>IF(AND(明細書!TQ59&lt;=TIME(17,40,0),明細書!TR59&gt;=TIME(18,20,0)),1,IF(AND(明細書!TQ59&lt;=TIME(21,40,0),明細書!TR59&gt;=TIME(22,20,0)),1,IF(AND(明細書!TQ59&lt;=TIME(5,40,0),明細書!TR59&gt;=TIME(6,20,0)),1,IF(AND(明細書!TQ59&lt;=TIME(7,40,0),明細書!TR59&gt;=TIME(8,20,0)),1,""))))</f>
        <v/>
      </c>
      <c r="UX59" s="15" t="str">
        <f t="shared" si="74"/>
        <v/>
      </c>
      <c r="UZ59" s="48"/>
      <c r="VA59" s="49" t="str">
        <f t="shared" si="45"/>
        <v/>
      </c>
      <c r="VB59" s="50">
        <f t="shared" si="46"/>
        <v>45382</v>
      </c>
      <c r="VC59" s="51"/>
      <c r="VD59" s="52" t="s">
        <v>22</v>
      </c>
      <c r="VE59" s="51"/>
      <c r="VF59" s="52" t="s">
        <v>23</v>
      </c>
      <c r="VG59" s="51"/>
      <c r="VH59" s="52" t="s">
        <v>22</v>
      </c>
      <c r="VI59" s="51"/>
      <c r="VJ59" s="52" t="s">
        <v>23</v>
      </c>
      <c r="VK59" s="51"/>
      <c r="VL59" s="53" t="s">
        <v>22</v>
      </c>
      <c r="VM59" s="51"/>
      <c r="VN59" s="53" t="s">
        <v>23</v>
      </c>
      <c r="VO59" s="51"/>
      <c r="VP59" s="53" t="s">
        <v>22</v>
      </c>
      <c r="VQ59" s="51"/>
      <c r="VR59" s="53" t="s">
        <v>23</v>
      </c>
      <c r="VS59" s="71"/>
      <c r="VT59" s="54"/>
      <c r="VU59" s="55"/>
      <c r="VV59" s="83"/>
      <c r="VX59" s="9" t="str">
        <f t="shared" si="47"/>
        <v/>
      </c>
      <c r="VY59" s="9" t="str">
        <f t="shared" si="95"/>
        <v/>
      </c>
      <c r="VZ59" s="9" t="str">
        <f>IF(VI59="","",IF(OR(AND(UZ59=UZ60,VC60&gt;0,明細書!VC60&lt;明細書!VC59),AND(UZ59=UZ60,VC60&gt;0,明細書!VD59&gt;明細書!VC60),AND(明細書!VC59&gt;明細書!VD59)),1,""))</f>
        <v/>
      </c>
      <c r="WA59" s="9" t="str">
        <f>IF(VQ59="","",IF(OR(明細書!VE59&lt;明細書!VC59,明細書!VD59&lt;明細書!VF59,明細書!VE59&gt;明細書!VF59),1,""))</f>
        <v/>
      </c>
      <c r="WB59" s="9" t="str">
        <f>IF(AND(明細書!VC59&lt;=TIME(17,40,0),明細書!VD59&gt;=TIME(18,20,0)),1,IF(AND(明細書!VC59&lt;=TIME(21,40,0),明細書!VD59&gt;=TIME(22,20,0)),1,IF(AND(明細書!VC59&lt;=TIME(5,40,0),明細書!VD59&gt;=TIME(6,20,0)),1,IF(AND(明細書!VC59&lt;=TIME(7,40,0),明細書!VD59&gt;=TIME(8,20,0)),1,""))))</f>
        <v/>
      </c>
      <c r="WJ59" s="15" t="str">
        <f t="shared" si="75"/>
        <v/>
      </c>
      <c r="WL59" s="48"/>
      <c r="WM59" s="49" t="str">
        <f t="shared" si="48"/>
        <v/>
      </c>
      <c r="WN59" s="50">
        <f t="shared" si="49"/>
        <v>45382</v>
      </c>
      <c r="WO59" s="51"/>
      <c r="WP59" s="52" t="s">
        <v>22</v>
      </c>
      <c r="WQ59" s="51"/>
      <c r="WR59" s="52" t="s">
        <v>23</v>
      </c>
      <c r="WS59" s="51"/>
      <c r="WT59" s="52" t="s">
        <v>22</v>
      </c>
      <c r="WU59" s="51"/>
      <c r="WV59" s="52" t="s">
        <v>23</v>
      </c>
      <c r="WW59" s="51"/>
      <c r="WX59" s="53" t="s">
        <v>22</v>
      </c>
      <c r="WY59" s="51"/>
      <c r="WZ59" s="53" t="s">
        <v>23</v>
      </c>
      <c r="XA59" s="51"/>
      <c r="XB59" s="53" t="s">
        <v>22</v>
      </c>
      <c r="XC59" s="51"/>
      <c r="XD59" s="53" t="s">
        <v>23</v>
      </c>
      <c r="XE59" s="71"/>
      <c r="XF59" s="54"/>
      <c r="XG59" s="55"/>
      <c r="XH59" s="83"/>
      <c r="XJ59" s="9" t="str">
        <f t="shared" si="50"/>
        <v/>
      </c>
      <c r="XK59" s="9" t="str">
        <f t="shared" si="96"/>
        <v/>
      </c>
      <c r="XL59" s="9" t="str">
        <f>IF(WU59="","",IF(OR(AND(WL59=WL60,WO60&gt;0,明細書!WO60&lt;明細書!WO59),AND(WL59=WL60,WO60&gt;0,明細書!WP59&gt;明細書!WO60),AND(明細書!WO59&gt;明細書!WP59)),1,""))</f>
        <v/>
      </c>
      <c r="XM59" s="9" t="str">
        <f>IF(XC59="","",IF(OR(明細書!WQ59&lt;明細書!WO59,明細書!WP59&lt;明細書!WR59,明細書!WQ59&gt;明細書!WR59),1,""))</f>
        <v/>
      </c>
      <c r="XN59" s="9" t="str">
        <f>IF(AND(明細書!WO59&lt;=TIME(17,40,0),明細書!WP59&gt;=TIME(18,20,0)),1,IF(AND(明細書!WO59&lt;=TIME(21,40,0),明細書!WP59&gt;=TIME(22,20,0)),1,IF(AND(明細書!WO59&lt;=TIME(5,40,0),明細書!WP59&gt;=TIME(6,20,0)),1,IF(AND(明細書!WO59&lt;=TIME(7,40,0),明細書!WP59&gt;=TIME(8,20,0)),1,""))))</f>
        <v/>
      </c>
      <c r="XV59" s="15" t="str">
        <f t="shared" si="76"/>
        <v/>
      </c>
      <c r="XX59" s="48"/>
      <c r="XY59" s="49" t="str">
        <f t="shared" si="51"/>
        <v/>
      </c>
      <c r="XZ59" s="50">
        <f t="shared" si="52"/>
        <v>45382</v>
      </c>
      <c r="YA59" s="51"/>
      <c r="YB59" s="52" t="s">
        <v>22</v>
      </c>
      <c r="YC59" s="51"/>
      <c r="YD59" s="52" t="s">
        <v>23</v>
      </c>
      <c r="YE59" s="51"/>
      <c r="YF59" s="52" t="s">
        <v>22</v>
      </c>
      <c r="YG59" s="51"/>
      <c r="YH59" s="52" t="s">
        <v>23</v>
      </c>
      <c r="YI59" s="51"/>
      <c r="YJ59" s="53" t="s">
        <v>22</v>
      </c>
      <c r="YK59" s="51"/>
      <c r="YL59" s="53" t="s">
        <v>23</v>
      </c>
      <c r="YM59" s="51"/>
      <c r="YN59" s="53" t="s">
        <v>22</v>
      </c>
      <c r="YO59" s="51"/>
      <c r="YP59" s="53" t="s">
        <v>23</v>
      </c>
      <c r="YQ59" s="71"/>
      <c r="YR59" s="54"/>
      <c r="YS59" s="55"/>
      <c r="YT59" s="83"/>
      <c r="YV59" s="9" t="str">
        <f t="shared" si="53"/>
        <v/>
      </c>
      <c r="YW59" s="9" t="str">
        <f t="shared" si="97"/>
        <v/>
      </c>
      <c r="YX59" s="9" t="str">
        <f>IF(YG59="","",IF(OR(AND(XX59=XX60,YA60&gt;0,明細書!YA60&lt;明細書!YA59),AND(XX59=XX60,YA60&gt;0,明細書!YB59&gt;明細書!YA60),AND(明細書!YA59&gt;明細書!YB59)),1,""))</f>
        <v/>
      </c>
      <c r="YY59" s="9" t="str">
        <f>IF(YO59="","",IF(OR(明細書!YC59&lt;明細書!YA59,明細書!YB59&lt;明細書!YD59,明細書!YC59&gt;明細書!YD59),1,""))</f>
        <v/>
      </c>
      <c r="YZ59" s="9" t="str">
        <f>IF(AND(明細書!YA59&lt;=TIME(17,40,0),明細書!YB59&gt;=TIME(18,20,0)),1,IF(AND(明細書!YA59&lt;=TIME(21,40,0),明細書!YB59&gt;=TIME(22,20,0)),1,IF(AND(明細書!YA59&lt;=TIME(5,40,0),明細書!YB59&gt;=TIME(6,20,0)),1,IF(AND(明細書!YA59&lt;=TIME(7,40,0),明細書!YB59&gt;=TIME(8,20,0)),1,""))))</f>
        <v/>
      </c>
      <c r="ZH59" s="15" t="str">
        <f t="shared" si="77"/>
        <v/>
      </c>
      <c r="ZJ59" s="48"/>
      <c r="ZK59" s="49" t="str">
        <f t="shared" si="54"/>
        <v/>
      </c>
      <c r="ZL59" s="50">
        <f t="shared" si="55"/>
        <v>45382</v>
      </c>
      <c r="ZM59" s="51"/>
      <c r="ZN59" s="52" t="s">
        <v>22</v>
      </c>
      <c r="ZO59" s="51"/>
      <c r="ZP59" s="52" t="s">
        <v>23</v>
      </c>
      <c r="ZQ59" s="51"/>
      <c r="ZR59" s="52" t="s">
        <v>22</v>
      </c>
      <c r="ZS59" s="51"/>
      <c r="ZT59" s="52" t="s">
        <v>23</v>
      </c>
      <c r="ZU59" s="51"/>
      <c r="ZV59" s="53" t="s">
        <v>22</v>
      </c>
      <c r="ZW59" s="51"/>
      <c r="ZX59" s="53" t="s">
        <v>23</v>
      </c>
      <c r="ZY59" s="51"/>
      <c r="ZZ59" s="53" t="s">
        <v>22</v>
      </c>
      <c r="AAA59" s="51"/>
      <c r="AAB59" s="53" t="s">
        <v>23</v>
      </c>
      <c r="AAC59" s="71"/>
      <c r="AAD59" s="54"/>
      <c r="AAE59" s="55"/>
      <c r="AAF59" s="83"/>
      <c r="AAH59" s="9" t="str">
        <f t="shared" si="56"/>
        <v/>
      </c>
      <c r="AAI59" s="9" t="str">
        <f t="shared" si="98"/>
        <v/>
      </c>
      <c r="AAJ59" s="9" t="str">
        <f>IF(ZS59="","",IF(OR(AND(ZJ59=ZJ60,ZM60&gt;0,明細書!ZM60&lt;明細書!ZM59),AND(ZJ59=ZJ60,ZM60&gt;0,明細書!ZN59&gt;明細書!ZM60),AND(明細書!ZM59&gt;明細書!ZN59)),1,""))</f>
        <v/>
      </c>
      <c r="AAK59" s="9" t="str">
        <f>IF(AAA59="","",IF(OR(明細書!ZO59&lt;明細書!ZM59,明細書!ZN59&lt;明細書!ZP59,明細書!ZO59&gt;明細書!ZP59),1,""))</f>
        <v/>
      </c>
      <c r="AAL59" s="9" t="str">
        <f>IF(AND(明細書!ZM59&lt;=TIME(17,40,0),明細書!ZN59&gt;=TIME(18,20,0)),1,IF(AND(明細書!ZM59&lt;=TIME(21,40,0),明細書!ZN59&gt;=TIME(22,20,0)),1,IF(AND(明細書!ZM59&lt;=TIME(5,40,0),明細書!ZN59&gt;=TIME(6,20,0)),1,IF(AND(明細書!ZM59&lt;=TIME(7,40,0),明細書!ZN59&gt;=TIME(8,20,0)),1,""))))</f>
        <v/>
      </c>
      <c r="AAT59" s="15" t="str">
        <f t="shared" si="78"/>
        <v/>
      </c>
      <c r="AAV59" s="48"/>
      <c r="AAW59" s="49" t="str">
        <f t="shared" si="57"/>
        <v/>
      </c>
      <c r="AAX59" s="50">
        <f t="shared" si="58"/>
        <v>45382</v>
      </c>
      <c r="AAY59" s="51"/>
      <c r="AAZ59" s="52" t="s">
        <v>22</v>
      </c>
      <c r="ABA59" s="51"/>
      <c r="ABB59" s="52" t="s">
        <v>23</v>
      </c>
      <c r="ABC59" s="51"/>
      <c r="ABD59" s="52" t="s">
        <v>22</v>
      </c>
      <c r="ABE59" s="51"/>
      <c r="ABF59" s="52" t="s">
        <v>23</v>
      </c>
      <c r="ABG59" s="51"/>
      <c r="ABH59" s="53" t="s">
        <v>22</v>
      </c>
      <c r="ABI59" s="51"/>
      <c r="ABJ59" s="53" t="s">
        <v>23</v>
      </c>
      <c r="ABK59" s="51"/>
      <c r="ABL59" s="53" t="s">
        <v>22</v>
      </c>
      <c r="ABM59" s="51"/>
      <c r="ABN59" s="53" t="s">
        <v>23</v>
      </c>
      <c r="ABO59" s="71"/>
      <c r="ABP59" s="54"/>
      <c r="ABQ59" s="55"/>
      <c r="ABR59" s="83"/>
      <c r="ABT59" s="9" t="str">
        <f t="shared" si="59"/>
        <v/>
      </c>
      <c r="ABU59" s="9" t="str">
        <f t="shared" si="99"/>
        <v/>
      </c>
      <c r="ABV59" s="9" t="str">
        <f>IF(ABE59="","",IF(OR(AND(AAV59=AAV60,AAY60&gt;0,明細書!AAY60&lt;明細書!AAY59),AND(AAV59=AAV60,AAY60&gt;0,明細書!AAZ59&gt;明細書!AAY60),AND(明細書!AAY59&gt;明細書!AAZ59)),1,""))</f>
        <v/>
      </c>
      <c r="ABW59" s="9" t="str">
        <f>IF(ABM59="","",IF(OR(明細書!ABA59&lt;明細書!AAY59,明細書!AAZ59&lt;明細書!ABB59,明細書!ABA59&gt;明細書!ABB59),1,""))</f>
        <v/>
      </c>
      <c r="ABX59" s="9" t="str">
        <f>IF(AND(明細書!AAY59&lt;=TIME(17,40,0),明細書!AAZ59&gt;=TIME(18,20,0)),1,IF(AND(明細書!AAY59&lt;=TIME(21,40,0),明細書!AAZ59&gt;=TIME(22,20,0)),1,IF(AND(明細書!AAY59&lt;=TIME(5,40,0),明細書!AAZ59&gt;=TIME(6,20,0)),1,IF(AND(明細書!AAY59&lt;=TIME(7,40,0),明細書!AAZ59&gt;=TIME(8,20,0)),1,""))))</f>
        <v/>
      </c>
      <c r="ACF59" s="15" t="str">
        <f t="shared" si="79"/>
        <v/>
      </c>
    </row>
    <row r="60" spans="2:760" s="46" customFormat="1" ht="18.75" customHeight="1" x14ac:dyDescent="0.2">
      <c r="B60" s="56"/>
      <c r="C60" s="57"/>
      <c r="D60" s="58"/>
      <c r="E60" s="59"/>
      <c r="F60" s="57"/>
      <c r="G60" s="59"/>
      <c r="H60" s="57"/>
      <c r="I60" s="59"/>
      <c r="J60" s="57"/>
      <c r="K60" s="59"/>
      <c r="L60" s="57"/>
      <c r="M60" s="59"/>
      <c r="N60" s="57"/>
      <c r="O60" s="59"/>
      <c r="P60" s="57"/>
      <c r="Q60" s="59"/>
      <c r="R60" s="57"/>
      <c r="S60" s="59"/>
      <c r="T60" s="57"/>
      <c r="U60" s="60"/>
      <c r="V60" s="59"/>
      <c r="W60" s="61"/>
      <c r="X60" s="61"/>
      <c r="AL60" s="47"/>
      <c r="AN60" s="56"/>
      <c r="AO60" s="57"/>
      <c r="AP60" s="58"/>
      <c r="AQ60" s="59"/>
      <c r="AR60" s="57"/>
      <c r="AS60" s="59"/>
      <c r="AT60" s="57"/>
      <c r="AU60" s="59"/>
      <c r="AV60" s="57"/>
      <c r="AW60" s="59"/>
      <c r="AX60" s="57"/>
      <c r="AY60" s="59"/>
      <c r="AZ60" s="57"/>
      <c r="BA60" s="59"/>
      <c r="BB60" s="57"/>
      <c r="BC60" s="59"/>
      <c r="BD60" s="57"/>
      <c r="BE60" s="59"/>
      <c r="BF60" s="57"/>
      <c r="BG60" s="60"/>
      <c r="BH60" s="59"/>
      <c r="BI60" s="61"/>
      <c r="BJ60" s="61"/>
      <c r="BX60" s="47"/>
      <c r="BZ60" s="56"/>
      <c r="CA60" s="57"/>
      <c r="CB60" s="58"/>
      <c r="CC60" s="59"/>
      <c r="CD60" s="57"/>
      <c r="CE60" s="59"/>
      <c r="CF60" s="57"/>
      <c r="CG60" s="59"/>
      <c r="CH60" s="57"/>
      <c r="CI60" s="59"/>
      <c r="CJ60" s="57"/>
      <c r="CK60" s="59"/>
      <c r="CL60" s="57"/>
      <c r="CM60" s="59"/>
      <c r="CN60" s="57"/>
      <c r="CO60" s="59"/>
      <c r="CP60" s="57"/>
      <c r="CQ60" s="59"/>
      <c r="CR60" s="57"/>
      <c r="CS60" s="60"/>
      <c r="CT60" s="59"/>
      <c r="CU60" s="61"/>
      <c r="CV60" s="61"/>
      <c r="DJ60" s="47"/>
      <c r="DL60" s="56"/>
      <c r="DM60" s="57"/>
      <c r="DN60" s="58"/>
      <c r="DO60" s="59"/>
      <c r="DP60" s="57"/>
      <c r="DQ60" s="59"/>
      <c r="DR60" s="57"/>
      <c r="DS60" s="59"/>
      <c r="DT60" s="57"/>
      <c r="DU60" s="59"/>
      <c r="DV60" s="57"/>
      <c r="DW60" s="59"/>
      <c r="DX60" s="57"/>
      <c r="DY60" s="59"/>
      <c r="DZ60" s="57"/>
      <c r="EA60" s="59"/>
      <c r="EB60" s="57"/>
      <c r="EC60" s="59"/>
      <c r="ED60" s="57"/>
      <c r="EE60" s="60"/>
      <c r="EF60" s="59"/>
      <c r="EG60" s="61"/>
      <c r="EH60" s="61"/>
      <c r="EV60" s="47"/>
      <c r="EX60" s="56"/>
      <c r="EY60" s="57"/>
      <c r="EZ60" s="58"/>
      <c r="FA60" s="59"/>
      <c r="FB60" s="57"/>
      <c r="FC60" s="59"/>
      <c r="FD60" s="57"/>
      <c r="FE60" s="59"/>
      <c r="FF60" s="57"/>
      <c r="FG60" s="59"/>
      <c r="FH60" s="57"/>
      <c r="FI60" s="59"/>
      <c r="FJ60" s="57"/>
      <c r="FK60" s="59"/>
      <c r="FL60" s="57"/>
      <c r="FM60" s="59"/>
      <c r="FN60" s="57"/>
      <c r="FO60" s="59"/>
      <c r="FP60" s="57"/>
      <c r="FQ60" s="60"/>
      <c r="FR60" s="59"/>
      <c r="FS60" s="61"/>
      <c r="FT60" s="61"/>
      <c r="GH60" s="47"/>
      <c r="GJ60" s="56"/>
      <c r="GK60" s="57"/>
      <c r="GL60" s="58"/>
      <c r="GM60" s="59"/>
      <c r="GN60" s="57"/>
      <c r="GO60" s="59"/>
      <c r="GP60" s="57"/>
      <c r="GQ60" s="59"/>
      <c r="GR60" s="57"/>
      <c r="GS60" s="59"/>
      <c r="GT60" s="57"/>
      <c r="GU60" s="59"/>
      <c r="GV60" s="57"/>
      <c r="GW60" s="59"/>
      <c r="GX60" s="57"/>
      <c r="GY60" s="59"/>
      <c r="GZ60" s="57"/>
      <c r="HA60" s="59"/>
      <c r="HB60" s="57"/>
      <c r="HC60" s="60"/>
      <c r="HD60" s="59"/>
      <c r="HE60" s="61"/>
      <c r="HF60" s="61"/>
      <c r="HT60" s="47"/>
      <c r="HV60" s="56"/>
      <c r="HW60" s="57"/>
      <c r="HX60" s="58"/>
      <c r="HY60" s="59"/>
      <c r="HZ60" s="57"/>
      <c r="IA60" s="59"/>
      <c r="IB60" s="57"/>
      <c r="IC60" s="59"/>
      <c r="ID60" s="57"/>
      <c r="IE60" s="59"/>
      <c r="IF60" s="57"/>
      <c r="IG60" s="59"/>
      <c r="IH60" s="57"/>
      <c r="II60" s="59"/>
      <c r="IJ60" s="57"/>
      <c r="IK60" s="59"/>
      <c r="IL60" s="57"/>
      <c r="IM60" s="59"/>
      <c r="IN60" s="57"/>
      <c r="IO60" s="60"/>
      <c r="IP60" s="59"/>
      <c r="IQ60" s="61"/>
      <c r="IR60" s="61"/>
      <c r="JF60" s="47"/>
      <c r="JH60" s="56"/>
      <c r="JI60" s="57"/>
      <c r="JJ60" s="58"/>
      <c r="JK60" s="59"/>
      <c r="JL60" s="57"/>
      <c r="JM60" s="59"/>
      <c r="JN60" s="57"/>
      <c r="JO60" s="59"/>
      <c r="JP60" s="57"/>
      <c r="JQ60" s="59"/>
      <c r="JR60" s="57"/>
      <c r="JS60" s="59"/>
      <c r="JT60" s="57"/>
      <c r="JU60" s="59"/>
      <c r="JV60" s="57"/>
      <c r="JW60" s="59"/>
      <c r="JX60" s="57"/>
      <c r="JY60" s="59"/>
      <c r="JZ60" s="57"/>
      <c r="KA60" s="60"/>
      <c r="KB60" s="59"/>
      <c r="KC60" s="61"/>
      <c r="KD60" s="61"/>
      <c r="KR60" s="47"/>
      <c r="KT60" s="56"/>
      <c r="KU60" s="57"/>
      <c r="KV60" s="58"/>
      <c r="KW60" s="59"/>
      <c r="KX60" s="57"/>
      <c r="KY60" s="59"/>
      <c r="KZ60" s="57"/>
      <c r="LA60" s="59"/>
      <c r="LB60" s="57"/>
      <c r="LC60" s="59"/>
      <c r="LD60" s="57"/>
      <c r="LE60" s="59"/>
      <c r="LF60" s="57"/>
      <c r="LG60" s="59"/>
      <c r="LH60" s="57"/>
      <c r="LI60" s="59"/>
      <c r="LJ60" s="57"/>
      <c r="LK60" s="59"/>
      <c r="LL60" s="57"/>
      <c r="LM60" s="60"/>
      <c r="LN60" s="59"/>
      <c r="LO60" s="61"/>
      <c r="LP60" s="61"/>
      <c r="MD60" s="47"/>
      <c r="MF60" s="56"/>
      <c r="MG60" s="57"/>
      <c r="MH60" s="58"/>
      <c r="MI60" s="59"/>
      <c r="MJ60" s="57"/>
      <c r="MK60" s="59"/>
      <c r="ML60" s="57"/>
      <c r="MM60" s="59"/>
      <c r="MN60" s="57"/>
      <c r="MO60" s="59"/>
      <c r="MP60" s="57"/>
      <c r="MQ60" s="59"/>
      <c r="MR60" s="57"/>
      <c r="MS60" s="59"/>
      <c r="MT60" s="57"/>
      <c r="MU60" s="59"/>
      <c r="MV60" s="57"/>
      <c r="MW60" s="59"/>
      <c r="MX60" s="57"/>
      <c r="MY60" s="60"/>
      <c r="MZ60" s="59"/>
      <c r="NA60" s="61"/>
      <c r="NB60" s="61"/>
      <c r="NP60" s="47"/>
      <c r="NR60" s="56"/>
      <c r="NS60" s="57"/>
      <c r="NT60" s="58"/>
      <c r="NU60" s="59"/>
      <c r="NV60" s="57"/>
      <c r="NW60" s="59"/>
      <c r="NX60" s="57"/>
      <c r="NY60" s="59"/>
      <c r="NZ60" s="57"/>
      <c r="OA60" s="59"/>
      <c r="OB60" s="57"/>
      <c r="OC60" s="59"/>
      <c r="OD60" s="57"/>
      <c r="OE60" s="59"/>
      <c r="OF60" s="57"/>
      <c r="OG60" s="59"/>
      <c r="OH60" s="57"/>
      <c r="OI60" s="59"/>
      <c r="OJ60" s="57"/>
      <c r="OK60" s="60"/>
      <c r="OL60" s="59"/>
      <c r="OM60" s="61"/>
      <c r="ON60" s="61"/>
      <c r="PB60" s="47"/>
      <c r="PD60" s="56"/>
      <c r="PE60" s="57"/>
      <c r="PF60" s="58"/>
      <c r="PG60" s="59"/>
      <c r="PH60" s="57"/>
      <c r="PI60" s="59"/>
      <c r="PJ60" s="57"/>
      <c r="PK60" s="59"/>
      <c r="PL60" s="57"/>
      <c r="PM60" s="59"/>
      <c r="PN60" s="57"/>
      <c r="PO60" s="59"/>
      <c r="PP60" s="57"/>
      <c r="PQ60" s="59"/>
      <c r="PR60" s="57"/>
      <c r="PS60" s="59"/>
      <c r="PT60" s="57"/>
      <c r="PU60" s="59"/>
      <c r="PV60" s="57"/>
      <c r="PW60" s="60"/>
      <c r="PX60" s="59"/>
      <c r="PY60" s="61"/>
      <c r="PZ60" s="61"/>
      <c r="QN60" s="47"/>
      <c r="QP60" s="56"/>
      <c r="QQ60" s="57"/>
      <c r="QR60" s="58"/>
      <c r="QS60" s="59"/>
      <c r="QT60" s="57"/>
      <c r="QU60" s="59"/>
      <c r="QV60" s="57"/>
      <c r="QW60" s="59"/>
      <c r="QX60" s="57"/>
      <c r="QY60" s="59"/>
      <c r="QZ60" s="57"/>
      <c r="RA60" s="59"/>
      <c r="RB60" s="57"/>
      <c r="RC60" s="59"/>
      <c r="RD60" s="57"/>
      <c r="RE60" s="59"/>
      <c r="RF60" s="57"/>
      <c r="RG60" s="59"/>
      <c r="RH60" s="57"/>
      <c r="RI60" s="60"/>
      <c r="RJ60" s="59"/>
      <c r="RK60" s="61"/>
      <c r="RL60" s="61"/>
      <c r="RZ60" s="47"/>
      <c r="SB60" s="56"/>
      <c r="SC60" s="57"/>
      <c r="SD60" s="58"/>
      <c r="SE60" s="59"/>
      <c r="SF60" s="57"/>
      <c r="SG60" s="59"/>
      <c r="SH60" s="57"/>
      <c r="SI60" s="59"/>
      <c r="SJ60" s="57"/>
      <c r="SK60" s="59"/>
      <c r="SL60" s="57"/>
      <c r="SM60" s="59"/>
      <c r="SN60" s="57"/>
      <c r="SO60" s="59"/>
      <c r="SP60" s="57"/>
      <c r="SQ60" s="59"/>
      <c r="SR60" s="57"/>
      <c r="SS60" s="59"/>
      <c r="ST60" s="57"/>
      <c r="SU60" s="60"/>
      <c r="SV60" s="59"/>
      <c r="SW60" s="61"/>
      <c r="SX60" s="61"/>
      <c r="TL60" s="47"/>
      <c r="TN60" s="56"/>
      <c r="TO60" s="57"/>
      <c r="TP60" s="58"/>
      <c r="TQ60" s="59"/>
      <c r="TR60" s="57"/>
      <c r="TS60" s="59"/>
      <c r="TT60" s="57"/>
      <c r="TU60" s="59"/>
      <c r="TV60" s="57"/>
      <c r="TW60" s="59"/>
      <c r="TX60" s="57"/>
      <c r="TY60" s="59"/>
      <c r="TZ60" s="57"/>
      <c r="UA60" s="59"/>
      <c r="UB60" s="57"/>
      <c r="UC60" s="59"/>
      <c r="UD60" s="57"/>
      <c r="UE60" s="59"/>
      <c r="UF60" s="57"/>
      <c r="UG60" s="60"/>
      <c r="UH60" s="59"/>
      <c r="UI60" s="61"/>
      <c r="UJ60" s="61"/>
      <c r="UX60" s="47"/>
      <c r="UZ60" s="56"/>
      <c r="VA60" s="57"/>
      <c r="VB60" s="58"/>
      <c r="VC60" s="59"/>
      <c r="VD60" s="57"/>
      <c r="VE60" s="59"/>
      <c r="VF60" s="57"/>
      <c r="VG60" s="59"/>
      <c r="VH60" s="57"/>
      <c r="VI60" s="59"/>
      <c r="VJ60" s="57"/>
      <c r="VK60" s="59"/>
      <c r="VL60" s="57"/>
      <c r="VM60" s="59"/>
      <c r="VN60" s="57"/>
      <c r="VO60" s="59"/>
      <c r="VP60" s="57"/>
      <c r="VQ60" s="59"/>
      <c r="VR60" s="57"/>
      <c r="VS60" s="60"/>
      <c r="VT60" s="59"/>
      <c r="VU60" s="61"/>
      <c r="VV60" s="61"/>
      <c r="WJ60" s="47"/>
      <c r="WL60" s="56"/>
      <c r="WM60" s="57"/>
      <c r="WN60" s="58"/>
      <c r="WO60" s="59"/>
      <c r="WP60" s="57"/>
      <c r="WQ60" s="59"/>
      <c r="WR60" s="57"/>
      <c r="WS60" s="59"/>
      <c r="WT60" s="57"/>
      <c r="WU60" s="59"/>
      <c r="WV60" s="57"/>
      <c r="WW60" s="59"/>
      <c r="WX60" s="57"/>
      <c r="WY60" s="59"/>
      <c r="WZ60" s="57"/>
      <c r="XA60" s="59"/>
      <c r="XB60" s="57"/>
      <c r="XC60" s="59"/>
      <c r="XD60" s="57"/>
      <c r="XE60" s="60"/>
      <c r="XF60" s="59"/>
      <c r="XG60" s="61"/>
      <c r="XH60" s="61"/>
      <c r="XV60" s="47"/>
      <c r="XX60" s="56"/>
      <c r="XY60" s="57"/>
      <c r="XZ60" s="58"/>
      <c r="YA60" s="59"/>
      <c r="YB60" s="57"/>
      <c r="YC60" s="59"/>
      <c r="YD60" s="57"/>
      <c r="YE60" s="59"/>
      <c r="YF60" s="57"/>
      <c r="YG60" s="59"/>
      <c r="YH60" s="57"/>
      <c r="YI60" s="59"/>
      <c r="YJ60" s="57"/>
      <c r="YK60" s="59"/>
      <c r="YL60" s="57"/>
      <c r="YM60" s="59"/>
      <c r="YN60" s="57"/>
      <c r="YO60" s="59"/>
      <c r="YP60" s="57"/>
      <c r="YQ60" s="60"/>
      <c r="YR60" s="59"/>
      <c r="YS60" s="61"/>
      <c r="YT60" s="61"/>
      <c r="ZH60" s="47"/>
      <c r="ZJ60" s="56"/>
      <c r="ZK60" s="57"/>
      <c r="ZL60" s="58"/>
      <c r="ZM60" s="59"/>
      <c r="ZN60" s="57"/>
      <c r="ZO60" s="59"/>
      <c r="ZP60" s="57"/>
      <c r="ZQ60" s="59"/>
      <c r="ZR60" s="57"/>
      <c r="ZS60" s="59"/>
      <c r="ZT60" s="57"/>
      <c r="ZU60" s="59"/>
      <c r="ZV60" s="57"/>
      <c r="ZW60" s="59"/>
      <c r="ZX60" s="57"/>
      <c r="ZY60" s="59"/>
      <c r="ZZ60" s="57"/>
      <c r="AAA60" s="59"/>
      <c r="AAB60" s="57"/>
      <c r="AAC60" s="60"/>
      <c r="AAD60" s="59"/>
      <c r="AAE60" s="61"/>
      <c r="AAF60" s="61"/>
      <c r="AAT60" s="47"/>
      <c r="AAV60" s="56"/>
      <c r="AAW60" s="57"/>
      <c r="AAX60" s="58"/>
      <c r="AAY60" s="59"/>
      <c r="AAZ60" s="57"/>
      <c r="ABA60" s="59"/>
      <c r="ABB60" s="57"/>
      <c r="ABC60" s="59"/>
      <c r="ABD60" s="57"/>
      <c r="ABE60" s="59"/>
      <c r="ABF60" s="57"/>
      <c r="ABG60" s="59"/>
      <c r="ABH60" s="57"/>
      <c r="ABI60" s="59"/>
      <c r="ABJ60" s="57"/>
      <c r="ABK60" s="59"/>
      <c r="ABL60" s="57"/>
      <c r="ABM60" s="59"/>
      <c r="ABN60" s="57"/>
      <c r="ABO60" s="60"/>
      <c r="ABP60" s="59"/>
      <c r="ABQ60" s="61"/>
      <c r="ABR60" s="61"/>
      <c r="ACF60" s="47"/>
    </row>
    <row r="61" spans="2:760" s="46" customFormat="1" ht="18.75" customHeight="1" x14ac:dyDescent="0.2">
      <c r="B61" s="62"/>
      <c r="C61" s="63"/>
      <c r="D61" s="64"/>
      <c r="E61" s="65"/>
      <c r="F61" s="63"/>
      <c r="G61" s="65"/>
      <c r="H61" s="63"/>
      <c r="I61" s="65"/>
      <c r="J61" s="63"/>
      <c r="K61" s="65"/>
      <c r="L61" s="63"/>
      <c r="M61" s="65"/>
      <c r="N61" s="63"/>
      <c r="O61" s="65"/>
      <c r="P61" s="63"/>
      <c r="Q61" s="65"/>
      <c r="R61" s="63"/>
      <c r="S61" s="65"/>
      <c r="T61" s="63"/>
      <c r="U61" s="66"/>
      <c r="V61" s="65"/>
      <c r="W61" s="67"/>
      <c r="X61" s="67"/>
      <c r="AL61" s="47"/>
      <c r="AN61" s="62"/>
      <c r="AO61" s="63"/>
      <c r="AP61" s="64"/>
      <c r="AQ61" s="65"/>
      <c r="AR61" s="63"/>
      <c r="AS61" s="65"/>
      <c r="AT61" s="63"/>
      <c r="AU61" s="65"/>
      <c r="AV61" s="63"/>
      <c r="AW61" s="65"/>
      <c r="AX61" s="63"/>
      <c r="AY61" s="65"/>
      <c r="AZ61" s="63"/>
      <c r="BA61" s="65"/>
      <c r="BB61" s="63"/>
      <c r="BC61" s="65"/>
      <c r="BD61" s="63"/>
      <c r="BE61" s="65"/>
      <c r="BF61" s="63"/>
      <c r="BG61" s="66"/>
      <c r="BH61" s="65"/>
      <c r="BI61" s="67"/>
      <c r="BJ61" s="67"/>
      <c r="BX61" s="47"/>
      <c r="BZ61" s="62"/>
      <c r="CA61" s="63"/>
      <c r="CB61" s="64"/>
      <c r="CC61" s="65"/>
      <c r="CD61" s="63"/>
      <c r="CE61" s="65"/>
      <c r="CF61" s="63"/>
      <c r="CG61" s="65"/>
      <c r="CH61" s="63"/>
      <c r="CI61" s="65"/>
      <c r="CJ61" s="63"/>
      <c r="CK61" s="65"/>
      <c r="CL61" s="63"/>
      <c r="CM61" s="65"/>
      <c r="CN61" s="63"/>
      <c r="CO61" s="65"/>
      <c r="CP61" s="63"/>
      <c r="CQ61" s="65"/>
      <c r="CR61" s="63"/>
      <c r="CS61" s="66"/>
      <c r="CT61" s="65"/>
      <c r="CU61" s="67"/>
      <c r="CV61" s="67"/>
      <c r="DJ61" s="47"/>
      <c r="DL61" s="62"/>
      <c r="DM61" s="63"/>
      <c r="DN61" s="64"/>
      <c r="DO61" s="65"/>
      <c r="DP61" s="63"/>
      <c r="DQ61" s="65"/>
      <c r="DR61" s="63"/>
      <c r="DS61" s="65"/>
      <c r="DT61" s="63"/>
      <c r="DU61" s="65"/>
      <c r="DV61" s="63"/>
      <c r="DW61" s="65"/>
      <c r="DX61" s="63"/>
      <c r="DY61" s="65"/>
      <c r="DZ61" s="63"/>
      <c r="EA61" s="65"/>
      <c r="EB61" s="63"/>
      <c r="EC61" s="65"/>
      <c r="ED61" s="63"/>
      <c r="EE61" s="66"/>
      <c r="EF61" s="65"/>
      <c r="EG61" s="67"/>
      <c r="EH61" s="67"/>
      <c r="EV61" s="47"/>
      <c r="EX61" s="62"/>
      <c r="EY61" s="63"/>
      <c r="EZ61" s="64"/>
      <c r="FA61" s="65"/>
      <c r="FB61" s="63"/>
      <c r="FC61" s="65"/>
      <c r="FD61" s="63"/>
      <c r="FE61" s="65"/>
      <c r="FF61" s="63"/>
      <c r="FG61" s="65"/>
      <c r="FH61" s="63"/>
      <c r="FI61" s="65"/>
      <c r="FJ61" s="63"/>
      <c r="FK61" s="65"/>
      <c r="FL61" s="63"/>
      <c r="FM61" s="65"/>
      <c r="FN61" s="63"/>
      <c r="FO61" s="65"/>
      <c r="FP61" s="63"/>
      <c r="FQ61" s="66"/>
      <c r="FR61" s="65"/>
      <c r="FS61" s="67"/>
      <c r="FT61" s="67"/>
      <c r="GH61" s="47"/>
      <c r="GJ61" s="62"/>
      <c r="GK61" s="63"/>
      <c r="GL61" s="64"/>
      <c r="GM61" s="65"/>
      <c r="GN61" s="63"/>
      <c r="GO61" s="65"/>
      <c r="GP61" s="63"/>
      <c r="GQ61" s="65"/>
      <c r="GR61" s="63"/>
      <c r="GS61" s="65"/>
      <c r="GT61" s="63"/>
      <c r="GU61" s="65"/>
      <c r="GV61" s="63"/>
      <c r="GW61" s="65"/>
      <c r="GX61" s="63"/>
      <c r="GY61" s="65"/>
      <c r="GZ61" s="63"/>
      <c r="HA61" s="65"/>
      <c r="HB61" s="63"/>
      <c r="HC61" s="66"/>
      <c r="HD61" s="65"/>
      <c r="HE61" s="67"/>
      <c r="HF61" s="67"/>
      <c r="HT61" s="47"/>
      <c r="HV61" s="62"/>
      <c r="HW61" s="63"/>
      <c r="HX61" s="64"/>
      <c r="HY61" s="65"/>
      <c r="HZ61" s="63"/>
      <c r="IA61" s="65"/>
      <c r="IB61" s="63"/>
      <c r="IC61" s="65"/>
      <c r="ID61" s="63"/>
      <c r="IE61" s="65"/>
      <c r="IF61" s="63"/>
      <c r="IG61" s="65"/>
      <c r="IH61" s="63"/>
      <c r="II61" s="65"/>
      <c r="IJ61" s="63"/>
      <c r="IK61" s="65"/>
      <c r="IL61" s="63"/>
      <c r="IM61" s="65"/>
      <c r="IN61" s="63"/>
      <c r="IO61" s="66"/>
      <c r="IP61" s="65"/>
      <c r="IQ61" s="67"/>
      <c r="IR61" s="67"/>
      <c r="JF61" s="47"/>
      <c r="JH61" s="62"/>
      <c r="JI61" s="63"/>
      <c r="JJ61" s="64"/>
      <c r="JK61" s="65"/>
      <c r="JL61" s="63"/>
      <c r="JM61" s="65"/>
      <c r="JN61" s="63"/>
      <c r="JO61" s="65"/>
      <c r="JP61" s="63"/>
      <c r="JQ61" s="65"/>
      <c r="JR61" s="63"/>
      <c r="JS61" s="65"/>
      <c r="JT61" s="63"/>
      <c r="JU61" s="65"/>
      <c r="JV61" s="63"/>
      <c r="JW61" s="65"/>
      <c r="JX61" s="63"/>
      <c r="JY61" s="65"/>
      <c r="JZ61" s="63"/>
      <c r="KA61" s="66"/>
      <c r="KB61" s="65"/>
      <c r="KC61" s="67"/>
      <c r="KD61" s="67"/>
      <c r="KR61" s="47"/>
      <c r="KT61" s="62"/>
      <c r="KU61" s="63"/>
      <c r="KV61" s="64"/>
      <c r="KW61" s="65"/>
      <c r="KX61" s="63"/>
      <c r="KY61" s="65"/>
      <c r="KZ61" s="63"/>
      <c r="LA61" s="65"/>
      <c r="LB61" s="63"/>
      <c r="LC61" s="65"/>
      <c r="LD61" s="63"/>
      <c r="LE61" s="65"/>
      <c r="LF61" s="63"/>
      <c r="LG61" s="65"/>
      <c r="LH61" s="63"/>
      <c r="LI61" s="65"/>
      <c r="LJ61" s="63"/>
      <c r="LK61" s="65"/>
      <c r="LL61" s="63"/>
      <c r="LM61" s="66"/>
      <c r="LN61" s="65"/>
      <c r="LO61" s="67"/>
      <c r="LP61" s="67"/>
      <c r="MD61" s="47"/>
      <c r="MF61" s="62"/>
      <c r="MG61" s="63"/>
      <c r="MH61" s="64"/>
      <c r="MI61" s="65"/>
      <c r="MJ61" s="63"/>
      <c r="MK61" s="65"/>
      <c r="ML61" s="63"/>
      <c r="MM61" s="65"/>
      <c r="MN61" s="63"/>
      <c r="MO61" s="65"/>
      <c r="MP61" s="63"/>
      <c r="MQ61" s="65"/>
      <c r="MR61" s="63"/>
      <c r="MS61" s="65"/>
      <c r="MT61" s="63"/>
      <c r="MU61" s="65"/>
      <c r="MV61" s="63"/>
      <c r="MW61" s="65"/>
      <c r="MX61" s="63"/>
      <c r="MY61" s="66"/>
      <c r="MZ61" s="65"/>
      <c r="NA61" s="67"/>
      <c r="NB61" s="67"/>
      <c r="NP61" s="47"/>
      <c r="NR61" s="62"/>
      <c r="NS61" s="63"/>
      <c r="NT61" s="64"/>
      <c r="NU61" s="65"/>
      <c r="NV61" s="63"/>
      <c r="NW61" s="65"/>
      <c r="NX61" s="63"/>
      <c r="NY61" s="65"/>
      <c r="NZ61" s="63"/>
      <c r="OA61" s="65"/>
      <c r="OB61" s="63"/>
      <c r="OC61" s="65"/>
      <c r="OD61" s="63"/>
      <c r="OE61" s="65"/>
      <c r="OF61" s="63"/>
      <c r="OG61" s="65"/>
      <c r="OH61" s="63"/>
      <c r="OI61" s="65"/>
      <c r="OJ61" s="63"/>
      <c r="OK61" s="66"/>
      <c r="OL61" s="65"/>
      <c r="OM61" s="67"/>
      <c r="ON61" s="67"/>
      <c r="PB61" s="47"/>
      <c r="PD61" s="62"/>
      <c r="PE61" s="63"/>
      <c r="PF61" s="64"/>
      <c r="PG61" s="65"/>
      <c r="PH61" s="63"/>
      <c r="PI61" s="65"/>
      <c r="PJ61" s="63"/>
      <c r="PK61" s="65"/>
      <c r="PL61" s="63"/>
      <c r="PM61" s="65"/>
      <c r="PN61" s="63"/>
      <c r="PO61" s="65"/>
      <c r="PP61" s="63"/>
      <c r="PQ61" s="65"/>
      <c r="PR61" s="63"/>
      <c r="PS61" s="65"/>
      <c r="PT61" s="63"/>
      <c r="PU61" s="65"/>
      <c r="PV61" s="63"/>
      <c r="PW61" s="66"/>
      <c r="PX61" s="65"/>
      <c r="PY61" s="67"/>
      <c r="PZ61" s="67"/>
      <c r="QN61" s="47"/>
      <c r="QP61" s="62"/>
      <c r="QQ61" s="63"/>
      <c r="QR61" s="64"/>
      <c r="QS61" s="65"/>
      <c r="QT61" s="63"/>
      <c r="QU61" s="65"/>
      <c r="QV61" s="63"/>
      <c r="QW61" s="65"/>
      <c r="QX61" s="63"/>
      <c r="QY61" s="65"/>
      <c r="QZ61" s="63"/>
      <c r="RA61" s="65"/>
      <c r="RB61" s="63"/>
      <c r="RC61" s="65"/>
      <c r="RD61" s="63"/>
      <c r="RE61" s="65"/>
      <c r="RF61" s="63"/>
      <c r="RG61" s="65"/>
      <c r="RH61" s="63"/>
      <c r="RI61" s="66"/>
      <c r="RJ61" s="65"/>
      <c r="RK61" s="67"/>
      <c r="RL61" s="67"/>
      <c r="RZ61" s="47"/>
      <c r="SB61" s="62"/>
      <c r="SC61" s="63"/>
      <c r="SD61" s="64"/>
      <c r="SE61" s="65"/>
      <c r="SF61" s="63"/>
      <c r="SG61" s="65"/>
      <c r="SH61" s="63"/>
      <c r="SI61" s="65"/>
      <c r="SJ61" s="63"/>
      <c r="SK61" s="65"/>
      <c r="SL61" s="63"/>
      <c r="SM61" s="65"/>
      <c r="SN61" s="63"/>
      <c r="SO61" s="65"/>
      <c r="SP61" s="63"/>
      <c r="SQ61" s="65"/>
      <c r="SR61" s="63"/>
      <c r="SS61" s="65"/>
      <c r="ST61" s="63"/>
      <c r="SU61" s="66"/>
      <c r="SV61" s="65"/>
      <c r="SW61" s="67"/>
      <c r="SX61" s="67"/>
      <c r="TL61" s="47"/>
      <c r="TN61" s="62"/>
      <c r="TO61" s="63"/>
      <c r="TP61" s="64"/>
      <c r="TQ61" s="65"/>
      <c r="TR61" s="63"/>
      <c r="TS61" s="65"/>
      <c r="TT61" s="63"/>
      <c r="TU61" s="65"/>
      <c r="TV61" s="63"/>
      <c r="TW61" s="65"/>
      <c r="TX61" s="63"/>
      <c r="TY61" s="65"/>
      <c r="TZ61" s="63"/>
      <c r="UA61" s="65"/>
      <c r="UB61" s="63"/>
      <c r="UC61" s="65"/>
      <c r="UD61" s="63"/>
      <c r="UE61" s="65"/>
      <c r="UF61" s="63"/>
      <c r="UG61" s="66"/>
      <c r="UH61" s="65"/>
      <c r="UI61" s="67"/>
      <c r="UJ61" s="67"/>
      <c r="UX61" s="47"/>
      <c r="UZ61" s="62"/>
      <c r="VA61" s="63"/>
      <c r="VB61" s="64"/>
      <c r="VC61" s="65"/>
      <c r="VD61" s="63"/>
      <c r="VE61" s="65"/>
      <c r="VF61" s="63"/>
      <c r="VG61" s="65"/>
      <c r="VH61" s="63"/>
      <c r="VI61" s="65"/>
      <c r="VJ61" s="63"/>
      <c r="VK61" s="65"/>
      <c r="VL61" s="63"/>
      <c r="VM61" s="65"/>
      <c r="VN61" s="63"/>
      <c r="VO61" s="65"/>
      <c r="VP61" s="63"/>
      <c r="VQ61" s="65"/>
      <c r="VR61" s="63"/>
      <c r="VS61" s="66"/>
      <c r="VT61" s="65"/>
      <c r="VU61" s="67"/>
      <c r="VV61" s="67"/>
      <c r="WJ61" s="47"/>
      <c r="WL61" s="62"/>
      <c r="WM61" s="63"/>
      <c r="WN61" s="64"/>
      <c r="WO61" s="65"/>
      <c r="WP61" s="63"/>
      <c r="WQ61" s="65"/>
      <c r="WR61" s="63"/>
      <c r="WS61" s="65"/>
      <c r="WT61" s="63"/>
      <c r="WU61" s="65"/>
      <c r="WV61" s="63"/>
      <c r="WW61" s="65"/>
      <c r="WX61" s="63"/>
      <c r="WY61" s="65"/>
      <c r="WZ61" s="63"/>
      <c r="XA61" s="65"/>
      <c r="XB61" s="63"/>
      <c r="XC61" s="65"/>
      <c r="XD61" s="63"/>
      <c r="XE61" s="66"/>
      <c r="XF61" s="65"/>
      <c r="XG61" s="67"/>
      <c r="XH61" s="67"/>
      <c r="XV61" s="47"/>
      <c r="XX61" s="62"/>
      <c r="XY61" s="63"/>
      <c r="XZ61" s="64"/>
      <c r="YA61" s="65"/>
      <c r="YB61" s="63"/>
      <c r="YC61" s="65"/>
      <c r="YD61" s="63"/>
      <c r="YE61" s="65"/>
      <c r="YF61" s="63"/>
      <c r="YG61" s="65"/>
      <c r="YH61" s="63"/>
      <c r="YI61" s="65"/>
      <c r="YJ61" s="63"/>
      <c r="YK61" s="65"/>
      <c r="YL61" s="63"/>
      <c r="YM61" s="65"/>
      <c r="YN61" s="63"/>
      <c r="YO61" s="65"/>
      <c r="YP61" s="63"/>
      <c r="YQ61" s="66"/>
      <c r="YR61" s="65"/>
      <c r="YS61" s="67"/>
      <c r="YT61" s="67"/>
      <c r="ZH61" s="47"/>
      <c r="ZJ61" s="62"/>
      <c r="ZK61" s="63"/>
      <c r="ZL61" s="64"/>
      <c r="ZM61" s="65"/>
      <c r="ZN61" s="63"/>
      <c r="ZO61" s="65"/>
      <c r="ZP61" s="63"/>
      <c r="ZQ61" s="65"/>
      <c r="ZR61" s="63"/>
      <c r="ZS61" s="65"/>
      <c r="ZT61" s="63"/>
      <c r="ZU61" s="65"/>
      <c r="ZV61" s="63"/>
      <c r="ZW61" s="65"/>
      <c r="ZX61" s="63"/>
      <c r="ZY61" s="65"/>
      <c r="ZZ61" s="63"/>
      <c r="AAA61" s="65"/>
      <c r="AAB61" s="63"/>
      <c r="AAC61" s="66"/>
      <c r="AAD61" s="65"/>
      <c r="AAE61" s="67"/>
      <c r="AAF61" s="67"/>
      <c r="AAT61" s="47"/>
      <c r="AAV61" s="62"/>
      <c r="AAW61" s="63"/>
      <c r="AAX61" s="64"/>
      <c r="AAY61" s="65"/>
      <c r="AAZ61" s="63"/>
      <c r="ABA61" s="65"/>
      <c r="ABB61" s="63"/>
      <c r="ABC61" s="65"/>
      <c r="ABD61" s="63"/>
      <c r="ABE61" s="65"/>
      <c r="ABF61" s="63"/>
      <c r="ABG61" s="65"/>
      <c r="ABH61" s="63"/>
      <c r="ABI61" s="65"/>
      <c r="ABJ61" s="63"/>
      <c r="ABK61" s="65"/>
      <c r="ABL61" s="63"/>
      <c r="ABM61" s="65"/>
      <c r="ABN61" s="63"/>
      <c r="ABO61" s="66"/>
      <c r="ABP61" s="65"/>
      <c r="ABQ61" s="67"/>
      <c r="ABR61" s="67"/>
      <c r="ACF61" s="47"/>
    </row>
    <row r="62" spans="2:760" s="46" customFormat="1" ht="18.75" customHeight="1" x14ac:dyDescent="0.2">
      <c r="B62" s="62"/>
      <c r="C62" s="63"/>
      <c r="D62" s="64"/>
      <c r="E62" s="65"/>
      <c r="F62" s="63"/>
      <c r="G62" s="65"/>
      <c r="H62" s="63"/>
      <c r="I62" s="65"/>
      <c r="J62" s="63"/>
      <c r="K62" s="65"/>
      <c r="L62" s="63"/>
      <c r="M62" s="65"/>
      <c r="N62" s="63"/>
      <c r="O62" s="65"/>
      <c r="P62" s="63"/>
      <c r="Q62" s="65"/>
      <c r="R62" s="63"/>
      <c r="S62" s="65"/>
      <c r="T62" s="63"/>
      <c r="U62" s="66"/>
      <c r="V62" s="65"/>
      <c r="W62" s="67"/>
      <c r="X62" s="67"/>
      <c r="AL62" s="47"/>
      <c r="AN62" s="62"/>
      <c r="AO62" s="63"/>
      <c r="AP62" s="64"/>
      <c r="AQ62" s="65"/>
      <c r="AR62" s="63"/>
      <c r="AS62" s="65"/>
      <c r="AT62" s="63"/>
      <c r="AU62" s="65"/>
      <c r="AV62" s="63"/>
      <c r="AW62" s="65"/>
      <c r="AX62" s="63"/>
      <c r="AY62" s="65"/>
      <c r="AZ62" s="63"/>
      <c r="BA62" s="65"/>
      <c r="BB62" s="63"/>
      <c r="BC62" s="65"/>
      <c r="BD62" s="63"/>
      <c r="BE62" s="65"/>
      <c r="BF62" s="63"/>
      <c r="BG62" s="66"/>
      <c r="BH62" s="65"/>
      <c r="BI62" s="67"/>
      <c r="BJ62" s="67"/>
      <c r="BX62" s="47"/>
      <c r="BZ62" s="62"/>
      <c r="CA62" s="63"/>
      <c r="CB62" s="64"/>
      <c r="CC62" s="65"/>
      <c r="CD62" s="63"/>
      <c r="CE62" s="65"/>
      <c r="CF62" s="63"/>
      <c r="CG62" s="65"/>
      <c r="CH62" s="63"/>
      <c r="CI62" s="65"/>
      <c r="CJ62" s="63"/>
      <c r="CK62" s="65"/>
      <c r="CL62" s="63"/>
      <c r="CM62" s="65"/>
      <c r="CN62" s="63"/>
      <c r="CO62" s="65"/>
      <c r="CP62" s="63"/>
      <c r="CQ62" s="65"/>
      <c r="CR62" s="63"/>
      <c r="CS62" s="66"/>
      <c r="CT62" s="65"/>
      <c r="CU62" s="67"/>
      <c r="CV62" s="67"/>
      <c r="DJ62" s="47"/>
      <c r="DL62" s="62"/>
      <c r="DM62" s="63"/>
      <c r="DN62" s="64"/>
      <c r="DO62" s="65"/>
      <c r="DP62" s="63"/>
      <c r="DQ62" s="65"/>
      <c r="DR62" s="63"/>
      <c r="DS62" s="65"/>
      <c r="DT62" s="63"/>
      <c r="DU62" s="65"/>
      <c r="DV62" s="63"/>
      <c r="DW62" s="65"/>
      <c r="DX62" s="63"/>
      <c r="DY62" s="65"/>
      <c r="DZ62" s="63"/>
      <c r="EA62" s="65"/>
      <c r="EB62" s="63"/>
      <c r="EC62" s="65"/>
      <c r="ED62" s="63"/>
      <c r="EE62" s="66"/>
      <c r="EF62" s="65"/>
      <c r="EG62" s="67"/>
      <c r="EH62" s="67"/>
      <c r="EV62" s="47"/>
      <c r="EX62" s="62"/>
      <c r="EY62" s="63"/>
      <c r="EZ62" s="64"/>
      <c r="FA62" s="65"/>
      <c r="FB62" s="63"/>
      <c r="FC62" s="65"/>
      <c r="FD62" s="63"/>
      <c r="FE62" s="65"/>
      <c r="FF62" s="63"/>
      <c r="FG62" s="65"/>
      <c r="FH62" s="63"/>
      <c r="FI62" s="65"/>
      <c r="FJ62" s="63"/>
      <c r="FK62" s="65"/>
      <c r="FL62" s="63"/>
      <c r="FM62" s="65"/>
      <c r="FN62" s="63"/>
      <c r="FO62" s="65"/>
      <c r="FP62" s="63"/>
      <c r="FQ62" s="66"/>
      <c r="FR62" s="65"/>
      <c r="FS62" s="67"/>
      <c r="FT62" s="67"/>
      <c r="GH62" s="47"/>
      <c r="GJ62" s="62"/>
      <c r="GK62" s="63"/>
      <c r="GL62" s="64"/>
      <c r="GM62" s="65"/>
      <c r="GN62" s="63"/>
      <c r="GO62" s="65"/>
      <c r="GP62" s="63"/>
      <c r="GQ62" s="65"/>
      <c r="GR62" s="63"/>
      <c r="GS62" s="65"/>
      <c r="GT62" s="63"/>
      <c r="GU62" s="65"/>
      <c r="GV62" s="63"/>
      <c r="GW62" s="65"/>
      <c r="GX62" s="63"/>
      <c r="GY62" s="65"/>
      <c r="GZ62" s="63"/>
      <c r="HA62" s="65"/>
      <c r="HB62" s="63"/>
      <c r="HC62" s="66"/>
      <c r="HD62" s="65"/>
      <c r="HE62" s="67"/>
      <c r="HF62" s="67"/>
      <c r="HT62" s="47"/>
      <c r="HV62" s="62"/>
      <c r="HW62" s="63"/>
      <c r="HX62" s="64"/>
      <c r="HY62" s="65"/>
      <c r="HZ62" s="63"/>
      <c r="IA62" s="65"/>
      <c r="IB62" s="63"/>
      <c r="IC62" s="65"/>
      <c r="ID62" s="63"/>
      <c r="IE62" s="65"/>
      <c r="IF62" s="63"/>
      <c r="IG62" s="65"/>
      <c r="IH62" s="63"/>
      <c r="II62" s="65"/>
      <c r="IJ62" s="63"/>
      <c r="IK62" s="65"/>
      <c r="IL62" s="63"/>
      <c r="IM62" s="65"/>
      <c r="IN62" s="63"/>
      <c r="IO62" s="66"/>
      <c r="IP62" s="65"/>
      <c r="IQ62" s="67"/>
      <c r="IR62" s="67"/>
      <c r="JF62" s="47"/>
      <c r="JH62" s="62"/>
      <c r="JI62" s="63"/>
      <c r="JJ62" s="64"/>
      <c r="JK62" s="65"/>
      <c r="JL62" s="63"/>
      <c r="JM62" s="65"/>
      <c r="JN62" s="63"/>
      <c r="JO62" s="65"/>
      <c r="JP62" s="63"/>
      <c r="JQ62" s="65"/>
      <c r="JR62" s="63"/>
      <c r="JS62" s="65"/>
      <c r="JT62" s="63"/>
      <c r="JU62" s="65"/>
      <c r="JV62" s="63"/>
      <c r="JW62" s="65"/>
      <c r="JX62" s="63"/>
      <c r="JY62" s="65"/>
      <c r="JZ62" s="63"/>
      <c r="KA62" s="66"/>
      <c r="KB62" s="65"/>
      <c r="KC62" s="67"/>
      <c r="KD62" s="67"/>
      <c r="KR62" s="47"/>
      <c r="KT62" s="62"/>
      <c r="KU62" s="63"/>
      <c r="KV62" s="64"/>
      <c r="KW62" s="65"/>
      <c r="KX62" s="63"/>
      <c r="KY62" s="65"/>
      <c r="KZ62" s="63"/>
      <c r="LA62" s="65"/>
      <c r="LB62" s="63"/>
      <c r="LC62" s="65"/>
      <c r="LD62" s="63"/>
      <c r="LE62" s="65"/>
      <c r="LF62" s="63"/>
      <c r="LG62" s="65"/>
      <c r="LH62" s="63"/>
      <c r="LI62" s="65"/>
      <c r="LJ62" s="63"/>
      <c r="LK62" s="65"/>
      <c r="LL62" s="63"/>
      <c r="LM62" s="66"/>
      <c r="LN62" s="65"/>
      <c r="LO62" s="67"/>
      <c r="LP62" s="67"/>
      <c r="MD62" s="47"/>
      <c r="MF62" s="62"/>
      <c r="MG62" s="63"/>
      <c r="MH62" s="64"/>
      <c r="MI62" s="65"/>
      <c r="MJ62" s="63"/>
      <c r="MK62" s="65"/>
      <c r="ML62" s="63"/>
      <c r="MM62" s="65"/>
      <c r="MN62" s="63"/>
      <c r="MO62" s="65"/>
      <c r="MP62" s="63"/>
      <c r="MQ62" s="65"/>
      <c r="MR62" s="63"/>
      <c r="MS62" s="65"/>
      <c r="MT62" s="63"/>
      <c r="MU62" s="65"/>
      <c r="MV62" s="63"/>
      <c r="MW62" s="65"/>
      <c r="MX62" s="63"/>
      <c r="MY62" s="66"/>
      <c r="MZ62" s="65"/>
      <c r="NA62" s="67"/>
      <c r="NB62" s="67"/>
      <c r="NP62" s="47"/>
      <c r="NR62" s="62"/>
      <c r="NS62" s="63"/>
      <c r="NT62" s="64"/>
      <c r="NU62" s="65"/>
      <c r="NV62" s="63"/>
      <c r="NW62" s="65"/>
      <c r="NX62" s="63"/>
      <c r="NY62" s="65"/>
      <c r="NZ62" s="63"/>
      <c r="OA62" s="65"/>
      <c r="OB62" s="63"/>
      <c r="OC62" s="65"/>
      <c r="OD62" s="63"/>
      <c r="OE62" s="65"/>
      <c r="OF62" s="63"/>
      <c r="OG62" s="65"/>
      <c r="OH62" s="63"/>
      <c r="OI62" s="65"/>
      <c r="OJ62" s="63"/>
      <c r="OK62" s="66"/>
      <c r="OL62" s="65"/>
      <c r="OM62" s="67"/>
      <c r="ON62" s="67"/>
      <c r="PB62" s="47"/>
      <c r="PD62" s="62"/>
      <c r="PE62" s="63"/>
      <c r="PF62" s="64"/>
      <c r="PG62" s="65"/>
      <c r="PH62" s="63"/>
      <c r="PI62" s="65"/>
      <c r="PJ62" s="63"/>
      <c r="PK62" s="65"/>
      <c r="PL62" s="63"/>
      <c r="PM62" s="65"/>
      <c r="PN62" s="63"/>
      <c r="PO62" s="65"/>
      <c r="PP62" s="63"/>
      <c r="PQ62" s="65"/>
      <c r="PR62" s="63"/>
      <c r="PS62" s="65"/>
      <c r="PT62" s="63"/>
      <c r="PU62" s="65"/>
      <c r="PV62" s="63"/>
      <c r="PW62" s="66"/>
      <c r="PX62" s="65"/>
      <c r="PY62" s="67"/>
      <c r="PZ62" s="67"/>
      <c r="QN62" s="47"/>
      <c r="QP62" s="62"/>
      <c r="QQ62" s="63"/>
      <c r="QR62" s="64"/>
      <c r="QS62" s="65"/>
      <c r="QT62" s="63"/>
      <c r="QU62" s="65"/>
      <c r="QV62" s="63"/>
      <c r="QW62" s="65"/>
      <c r="QX62" s="63"/>
      <c r="QY62" s="65"/>
      <c r="QZ62" s="63"/>
      <c r="RA62" s="65"/>
      <c r="RB62" s="63"/>
      <c r="RC62" s="65"/>
      <c r="RD62" s="63"/>
      <c r="RE62" s="65"/>
      <c r="RF62" s="63"/>
      <c r="RG62" s="65"/>
      <c r="RH62" s="63"/>
      <c r="RI62" s="66"/>
      <c r="RJ62" s="65"/>
      <c r="RK62" s="67"/>
      <c r="RL62" s="67"/>
      <c r="RZ62" s="47"/>
      <c r="SB62" s="62"/>
      <c r="SC62" s="63"/>
      <c r="SD62" s="64"/>
      <c r="SE62" s="65"/>
      <c r="SF62" s="63"/>
      <c r="SG62" s="65"/>
      <c r="SH62" s="63"/>
      <c r="SI62" s="65"/>
      <c r="SJ62" s="63"/>
      <c r="SK62" s="65"/>
      <c r="SL62" s="63"/>
      <c r="SM62" s="65"/>
      <c r="SN62" s="63"/>
      <c r="SO62" s="65"/>
      <c r="SP62" s="63"/>
      <c r="SQ62" s="65"/>
      <c r="SR62" s="63"/>
      <c r="SS62" s="65"/>
      <c r="ST62" s="63"/>
      <c r="SU62" s="66"/>
      <c r="SV62" s="65"/>
      <c r="SW62" s="67"/>
      <c r="SX62" s="67"/>
      <c r="TL62" s="47"/>
      <c r="TN62" s="62"/>
      <c r="TO62" s="63"/>
      <c r="TP62" s="64"/>
      <c r="TQ62" s="65"/>
      <c r="TR62" s="63"/>
      <c r="TS62" s="65"/>
      <c r="TT62" s="63"/>
      <c r="TU62" s="65"/>
      <c r="TV62" s="63"/>
      <c r="TW62" s="65"/>
      <c r="TX62" s="63"/>
      <c r="TY62" s="65"/>
      <c r="TZ62" s="63"/>
      <c r="UA62" s="65"/>
      <c r="UB62" s="63"/>
      <c r="UC62" s="65"/>
      <c r="UD62" s="63"/>
      <c r="UE62" s="65"/>
      <c r="UF62" s="63"/>
      <c r="UG62" s="66"/>
      <c r="UH62" s="65"/>
      <c r="UI62" s="67"/>
      <c r="UJ62" s="67"/>
      <c r="UX62" s="47"/>
      <c r="UZ62" s="62"/>
      <c r="VA62" s="63"/>
      <c r="VB62" s="64"/>
      <c r="VC62" s="65"/>
      <c r="VD62" s="63"/>
      <c r="VE62" s="65"/>
      <c r="VF62" s="63"/>
      <c r="VG62" s="65"/>
      <c r="VH62" s="63"/>
      <c r="VI62" s="65"/>
      <c r="VJ62" s="63"/>
      <c r="VK62" s="65"/>
      <c r="VL62" s="63"/>
      <c r="VM62" s="65"/>
      <c r="VN62" s="63"/>
      <c r="VO62" s="65"/>
      <c r="VP62" s="63"/>
      <c r="VQ62" s="65"/>
      <c r="VR62" s="63"/>
      <c r="VS62" s="66"/>
      <c r="VT62" s="65"/>
      <c r="VU62" s="67"/>
      <c r="VV62" s="67"/>
      <c r="WJ62" s="47"/>
      <c r="WL62" s="62"/>
      <c r="WM62" s="63"/>
      <c r="WN62" s="64"/>
      <c r="WO62" s="65"/>
      <c r="WP62" s="63"/>
      <c r="WQ62" s="65"/>
      <c r="WR62" s="63"/>
      <c r="WS62" s="65"/>
      <c r="WT62" s="63"/>
      <c r="WU62" s="65"/>
      <c r="WV62" s="63"/>
      <c r="WW62" s="65"/>
      <c r="WX62" s="63"/>
      <c r="WY62" s="65"/>
      <c r="WZ62" s="63"/>
      <c r="XA62" s="65"/>
      <c r="XB62" s="63"/>
      <c r="XC62" s="65"/>
      <c r="XD62" s="63"/>
      <c r="XE62" s="66"/>
      <c r="XF62" s="65"/>
      <c r="XG62" s="67"/>
      <c r="XH62" s="67"/>
      <c r="XV62" s="47"/>
      <c r="XX62" s="62"/>
      <c r="XY62" s="63"/>
      <c r="XZ62" s="64"/>
      <c r="YA62" s="65"/>
      <c r="YB62" s="63"/>
      <c r="YC62" s="65"/>
      <c r="YD62" s="63"/>
      <c r="YE62" s="65"/>
      <c r="YF62" s="63"/>
      <c r="YG62" s="65"/>
      <c r="YH62" s="63"/>
      <c r="YI62" s="65"/>
      <c r="YJ62" s="63"/>
      <c r="YK62" s="65"/>
      <c r="YL62" s="63"/>
      <c r="YM62" s="65"/>
      <c r="YN62" s="63"/>
      <c r="YO62" s="65"/>
      <c r="YP62" s="63"/>
      <c r="YQ62" s="66"/>
      <c r="YR62" s="65"/>
      <c r="YS62" s="67"/>
      <c r="YT62" s="67"/>
      <c r="ZH62" s="47"/>
      <c r="ZJ62" s="62"/>
      <c r="ZK62" s="63"/>
      <c r="ZL62" s="64"/>
      <c r="ZM62" s="65"/>
      <c r="ZN62" s="63"/>
      <c r="ZO62" s="65"/>
      <c r="ZP62" s="63"/>
      <c r="ZQ62" s="65"/>
      <c r="ZR62" s="63"/>
      <c r="ZS62" s="65"/>
      <c r="ZT62" s="63"/>
      <c r="ZU62" s="65"/>
      <c r="ZV62" s="63"/>
      <c r="ZW62" s="65"/>
      <c r="ZX62" s="63"/>
      <c r="ZY62" s="65"/>
      <c r="ZZ62" s="63"/>
      <c r="AAA62" s="65"/>
      <c r="AAB62" s="63"/>
      <c r="AAC62" s="66"/>
      <c r="AAD62" s="65"/>
      <c r="AAE62" s="67"/>
      <c r="AAF62" s="67"/>
      <c r="AAT62" s="47"/>
      <c r="AAV62" s="62"/>
      <c r="AAW62" s="63"/>
      <c r="AAX62" s="64"/>
      <c r="AAY62" s="65"/>
      <c r="AAZ62" s="63"/>
      <c r="ABA62" s="65"/>
      <c r="ABB62" s="63"/>
      <c r="ABC62" s="65"/>
      <c r="ABD62" s="63"/>
      <c r="ABE62" s="65"/>
      <c r="ABF62" s="63"/>
      <c r="ABG62" s="65"/>
      <c r="ABH62" s="63"/>
      <c r="ABI62" s="65"/>
      <c r="ABJ62" s="63"/>
      <c r="ABK62" s="65"/>
      <c r="ABL62" s="63"/>
      <c r="ABM62" s="65"/>
      <c r="ABN62" s="63"/>
      <c r="ABO62" s="66"/>
      <c r="ABP62" s="65"/>
      <c r="ABQ62" s="67"/>
      <c r="ABR62" s="67"/>
      <c r="ACF62" s="47"/>
    </row>
    <row r="63" spans="2:760" s="46" customFormat="1" ht="18.75" customHeight="1" x14ac:dyDescent="0.2">
      <c r="B63" s="62"/>
      <c r="C63" s="63"/>
      <c r="D63" s="64"/>
      <c r="E63" s="65"/>
      <c r="F63" s="63"/>
      <c r="G63" s="65"/>
      <c r="H63" s="63"/>
      <c r="I63" s="65"/>
      <c r="J63" s="63"/>
      <c r="K63" s="65"/>
      <c r="L63" s="63"/>
      <c r="M63" s="65"/>
      <c r="N63" s="63"/>
      <c r="O63" s="65"/>
      <c r="P63" s="63"/>
      <c r="Q63" s="65"/>
      <c r="R63" s="63"/>
      <c r="S63" s="65"/>
      <c r="T63" s="63"/>
      <c r="U63" s="66"/>
      <c r="V63" s="65"/>
      <c r="W63" s="67"/>
      <c r="X63" s="67"/>
      <c r="AL63" s="47"/>
      <c r="AN63" s="62"/>
      <c r="AO63" s="63"/>
      <c r="AP63" s="64"/>
      <c r="AQ63" s="65"/>
      <c r="AR63" s="63"/>
      <c r="AS63" s="65"/>
      <c r="AT63" s="63"/>
      <c r="AU63" s="65"/>
      <c r="AV63" s="63"/>
      <c r="AW63" s="65"/>
      <c r="AX63" s="63"/>
      <c r="AY63" s="65"/>
      <c r="AZ63" s="63"/>
      <c r="BA63" s="65"/>
      <c r="BB63" s="63"/>
      <c r="BC63" s="65"/>
      <c r="BD63" s="63"/>
      <c r="BE63" s="65"/>
      <c r="BF63" s="63"/>
      <c r="BG63" s="66"/>
      <c r="BH63" s="65"/>
      <c r="BI63" s="67"/>
      <c r="BJ63" s="67"/>
      <c r="BX63" s="47"/>
      <c r="BZ63" s="62"/>
      <c r="CA63" s="63"/>
      <c r="CB63" s="64"/>
      <c r="CC63" s="65"/>
      <c r="CD63" s="63"/>
      <c r="CE63" s="65"/>
      <c r="CF63" s="63"/>
      <c r="CG63" s="65"/>
      <c r="CH63" s="63"/>
      <c r="CI63" s="65"/>
      <c r="CJ63" s="63"/>
      <c r="CK63" s="65"/>
      <c r="CL63" s="63"/>
      <c r="CM63" s="65"/>
      <c r="CN63" s="63"/>
      <c r="CO63" s="65"/>
      <c r="CP63" s="63"/>
      <c r="CQ63" s="65"/>
      <c r="CR63" s="63"/>
      <c r="CS63" s="66"/>
      <c r="CT63" s="65"/>
      <c r="CU63" s="67"/>
      <c r="CV63" s="67"/>
      <c r="DJ63" s="47"/>
      <c r="DL63" s="62"/>
      <c r="DM63" s="63"/>
      <c r="DN63" s="64"/>
      <c r="DO63" s="65"/>
      <c r="DP63" s="63"/>
      <c r="DQ63" s="65"/>
      <c r="DR63" s="63"/>
      <c r="DS63" s="65"/>
      <c r="DT63" s="63"/>
      <c r="DU63" s="65"/>
      <c r="DV63" s="63"/>
      <c r="DW63" s="65"/>
      <c r="DX63" s="63"/>
      <c r="DY63" s="65"/>
      <c r="DZ63" s="63"/>
      <c r="EA63" s="65"/>
      <c r="EB63" s="63"/>
      <c r="EC63" s="65"/>
      <c r="ED63" s="63"/>
      <c r="EE63" s="66"/>
      <c r="EF63" s="65"/>
      <c r="EG63" s="67"/>
      <c r="EH63" s="67"/>
      <c r="EV63" s="47"/>
      <c r="EX63" s="62"/>
      <c r="EY63" s="63"/>
      <c r="EZ63" s="64"/>
      <c r="FA63" s="65"/>
      <c r="FB63" s="63"/>
      <c r="FC63" s="65"/>
      <c r="FD63" s="63"/>
      <c r="FE63" s="65"/>
      <c r="FF63" s="63"/>
      <c r="FG63" s="65"/>
      <c r="FH63" s="63"/>
      <c r="FI63" s="65"/>
      <c r="FJ63" s="63"/>
      <c r="FK63" s="65"/>
      <c r="FL63" s="63"/>
      <c r="FM63" s="65"/>
      <c r="FN63" s="63"/>
      <c r="FO63" s="65"/>
      <c r="FP63" s="63"/>
      <c r="FQ63" s="66"/>
      <c r="FR63" s="65"/>
      <c r="FS63" s="67"/>
      <c r="FT63" s="67"/>
      <c r="GH63" s="47"/>
      <c r="GJ63" s="62"/>
      <c r="GK63" s="63"/>
      <c r="GL63" s="64"/>
      <c r="GM63" s="65"/>
      <c r="GN63" s="63"/>
      <c r="GO63" s="65"/>
      <c r="GP63" s="63"/>
      <c r="GQ63" s="65"/>
      <c r="GR63" s="63"/>
      <c r="GS63" s="65"/>
      <c r="GT63" s="63"/>
      <c r="GU63" s="65"/>
      <c r="GV63" s="63"/>
      <c r="GW63" s="65"/>
      <c r="GX63" s="63"/>
      <c r="GY63" s="65"/>
      <c r="GZ63" s="63"/>
      <c r="HA63" s="65"/>
      <c r="HB63" s="63"/>
      <c r="HC63" s="66"/>
      <c r="HD63" s="65"/>
      <c r="HE63" s="67"/>
      <c r="HF63" s="67"/>
      <c r="HT63" s="47"/>
      <c r="HV63" s="62"/>
      <c r="HW63" s="63"/>
      <c r="HX63" s="64"/>
      <c r="HY63" s="65"/>
      <c r="HZ63" s="63"/>
      <c r="IA63" s="65"/>
      <c r="IB63" s="63"/>
      <c r="IC63" s="65"/>
      <c r="ID63" s="63"/>
      <c r="IE63" s="65"/>
      <c r="IF63" s="63"/>
      <c r="IG63" s="65"/>
      <c r="IH63" s="63"/>
      <c r="II63" s="65"/>
      <c r="IJ63" s="63"/>
      <c r="IK63" s="65"/>
      <c r="IL63" s="63"/>
      <c r="IM63" s="65"/>
      <c r="IN63" s="63"/>
      <c r="IO63" s="66"/>
      <c r="IP63" s="65"/>
      <c r="IQ63" s="67"/>
      <c r="IR63" s="67"/>
      <c r="JF63" s="47"/>
      <c r="JH63" s="62"/>
      <c r="JI63" s="63"/>
      <c r="JJ63" s="64"/>
      <c r="JK63" s="65"/>
      <c r="JL63" s="63"/>
      <c r="JM63" s="65"/>
      <c r="JN63" s="63"/>
      <c r="JO63" s="65"/>
      <c r="JP63" s="63"/>
      <c r="JQ63" s="65"/>
      <c r="JR63" s="63"/>
      <c r="JS63" s="65"/>
      <c r="JT63" s="63"/>
      <c r="JU63" s="65"/>
      <c r="JV63" s="63"/>
      <c r="JW63" s="65"/>
      <c r="JX63" s="63"/>
      <c r="JY63" s="65"/>
      <c r="JZ63" s="63"/>
      <c r="KA63" s="66"/>
      <c r="KB63" s="65"/>
      <c r="KC63" s="67"/>
      <c r="KD63" s="67"/>
      <c r="KR63" s="47"/>
      <c r="KT63" s="62"/>
      <c r="KU63" s="63"/>
      <c r="KV63" s="64"/>
      <c r="KW63" s="65"/>
      <c r="KX63" s="63"/>
      <c r="KY63" s="65"/>
      <c r="KZ63" s="63"/>
      <c r="LA63" s="65"/>
      <c r="LB63" s="63"/>
      <c r="LC63" s="65"/>
      <c r="LD63" s="63"/>
      <c r="LE63" s="65"/>
      <c r="LF63" s="63"/>
      <c r="LG63" s="65"/>
      <c r="LH63" s="63"/>
      <c r="LI63" s="65"/>
      <c r="LJ63" s="63"/>
      <c r="LK63" s="65"/>
      <c r="LL63" s="63"/>
      <c r="LM63" s="66"/>
      <c r="LN63" s="65"/>
      <c r="LO63" s="67"/>
      <c r="LP63" s="67"/>
      <c r="MD63" s="47"/>
      <c r="MF63" s="62"/>
      <c r="MG63" s="63"/>
      <c r="MH63" s="64"/>
      <c r="MI63" s="65"/>
      <c r="MJ63" s="63"/>
      <c r="MK63" s="65"/>
      <c r="ML63" s="63"/>
      <c r="MM63" s="65"/>
      <c r="MN63" s="63"/>
      <c r="MO63" s="65"/>
      <c r="MP63" s="63"/>
      <c r="MQ63" s="65"/>
      <c r="MR63" s="63"/>
      <c r="MS63" s="65"/>
      <c r="MT63" s="63"/>
      <c r="MU63" s="65"/>
      <c r="MV63" s="63"/>
      <c r="MW63" s="65"/>
      <c r="MX63" s="63"/>
      <c r="MY63" s="66"/>
      <c r="MZ63" s="65"/>
      <c r="NA63" s="67"/>
      <c r="NB63" s="67"/>
      <c r="NP63" s="47"/>
      <c r="NR63" s="62"/>
      <c r="NS63" s="63"/>
      <c r="NT63" s="64"/>
      <c r="NU63" s="65"/>
      <c r="NV63" s="63"/>
      <c r="NW63" s="65"/>
      <c r="NX63" s="63"/>
      <c r="NY63" s="65"/>
      <c r="NZ63" s="63"/>
      <c r="OA63" s="65"/>
      <c r="OB63" s="63"/>
      <c r="OC63" s="65"/>
      <c r="OD63" s="63"/>
      <c r="OE63" s="65"/>
      <c r="OF63" s="63"/>
      <c r="OG63" s="65"/>
      <c r="OH63" s="63"/>
      <c r="OI63" s="65"/>
      <c r="OJ63" s="63"/>
      <c r="OK63" s="66"/>
      <c r="OL63" s="65"/>
      <c r="OM63" s="67"/>
      <c r="ON63" s="67"/>
      <c r="PB63" s="47"/>
      <c r="PD63" s="62"/>
      <c r="PE63" s="63"/>
      <c r="PF63" s="64"/>
      <c r="PG63" s="65"/>
      <c r="PH63" s="63"/>
      <c r="PI63" s="65"/>
      <c r="PJ63" s="63"/>
      <c r="PK63" s="65"/>
      <c r="PL63" s="63"/>
      <c r="PM63" s="65"/>
      <c r="PN63" s="63"/>
      <c r="PO63" s="65"/>
      <c r="PP63" s="63"/>
      <c r="PQ63" s="65"/>
      <c r="PR63" s="63"/>
      <c r="PS63" s="65"/>
      <c r="PT63" s="63"/>
      <c r="PU63" s="65"/>
      <c r="PV63" s="63"/>
      <c r="PW63" s="66"/>
      <c r="PX63" s="65"/>
      <c r="PY63" s="67"/>
      <c r="PZ63" s="67"/>
      <c r="QN63" s="47"/>
      <c r="QP63" s="62"/>
      <c r="QQ63" s="63"/>
      <c r="QR63" s="64"/>
      <c r="QS63" s="65"/>
      <c r="QT63" s="63"/>
      <c r="QU63" s="65"/>
      <c r="QV63" s="63"/>
      <c r="QW63" s="65"/>
      <c r="QX63" s="63"/>
      <c r="QY63" s="65"/>
      <c r="QZ63" s="63"/>
      <c r="RA63" s="65"/>
      <c r="RB63" s="63"/>
      <c r="RC63" s="65"/>
      <c r="RD63" s="63"/>
      <c r="RE63" s="65"/>
      <c r="RF63" s="63"/>
      <c r="RG63" s="65"/>
      <c r="RH63" s="63"/>
      <c r="RI63" s="66"/>
      <c r="RJ63" s="65"/>
      <c r="RK63" s="67"/>
      <c r="RL63" s="67"/>
      <c r="RZ63" s="47"/>
      <c r="SB63" s="62"/>
      <c r="SC63" s="63"/>
      <c r="SD63" s="64"/>
      <c r="SE63" s="65"/>
      <c r="SF63" s="63"/>
      <c r="SG63" s="65"/>
      <c r="SH63" s="63"/>
      <c r="SI63" s="65"/>
      <c r="SJ63" s="63"/>
      <c r="SK63" s="65"/>
      <c r="SL63" s="63"/>
      <c r="SM63" s="65"/>
      <c r="SN63" s="63"/>
      <c r="SO63" s="65"/>
      <c r="SP63" s="63"/>
      <c r="SQ63" s="65"/>
      <c r="SR63" s="63"/>
      <c r="SS63" s="65"/>
      <c r="ST63" s="63"/>
      <c r="SU63" s="66"/>
      <c r="SV63" s="65"/>
      <c r="SW63" s="67"/>
      <c r="SX63" s="67"/>
      <c r="TL63" s="47"/>
      <c r="TN63" s="62"/>
      <c r="TO63" s="63"/>
      <c r="TP63" s="64"/>
      <c r="TQ63" s="65"/>
      <c r="TR63" s="63"/>
      <c r="TS63" s="65"/>
      <c r="TT63" s="63"/>
      <c r="TU63" s="65"/>
      <c r="TV63" s="63"/>
      <c r="TW63" s="65"/>
      <c r="TX63" s="63"/>
      <c r="TY63" s="65"/>
      <c r="TZ63" s="63"/>
      <c r="UA63" s="65"/>
      <c r="UB63" s="63"/>
      <c r="UC63" s="65"/>
      <c r="UD63" s="63"/>
      <c r="UE63" s="65"/>
      <c r="UF63" s="63"/>
      <c r="UG63" s="66"/>
      <c r="UH63" s="65"/>
      <c r="UI63" s="67"/>
      <c r="UJ63" s="67"/>
      <c r="UX63" s="47"/>
      <c r="UZ63" s="62"/>
      <c r="VA63" s="63"/>
      <c r="VB63" s="64"/>
      <c r="VC63" s="65"/>
      <c r="VD63" s="63"/>
      <c r="VE63" s="65"/>
      <c r="VF63" s="63"/>
      <c r="VG63" s="65"/>
      <c r="VH63" s="63"/>
      <c r="VI63" s="65"/>
      <c r="VJ63" s="63"/>
      <c r="VK63" s="65"/>
      <c r="VL63" s="63"/>
      <c r="VM63" s="65"/>
      <c r="VN63" s="63"/>
      <c r="VO63" s="65"/>
      <c r="VP63" s="63"/>
      <c r="VQ63" s="65"/>
      <c r="VR63" s="63"/>
      <c r="VS63" s="66"/>
      <c r="VT63" s="65"/>
      <c r="VU63" s="67"/>
      <c r="VV63" s="67"/>
      <c r="WJ63" s="47"/>
      <c r="WL63" s="62"/>
      <c r="WM63" s="63"/>
      <c r="WN63" s="64"/>
      <c r="WO63" s="65"/>
      <c r="WP63" s="63"/>
      <c r="WQ63" s="65"/>
      <c r="WR63" s="63"/>
      <c r="WS63" s="65"/>
      <c r="WT63" s="63"/>
      <c r="WU63" s="65"/>
      <c r="WV63" s="63"/>
      <c r="WW63" s="65"/>
      <c r="WX63" s="63"/>
      <c r="WY63" s="65"/>
      <c r="WZ63" s="63"/>
      <c r="XA63" s="65"/>
      <c r="XB63" s="63"/>
      <c r="XC63" s="65"/>
      <c r="XD63" s="63"/>
      <c r="XE63" s="66"/>
      <c r="XF63" s="65"/>
      <c r="XG63" s="67"/>
      <c r="XH63" s="67"/>
      <c r="XV63" s="47"/>
      <c r="XX63" s="62"/>
      <c r="XY63" s="63"/>
      <c r="XZ63" s="64"/>
      <c r="YA63" s="65"/>
      <c r="YB63" s="63"/>
      <c r="YC63" s="65"/>
      <c r="YD63" s="63"/>
      <c r="YE63" s="65"/>
      <c r="YF63" s="63"/>
      <c r="YG63" s="65"/>
      <c r="YH63" s="63"/>
      <c r="YI63" s="65"/>
      <c r="YJ63" s="63"/>
      <c r="YK63" s="65"/>
      <c r="YL63" s="63"/>
      <c r="YM63" s="65"/>
      <c r="YN63" s="63"/>
      <c r="YO63" s="65"/>
      <c r="YP63" s="63"/>
      <c r="YQ63" s="66"/>
      <c r="YR63" s="65"/>
      <c r="YS63" s="67"/>
      <c r="YT63" s="67"/>
      <c r="ZH63" s="47"/>
      <c r="ZJ63" s="62"/>
      <c r="ZK63" s="63"/>
      <c r="ZL63" s="64"/>
      <c r="ZM63" s="65"/>
      <c r="ZN63" s="63"/>
      <c r="ZO63" s="65"/>
      <c r="ZP63" s="63"/>
      <c r="ZQ63" s="65"/>
      <c r="ZR63" s="63"/>
      <c r="ZS63" s="65"/>
      <c r="ZT63" s="63"/>
      <c r="ZU63" s="65"/>
      <c r="ZV63" s="63"/>
      <c r="ZW63" s="65"/>
      <c r="ZX63" s="63"/>
      <c r="ZY63" s="65"/>
      <c r="ZZ63" s="63"/>
      <c r="AAA63" s="65"/>
      <c r="AAB63" s="63"/>
      <c r="AAC63" s="66"/>
      <c r="AAD63" s="65"/>
      <c r="AAE63" s="67"/>
      <c r="AAF63" s="67"/>
      <c r="AAT63" s="47"/>
      <c r="AAV63" s="62"/>
      <c r="AAW63" s="63"/>
      <c r="AAX63" s="64"/>
      <c r="AAY63" s="65"/>
      <c r="AAZ63" s="63"/>
      <c r="ABA63" s="65"/>
      <c r="ABB63" s="63"/>
      <c r="ABC63" s="65"/>
      <c r="ABD63" s="63"/>
      <c r="ABE63" s="65"/>
      <c r="ABF63" s="63"/>
      <c r="ABG63" s="65"/>
      <c r="ABH63" s="63"/>
      <c r="ABI63" s="65"/>
      <c r="ABJ63" s="63"/>
      <c r="ABK63" s="65"/>
      <c r="ABL63" s="63"/>
      <c r="ABM63" s="65"/>
      <c r="ABN63" s="63"/>
      <c r="ABO63" s="66"/>
      <c r="ABP63" s="65"/>
      <c r="ABQ63" s="67"/>
      <c r="ABR63" s="67"/>
      <c r="ACF63" s="47"/>
    </row>
    <row r="64" spans="2:760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</sheetData>
  <sheetProtection algorithmName="SHA-512" hashValue="qNqv5wyvNEiO4KEQfg8tPlVhhyMbKPqKQQs3IWbeiMGH6jCQ6GfbO8r9SU+q5NxHqF43IBVtBSJ8FCgl2MA07g==" saltValue="Ok3LBKPslXrAjTam7gpugQ==" spinCount="100000" sheet="1" objects="1" scenarios="1"/>
  <mergeCells count="560">
    <mergeCell ref="ABQ7:ABQ8"/>
    <mergeCell ref="ABR7:ABR8"/>
    <mergeCell ref="ACF7:ACF8"/>
    <mergeCell ref="AAY8:ABB8"/>
    <mergeCell ref="ABC8:ABF8"/>
    <mergeCell ref="ABG8:ABJ8"/>
    <mergeCell ref="ABK8:ABN8"/>
    <mergeCell ref="ABO4:ABP5"/>
    <mergeCell ref="AAV7:AAW7"/>
    <mergeCell ref="AAY7:ABF7"/>
    <mergeCell ref="ABG7:ABN7"/>
    <mergeCell ref="ABO7:ABO8"/>
    <mergeCell ref="ABP7:ABP8"/>
    <mergeCell ref="AAV4:AAY5"/>
    <mergeCell ref="AAZ4:ABD5"/>
    <mergeCell ref="ABE4:ABG5"/>
    <mergeCell ref="ABH4:ABJ5"/>
    <mergeCell ref="ABK4:ABN5"/>
    <mergeCell ref="ABE1:ABH1"/>
    <mergeCell ref="ABI1:ABK1"/>
    <mergeCell ref="ABL1:ABM1"/>
    <mergeCell ref="ABN1:ABO1"/>
    <mergeCell ref="AAV3:AAY3"/>
    <mergeCell ref="AAZ3:ABD3"/>
    <mergeCell ref="ABE3:ABG3"/>
    <mergeCell ref="ABH3:ABJ3"/>
    <mergeCell ref="ABK3:ABN3"/>
    <mergeCell ref="ABO3:ABP3"/>
    <mergeCell ref="AAE7:AAE8"/>
    <mergeCell ref="AAF7:AAF8"/>
    <mergeCell ref="AAT7:AAT8"/>
    <mergeCell ref="ZM8:ZP8"/>
    <mergeCell ref="ZQ8:ZT8"/>
    <mergeCell ref="ZU8:ZX8"/>
    <mergeCell ref="ZY8:AAB8"/>
    <mergeCell ref="AAC4:AAD5"/>
    <mergeCell ref="ZJ7:ZK7"/>
    <mergeCell ref="ZM7:ZT7"/>
    <mergeCell ref="ZU7:AAB7"/>
    <mergeCell ref="AAC7:AAC8"/>
    <mergeCell ref="AAD7:AAD8"/>
    <mergeCell ref="ZJ4:ZM5"/>
    <mergeCell ref="ZN4:ZR5"/>
    <mergeCell ref="ZS4:ZU5"/>
    <mergeCell ref="ZV4:ZX5"/>
    <mergeCell ref="ZY4:AAB5"/>
    <mergeCell ref="ZS1:ZV1"/>
    <mergeCell ref="ZW1:ZY1"/>
    <mergeCell ref="ZZ1:AAA1"/>
    <mergeCell ref="AAB1:AAC1"/>
    <mergeCell ref="ZJ3:ZM3"/>
    <mergeCell ref="ZN3:ZR3"/>
    <mergeCell ref="ZS3:ZU3"/>
    <mergeCell ref="ZV3:ZX3"/>
    <mergeCell ref="ZY3:AAB3"/>
    <mergeCell ref="AAC3:AAD3"/>
    <mergeCell ref="YS7:YS8"/>
    <mergeCell ref="YT7:YT8"/>
    <mergeCell ref="ZH7:ZH8"/>
    <mergeCell ref="YA8:YD8"/>
    <mergeCell ref="YE8:YH8"/>
    <mergeCell ref="YI8:YL8"/>
    <mergeCell ref="YM8:YP8"/>
    <mergeCell ref="YQ4:YR5"/>
    <mergeCell ref="XX7:XY7"/>
    <mergeCell ref="YA7:YH7"/>
    <mergeCell ref="YI7:YP7"/>
    <mergeCell ref="YQ7:YQ8"/>
    <mergeCell ref="YR7:YR8"/>
    <mergeCell ref="XX4:YA5"/>
    <mergeCell ref="YB4:YF5"/>
    <mergeCell ref="YG4:YI5"/>
    <mergeCell ref="YJ4:YL5"/>
    <mergeCell ref="YM4:YP5"/>
    <mergeCell ref="YG1:YJ1"/>
    <mergeCell ref="YK1:YM1"/>
    <mergeCell ref="YN1:YO1"/>
    <mergeCell ref="YP1:YQ1"/>
    <mergeCell ref="XX3:YA3"/>
    <mergeCell ref="YB3:YF3"/>
    <mergeCell ref="YG3:YI3"/>
    <mergeCell ref="YJ3:YL3"/>
    <mergeCell ref="YM3:YP3"/>
    <mergeCell ref="YQ3:YR3"/>
    <mergeCell ref="XG7:XG8"/>
    <mergeCell ref="XH7:XH8"/>
    <mergeCell ref="XV7:XV8"/>
    <mergeCell ref="WO8:WR8"/>
    <mergeCell ref="WS8:WV8"/>
    <mergeCell ref="WW8:WZ8"/>
    <mergeCell ref="XA8:XD8"/>
    <mergeCell ref="XE4:XF5"/>
    <mergeCell ref="WL7:WM7"/>
    <mergeCell ref="WO7:WV7"/>
    <mergeCell ref="WW7:XD7"/>
    <mergeCell ref="XE7:XE8"/>
    <mergeCell ref="XF7:XF8"/>
    <mergeCell ref="WL4:WO5"/>
    <mergeCell ref="WP4:WT5"/>
    <mergeCell ref="WU4:WW5"/>
    <mergeCell ref="WX4:WZ5"/>
    <mergeCell ref="XA4:XD5"/>
    <mergeCell ref="WU1:WX1"/>
    <mergeCell ref="WY1:XA1"/>
    <mergeCell ref="XB1:XC1"/>
    <mergeCell ref="XD1:XE1"/>
    <mergeCell ref="WL3:WO3"/>
    <mergeCell ref="WP3:WT3"/>
    <mergeCell ref="WU3:WW3"/>
    <mergeCell ref="WX3:WZ3"/>
    <mergeCell ref="XA3:XD3"/>
    <mergeCell ref="XE3:XF3"/>
    <mergeCell ref="VU7:VU8"/>
    <mergeCell ref="VV7:VV8"/>
    <mergeCell ref="WJ7:WJ8"/>
    <mergeCell ref="VC8:VF8"/>
    <mergeCell ref="VG8:VJ8"/>
    <mergeCell ref="VK8:VN8"/>
    <mergeCell ref="VO8:VR8"/>
    <mergeCell ref="VS4:VT5"/>
    <mergeCell ref="UZ7:VA7"/>
    <mergeCell ref="VC7:VJ7"/>
    <mergeCell ref="VK7:VR7"/>
    <mergeCell ref="VS7:VS8"/>
    <mergeCell ref="VT7:VT8"/>
    <mergeCell ref="UZ4:VC5"/>
    <mergeCell ref="VD4:VH5"/>
    <mergeCell ref="VI4:VK5"/>
    <mergeCell ref="VL4:VN5"/>
    <mergeCell ref="VO4:VR5"/>
    <mergeCell ref="VI1:VL1"/>
    <mergeCell ref="VM1:VO1"/>
    <mergeCell ref="VP1:VQ1"/>
    <mergeCell ref="VR1:VS1"/>
    <mergeCell ref="UZ3:VC3"/>
    <mergeCell ref="VD3:VH3"/>
    <mergeCell ref="VI3:VK3"/>
    <mergeCell ref="VL3:VN3"/>
    <mergeCell ref="VO3:VR3"/>
    <mergeCell ref="VS3:VT3"/>
    <mergeCell ref="UI7:UI8"/>
    <mergeCell ref="UJ7:UJ8"/>
    <mergeCell ref="UX7:UX8"/>
    <mergeCell ref="TQ8:TT8"/>
    <mergeCell ref="TU8:TX8"/>
    <mergeCell ref="TY8:UB8"/>
    <mergeCell ref="UC8:UF8"/>
    <mergeCell ref="UG4:UH5"/>
    <mergeCell ref="TN7:TO7"/>
    <mergeCell ref="TQ7:TX7"/>
    <mergeCell ref="TY7:UF7"/>
    <mergeCell ref="UG7:UG8"/>
    <mergeCell ref="UH7:UH8"/>
    <mergeCell ref="TN4:TQ5"/>
    <mergeCell ref="TR4:TV5"/>
    <mergeCell ref="TW4:TY5"/>
    <mergeCell ref="TZ4:UB5"/>
    <mergeCell ref="UC4:UF5"/>
    <mergeCell ref="TW1:TZ1"/>
    <mergeCell ref="UA1:UC1"/>
    <mergeCell ref="UD1:UE1"/>
    <mergeCell ref="UF1:UG1"/>
    <mergeCell ref="TN3:TQ3"/>
    <mergeCell ref="TR3:TV3"/>
    <mergeCell ref="TW3:TY3"/>
    <mergeCell ref="TZ3:UB3"/>
    <mergeCell ref="UC3:UF3"/>
    <mergeCell ref="UG3:UH3"/>
    <mergeCell ref="SW7:SW8"/>
    <mergeCell ref="SX7:SX8"/>
    <mergeCell ref="TL7:TL8"/>
    <mergeCell ref="SE8:SH8"/>
    <mergeCell ref="SI8:SL8"/>
    <mergeCell ref="SM8:SP8"/>
    <mergeCell ref="SQ8:ST8"/>
    <mergeCell ref="SU4:SV5"/>
    <mergeCell ref="SB7:SC7"/>
    <mergeCell ref="SE7:SL7"/>
    <mergeCell ref="SM7:ST7"/>
    <mergeCell ref="SU7:SU8"/>
    <mergeCell ref="SV7:SV8"/>
    <mergeCell ref="SB4:SE5"/>
    <mergeCell ref="SF4:SJ5"/>
    <mergeCell ref="SK4:SM5"/>
    <mergeCell ref="SN4:SP5"/>
    <mergeCell ref="SQ4:ST5"/>
    <mergeCell ref="SK1:SN1"/>
    <mergeCell ref="SO1:SQ1"/>
    <mergeCell ref="SR1:SS1"/>
    <mergeCell ref="ST1:SU1"/>
    <mergeCell ref="SB3:SE3"/>
    <mergeCell ref="SF3:SJ3"/>
    <mergeCell ref="SK3:SM3"/>
    <mergeCell ref="SN3:SP3"/>
    <mergeCell ref="SQ3:ST3"/>
    <mergeCell ref="SU3:SV3"/>
    <mergeCell ref="RK7:RK8"/>
    <mergeCell ref="RL7:RL8"/>
    <mergeCell ref="RZ7:RZ8"/>
    <mergeCell ref="QS8:QV8"/>
    <mergeCell ref="QW8:QZ8"/>
    <mergeCell ref="RA8:RD8"/>
    <mergeCell ref="RE8:RH8"/>
    <mergeCell ref="RI4:RJ5"/>
    <mergeCell ref="QP7:QQ7"/>
    <mergeCell ref="QS7:QZ7"/>
    <mergeCell ref="RA7:RH7"/>
    <mergeCell ref="RI7:RI8"/>
    <mergeCell ref="RJ7:RJ8"/>
    <mergeCell ref="QP4:QS5"/>
    <mergeCell ref="QT4:QX5"/>
    <mergeCell ref="QY4:RA5"/>
    <mergeCell ref="RB4:RD5"/>
    <mergeCell ref="RE4:RH5"/>
    <mergeCell ref="QY1:RB1"/>
    <mergeCell ref="RC1:RE1"/>
    <mergeCell ref="RF1:RG1"/>
    <mergeCell ref="RH1:RI1"/>
    <mergeCell ref="QP3:QS3"/>
    <mergeCell ref="QT3:QX3"/>
    <mergeCell ref="QY3:RA3"/>
    <mergeCell ref="RB3:RD3"/>
    <mergeCell ref="RE3:RH3"/>
    <mergeCell ref="RI3:RJ3"/>
    <mergeCell ref="PY7:PY8"/>
    <mergeCell ref="PZ7:PZ8"/>
    <mergeCell ref="QN7:QN8"/>
    <mergeCell ref="PG8:PJ8"/>
    <mergeCell ref="PK8:PN8"/>
    <mergeCell ref="PO8:PR8"/>
    <mergeCell ref="PS8:PV8"/>
    <mergeCell ref="PW4:PX5"/>
    <mergeCell ref="PD7:PE7"/>
    <mergeCell ref="PG7:PN7"/>
    <mergeCell ref="PO7:PV7"/>
    <mergeCell ref="PW7:PW8"/>
    <mergeCell ref="PX7:PX8"/>
    <mergeCell ref="PD4:PG5"/>
    <mergeCell ref="PH4:PL5"/>
    <mergeCell ref="PM4:PO5"/>
    <mergeCell ref="PP4:PR5"/>
    <mergeCell ref="PS4:PV5"/>
    <mergeCell ref="PM1:PP1"/>
    <mergeCell ref="PQ1:PS1"/>
    <mergeCell ref="PT1:PU1"/>
    <mergeCell ref="PV1:PW1"/>
    <mergeCell ref="PD3:PG3"/>
    <mergeCell ref="PH3:PL3"/>
    <mergeCell ref="PM3:PO3"/>
    <mergeCell ref="PP3:PR3"/>
    <mergeCell ref="PS3:PV3"/>
    <mergeCell ref="PW3:PX3"/>
    <mergeCell ref="OM7:OM8"/>
    <mergeCell ref="ON7:ON8"/>
    <mergeCell ref="PB7:PB8"/>
    <mergeCell ref="NU8:NX8"/>
    <mergeCell ref="NY8:OB8"/>
    <mergeCell ref="OC8:OF8"/>
    <mergeCell ref="OG8:OJ8"/>
    <mergeCell ref="OK4:OL5"/>
    <mergeCell ref="NR7:NS7"/>
    <mergeCell ref="NU7:OB7"/>
    <mergeCell ref="OC7:OJ7"/>
    <mergeCell ref="OK7:OK8"/>
    <mergeCell ref="OL7:OL8"/>
    <mergeCell ref="NR4:NU5"/>
    <mergeCell ref="NV4:NZ5"/>
    <mergeCell ref="OA4:OC5"/>
    <mergeCell ref="OD4:OF5"/>
    <mergeCell ref="OG4:OJ5"/>
    <mergeCell ref="OA1:OD1"/>
    <mergeCell ref="OE1:OG1"/>
    <mergeCell ref="OH1:OI1"/>
    <mergeCell ref="OJ1:OK1"/>
    <mergeCell ref="NR3:NU3"/>
    <mergeCell ref="NV3:NZ3"/>
    <mergeCell ref="OA3:OC3"/>
    <mergeCell ref="OD3:OF3"/>
    <mergeCell ref="OG3:OJ3"/>
    <mergeCell ref="OK3:OL3"/>
    <mergeCell ref="NA7:NA8"/>
    <mergeCell ref="NB7:NB8"/>
    <mergeCell ref="NP7:NP8"/>
    <mergeCell ref="MI8:ML8"/>
    <mergeCell ref="MM8:MP8"/>
    <mergeCell ref="MQ8:MT8"/>
    <mergeCell ref="MU8:MX8"/>
    <mergeCell ref="MY4:MZ5"/>
    <mergeCell ref="MF7:MG7"/>
    <mergeCell ref="MI7:MP7"/>
    <mergeCell ref="MQ7:MX7"/>
    <mergeCell ref="MY7:MY8"/>
    <mergeCell ref="MZ7:MZ8"/>
    <mergeCell ref="MF4:MI5"/>
    <mergeCell ref="MJ4:MN5"/>
    <mergeCell ref="MO4:MQ5"/>
    <mergeCell ref="MR4:MT5"/>
    <mergeCell ref="MU4:MX5"/>
    <mergeCell ref="MO1:MR1"/>
    <mergeCell ref="MS1:MU1"/>
    <mergeCell ref="MV1:MW1"/>
    <mergeCell ref="MX1:MY1"/>
    <mergeCell ref="MF3:MI3"/>
    <mergeCell ref="MJ3:MN3"/>
    <mergeCell ref="MO3:MQ3"/>
    <mergeCell ref="MR3:MT3"/>
    <mergeCell ref="MU3:MX3"/>
    <mergeCell ref="MY3:MZ3"/>
    <mergeCell ref="LO7:LO8"/>
    <mergeCell ref="LP7:LP8"/>
    <mergeCell ref="MD7:MD8"/>
    <mergeCell ref="KW8:KZ8"/>
    <mergeCell ref="LA8:LD8"/>
    <mergeCell ref="LE8:LH8"/>
    <mergeCell ref="LI8:LL8"/>
    <mergeCell ref="LM4:LN5"/>
    <mergeCell ref="KT7:KU7"/>
    <mergeCell ref="KW7:LD7"/>
    <mergeCell ref="LE7:LL7"/>
    <mergeCell ref="LM7:LM8"/>
    <mergeCell ref="LN7:LN8"/>
    <mergeCell ref="KT4:KW5"/>
    <mergeCell ref="KX4:LB5"/>
    <mergeCell ref="LC4:LE5"/>
    <mergeCell ref="LF4:LH5"/>
    <mergeCell ref="LI4:LL5"/>
    <mergeCell ref="LC1:LF1"/>
    <mergeCell ref="LG1:LI1"/>
    <mergeCell ref="LJ1:LK1"/>
    <mergeCell ref="LL1:LM1"/>
    <mergeCell ref="KT3:KW3"/>
    <mergeCell ref="KX3:LB3"/>
    <mergeCell ref="LC3:LE3"/>
    <mergeCell ref="LF3:LH3"/>
    <mergeCell ref="LI3:LL3"/>
    <mergeCell ref="LM3:LN3"/>
    <mergeCell ref="KC7:KC8"/>
    <mergeCell ref="KD7:KD8"/>
    <mergeCell ref="KR7:KR8"/>
    <mergeCell ref="JK8:JN8"/>
    <mergeCell ref="JO8:JR8"/>
    <mergeCell ref="JS8:JV8"/>
    <mergeCell ref="JW8:JZ8"/>
    <mergeCell ref="KA4:KB5"/>
    <mergeCell ref="JH7:JI7"/>
    <mergeCell ref="JK7:JR7"/>
    <mergeCell ref="JS7:JZ7"/>
    <mergeCell ref="KA7:KA8"/>
    <mergeCell ref="KB7:KB8"/>
    <mergeCell ref="JH4:JK5"/>
    <mergeCell ref="JL4:JP5"/>
    <mergeCell ref="JQ4:JS5"/>
    <mergeCell ref="JT4:JV5"/>
    <mergeCell ref="JW4:JZ5"/>
    <mergeCell ref="JQ1:JT1"/>
    <mergeCell ref="JU1:JW1"/>
    <mergeCell ref="JX1:JY1"/>
    <mergeCell ref="JZ1:KA1"/>
    <mergeCell ref="JH3:JK3"/>
    <mergeCell ref="JL3:JP3"/>
    <mergeCell ref="JQ3:JS3"/>
    <mergeCell ref="JT3:JV3"/>
    <mergeCell ref="JW3:JZ3"/>
    <mergeCell ref="KA3:KB3"/>
    <mergeCell ref="IQ7:IQ8"/>
    <mergeCell ref="IR7:IR8"/>
    <mergeCell ref="JF7:JF8"/>
    <mergeCell ref="HY8:IB8"/>
    <mergeCell ref="IC8:IF8"/>
    <mergeCell ref="IG8:IJ8"/>
    <mergeCell ref="IK8:IN8"/>
    <mergeCell ref="IO4:IP5"/>
    <mergeCell ref="HV7:HW7"/>
    <mergeCell ref="HY7:IF7"/>
    <mergeCell ref="IG7:IN7"/>
    <mergeCell ref="IO7:IO8"/>
    <mergeCell ref="IP7:IP8"/>
    <mergeCell ref="HV4:HY5"/>
    <mergeCell ref="HZ4:ID5"/>
    <mergeCell ref="IE4:IG5"/>
    <mergeCell ref="IH4:IJ5"/>
    <mergeCell ref="IK4:IN5"/>
    <mergeCell ref="IE1:IH1"/>
    <mergeCell ref="II1:IK1"/>
    <mergeCell ref="IL1:IM1"/>
    <mergeCell ref="IN1:IO1"/>
    <mergeCell ref="HV3:HY3"/>
    <mergeCell ref="HZ3:ID3"/>
    <mergeCell ref="IE3:IG3"/>
    <mergeCell ref="IH3:IJ3"/>
    <mergeCell ref="IK3:IN3"/>
    <mergeCell ref="IO3:IP3"/>
    <mergeCell ref="HE7:HE8"/>
    <mergeCell ref="HF7:HF8"/>
    <mergeCell ref="HT7:HT8"/>
    <mergeCell ref="GM8:GP8"/>
    <mergeCell ref="GQ8:GT8"/>
    <mergeCell ref="GU8:GX8"/>
    <mergeCell ref="GY8:HB8"/>
    <mergeCell ref="HC4:HD5"/>
    <mergeCell ref="GJ7:GK7"/>
    <mergeCell ref="GM7:GT7"/>
    <mergeCell ref="GU7:HB7"/>
    <mergeCell ref="HC7:HC8"/>
    <mergeCell ref="HD7:HD8"/>
    <mergeCell ref="GJ4:GM5"/>
    <mergeCell ref="GN4:GR5"/>
    <mergeCell ref="GS4:GU5"/>
    <mergeCell ref="GV4:GX5"/>
    <mergeCell ref="GY4:HB5"/>
    <mergeCell ref="GS1:GV1"/>
    <mergeCell ref="GW1:GY1"/>
    <mergeCell ref="GZ1:HA1"/>
    <mergeCell ref="HB1:HC1"/>
    <mergeCell ref="GJ3:GM3"/>
    <mergeCell ref="GN3:GR3"/>
    <mergeCell ref="GS3:GU3"/>
    <mergeCell ref="GV3:GX3"/>
    <mergeCell ref="GY3:HB3"/>
    <mergeCell ref="HC3:HD3"/>
    <mergeCell ref="FS7:FS8"/>
    <mergeCell ref="FT7:FT8"/>
    <mergeCell ref="GH7:GH8"/>
    <mergeCell ref="FA8:FD8"/>
    <mergeCell ref="FE8:FH8"/>
    <mergeCell ref="FI8:FL8"/>
    <mergeCell ref="FM8:FP8"/>
    <mergeCell ref="FQ4:FR5"/>
    <mergeCell ref="EX7:EY7"/>
    <mergeCell ref="FA7:FH7"/>
    <mergeCell ref="FI7:FP7"/>
    <mergeCell ref="FQ7:FQ8"/>
    <mergeCell ref="FR7:FR8"/>
    <mergeCell ref="EX4:FA5"/>
    <mergeCell ref="FB4:FF5"/>
    <mergeCell ref="FG4:FI5"/>
    <mergeCell ref="FJ4:FL5"/>
    <mergeCell ref="FM4:FP5"/>
    <mergeCell ref="FG1:FJ1"/>
    <mergeCell ref="FK1:FM1"/>
    <mergeCell ref="FN1:FO1"/>
    <mergeCell ref="FP1:FQ1"/>
    <mergeCell ref="EX3:FA3"/>
    <mergeCell ref="FB3:FF3"/>
    <mergeCell ref="FG3:FI3"/>
    <mergeCell ref="FJ3:FL3"/>
    <mergeCell ref="FM3:FP3"/>
    <mergeCell ref="FQ3:FR3"/>
    <mergeCell ref="EG7:EG8"/>
    <mergeCell ref="EH7:EH8"/>
    <mergeCell ref="EV7:EV8"/>
    <mergeCell ref="DO8:DR8"/>
    <mergeCell ref="DS8:DV8"/>
    <mergeCell ref="DW8:DZ8"/>
    <mergeCell ref="EA8:ED8"/>
    <mergeCell ref="EE4:EF5"/>
    <mergeCell ref="DL7:DM7"/>
    <mergeCell ref="DO7:DV7"/>
    <mergeCell ref="DW7:ED7"/>
    <mergeCell ref="EE7:EE8"/>
    <mergeCell ref="EF7:EF8"/>
    <mergeCell ref="DL4:DO5"/>
    <mergeCell ref="DP4:DT5"/>
    <mergeCell ref="DU4:DW5"/>
    <mergeCell ref="DX4:DZ5"/>
    <mergeCell ref="EA4:ED5"/>
    <mergeCell ref="DU1:DX1"/>
    <mergeCell ref="DY1:EA1"/>
    <mergeCell ref="EB1:EC1"/>
    <mergeCell ref="ED1:EE1"/>
    <mergeCell ref="DL3:DO3"/>
    <mergeCell ref="DP3:DT3"/>
    <mergeCell ref="DU3:DW3"/>
    <mergeCell ref="DX3:DZ3"/>
    <mergeCell ref="EA3:ED3"/>
    <mergeCell ref="EE3:EF3"/>
    <mergeCell ref="CU7:CU8"/>
    <mergeCell ref="CV7:CV8"/>
    <mergeCell ref="DJ7:DJ8"/>
    <mergeCell ref="CC8:CF8"/>
    <mergeCell ref="CG8:CJ8"/>
    <mergeCell ref="CK8:CN8"/>
    <mergeCell ref="CO8:CR8"/>
    <mergeCell ref="CS4:CT5"/>
    <mergeCell ref="BZ7:CA7"/>
    <mergeCell ref="CC7:CJ7"/>
    <mergeCell ref="CK7:CR7"/>
    <mergeCell ref="CS7:CS8"/>
    <mergeCell ref="CT7:CT8"/>
    <mergeCell ref="BZ4:CC5"/>
    <mergeCell ref="CD4:CH5"/>
    <mergeCell ref="CI4:CK5"/>
    <mergeCell ref="CL4:CN5"/>
    <mergeCell ref="CO4:CR5"/>
    <mergeCell ref="CI1:CL1"/>
    <mergeCell ref="CM1:CO1"/>
    <mergeCell ref="CP1:CQ1"/>
    <mergeCell ref="CR1:CS1"/>
    <mergeCell ref="BZ3:CC3"/>
    <mergeCell ref="CD3:CH3"/>
    <mergeCell ref="CI3:CK3"/>
    <mergeCell ref="CL3:CN3"/>
    <mergeCell ref="CO3:CR3"/>
    <mergeCell ref="CS3:CT3"/>
    <mergeCell ref="BI7:BI8"/>
    <mergeCell ref="BJ7:BJ8"/>
    <mergeCell ref="BX7:BX8"/>
    <mergeCell ref="AQ8:AT8"/>
    <mergeCell ref="AU8:AX8"/>
    <mergeCell ref="AY8:BB8"/>
    <mergeCell ref="BC8:BF8"/>
    <mergeCell ref="BG4:BH5"/>
    <mergeCell ref="AN7:AO7"/>
    <mergeCell ref="AQ7:AX7"/>
    <mergeCell ref="AY7:BF7"/>
    <mergeCell ref="BG7:BG8"/>
    <mergeCell ref="BH7:BH8"/>
    <mergeCell ref="AN4:AQ5"/>
    <mergeCell ref="AR4:AV5"/>
    <mergeCell ref="AW4:AY5"/>
    <mergeCell ref="AZ4:BB5"/>
    <mergeCell ref="BC4:BF5"/>
    <mergeCell ref="AW1:AZ1"/>
    <mergeCell ref="BA1:BC1"/>
    <mergeCell ref="BD1:BE1"/>
    <mergeCell ref="BF1:BG1"/>
    <mergeCell ref="AN3:AQ3"/>
    <mergeCell ref="AR3:AV3"/>
    <mergeCell ref="AW3:AY3"/>
    <mergeCell ref="AZ3:BB3"/>
    <mergeCell ref="BC3:BF3"/>
    <mergeCell ref="BG3:BH3"/>
    <mergeCell ref="B4:E5"/>
    <mergeCell ref="AL7:AL8"/>
    <mergeCell ref="W7:W8"/>
    <mergeCell ref="X7:X8"/>
    <mergeCell ref="B7:C7"/>
    <mergeCell ref="E7:L7"/>
    <mergeCell ref="E8:H8"/>
    <mergeCell ref="I8:L8"/>
    <mergeCell ref="F3:J3"/>
    <mergeCell ref="F4:J5"/>
    <mergeCell ref="U7:U8"/>
    <mergeCell ref="M7:T7"/>
    <mergeCell ref="M8:P8"/>
    <mergeCell ref="Q8:T8"/>
    <mergeCell ref="V7:V8"/>
    <mergeCell ref="U4:V5"/>
    <mergeCell ref="K4:M5"/>
    <mergeCell ref="N4:P5"/>
    <mergeCell ref="Q4:T5"/>
    <mergeCell ref="K1:N1"/>
    <mergeCell ref="O1:Q1"/>
    <mergeCell ref="R1:S1"/>
    <mergeCell ref="T1:U1"/>
    <mergeCell ref="U3:V3"/>
    <mergeCell ref="K3:M3"/>
    <mergeCell ref="N3:P3"/>
    <mergeCell ref="Q3:T3"/>
    <mergeCell ref="B3:E3"/>
  </mergeCells>
  <phoneticPr fontId="2"/>
  <dataValidations count="3">
    <dataValidation type="list" allowBlank="1" showInputMessage="1" showErrorMessage="1" sqref="G9:G63 O9:O63 S9:S63 K9:K63 BA9:BA63 BE9:BE63 AW9:AW63 ABA9:ABA63 CM9:CM63 CQ9:CQ63 CI9:CI63 AS9:AS63 DY9:DY63 EC9:EC63 DU9:DU63 CE9:CE63 FK9:FK63 FO9:FO63 FG9:FG63 DQ9:DQ63 GW9:GW63 HA9:HA63 GS9:GS63 FC9:FC63 II9:II63 IM9:IM63 IE9:IE63 GO9:GO63 JU9:JU63 JY9:JY63 JQ9:JQ63 IA9:IA63 LG9:LG63 LK9:LK63 LC9:LC63 JM9:JM63 MS9:MS63 MW9:MW63 MO9:MO63 KY9:KY63 OE9:OE63 OI9:OI63 OA9:OA63 MK9:MK63 PQ9:PQ63 PU9:PU63 PM9:PM63 NW9:NW63 RC9:RC63 RG9:RG63 QY9:QY63 ABE9:ABE63 SO9:SO63 SS9:SS63 SK9:SK63 PI9:PI63 UA9:UA63 UE9:UE63 TW9:TW63 SG9:SG63 VM9:VM63 VQ9:VQ63 VI9:VI63 TS9:TS63 WY9:WY63 XC9:XC63 WU9:WU63 VE9:VE63 YK9:YK63 YO9:YO63 YG9:YG63 QU9:QU63 ZW9:ZW63 AAA9:AAA63 ZS9:ZS63 WQ9:WQ63 ABI9:ABI63 ABM9:ABM63 ZO9:ZO63 YC9:YC63" xr:uid="{00000000-0002-0000-0400-000000000000}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U9:U63 BG9:BG63 CS9:CS63 EE9:EE63 FQ9:FQ63 HC9:HC63 IO9:IO63 KA9:KA63 LM9:LM63 MY9:MY63 OK9:OK63 PW9:PW63 RI9:RI63 SU9:SU63 UG9:UG63 VS9:VS63 XE9:XE63 YQ9:YQ63 AAC9:AAC63 ABO9:ABO63" xr:uid="{00000000-0002-0000-0400-000001000000}">
      <formula1>"1,2"</formula1>
    </dataValidation>
    <dataValidation type="list" allowBlank="1" showInputMessage="1" showErrorMessage="1" sqref="I9:I63 Q9:Q63 M9:M63 E9:E63 BC9:BC63 AY9:AY63 AQ9:AQ63 ABC9:ABC63 CO9:CO63 CK9:CK63 CC9:CC63 AU9:AU63 EA9:EA63 DW9:DW63 DO9:DO63 CG9:CG63 FM9:FM63 FI9:FI63 FA9:FA63 DS9:DS63 GY9:GY63 GU9:GU63 GM9:GM63 FE9:FE63 IK9:IK63 IG9:IG63 HY9:HY63 GQ9:GQ63 JW9:JW63 JS9:JS63 JK9:JK63 IC9:IC63 LI9:LI63 LE9:LE63 KW9:KW63 JO9:JO63 MU9:MU63 MQ9:MQ63 MI9:MI63 LA9:LA63 OG9:OG63 OC9:OC63 NU9:NU63 MM9:MM63 PS9:PS63 PO9:PO63 PG9:PG63 NY9:NY63 RE9:RE63 RA9:RA63 QS9:QS63 AAY9:AAY63 SQ9:SQ63 SM9:SM63 SE9:SE63 PK9:PK63 UC9:UC63 TY9:TY63 TQ9:TQ63 SI9:SI63 VO9:VO63 VK9:VK63 VC9:VC63 TU9:TU63 XA9:XA63 WW9:WW63 WO9:WO63 VG9:VG63 YM9:YM63 YI9:YI63 YA9:YA63 QW9:QW63 ZY9:ZY63 ZU9:ZU63 ZM9:ZM63 WS9:WS63 ABK9:ABK63 ABG9:ABG63 ZQ9:ZQ63 YE9:YE63" xr:uid="{00000000-0002-0000-0400-000002000000}">
      <formula1>"0,1,2,3,4,5,6,7,8,9,10,11,12,13,14,15,16,17,18,19,20,21,22,23"</formula1>
    </dataValidation>
  </dataValidations>
  <pageMargins left="0" right="0.11811023622047245" top="0.55118110236220474" bottom="0.35433070866141736" header="0.31496062992125984" footer="0.31496062992125984"/>
  <pageSetup paperSize="9" scale="83" orientation="landscape" r:id="rId1"/>
  <colBreaks count="1" manualBreakCount="1">
    <brk id="3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3000000}">
          <x14:formula1>
            <xm:f>単価表!$F$5:$F$11</xm:f>
          </x14:formula1>
          <xm:sqref>V9:V63 BH9:BH63 CT9:CT63 EF9:EF63 FR9:FR63 HD9:HD63 IP9:IP63 KB9:KB63 LN9:LN63 MZ9:MZ63 OL9:OL63 PX9:PX63 RJ9:RJ63 SV9:SV63 UH9:UH63 VT9:VT63 XF9:XF63 YR9:YR63 AAD9:AAD63 ABP9:ABP63</xm:sqref>
        </x14:dataValidation>
        <x14:dataValidation type="list" allowBlank="1" showInputMessage="1" showErrorMessage="1" xr:uid="{00000000-0002-0000-0400-000004000000}">
          <x14:formula1>
            <xm:f>利用者リスト!$B$5:$B$24</xm:f>
          </x14:formula1>
          <xm:sqref>B4:E5 AN4:AQ5 DL4:DO5 EX4:FA5 GJ4:GM5 HV4:HY5 JH4:JK5 KT4:KW5 MF4:MI5 NR4:NU5 PD4:PG5 QP4:QS5 SB4:SE5 TN4:TQ5 UZ4:VC5 WL4:WO5 XX4:YA5 ZJ4:ZM5 AAV4:AAY5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CF86"/>
  <sheetViews>
    <sheetView showZeros="0" zoomScale="90" zoomScaleNormal="90" workbookViewId="0">
      <selection activeCell="W1" sqref="W1"/>
    </sheetView>
  </sheetViews>
  <sheetFormatPr defaultColWidth="9" defaultRowHeight="13.2" x14ac:dyDescent="0.2"/>
  <cols>
    <col min="1" max="1" width="2" style="9" customWidth="1"/>
    <col min="2" max="2" width="4.6640625" style="9" customWidth="1"/>
    <col min="3" max="3" width="4.6640625" style="9" hidden="1" customWidth="1"/>
    <col min="4" max="4" width="4.6640625" style="9" customWidth="1"/>
    <col min="5" max="5" width="8.77734375" style="9" customWidth="1"/>
    <col min="6" max="8" width="8.88671875" style="9" customWidth="1"/>
    <col min="9" max="14" width="7.88671875" style="9" hidden="1" customWidth="1"/>
    <col min="15" max="16" width="8.88671875" style="9" customWidth="1"/>
    <col min="17" max="22" width="9.44140625" style="9" hidden="1" customWidth="1"/>
    <col min="23" max="23" width="8.88671875" style="9" customWidth="1"/>
    <col min="24" max="25" width="9.44140625" style="9" hidden="1" customWidth="1"/>
    <col min="26" max="26" width="9.77734375" style="9" customWidth="1"/>
    <col min="27" max="30" width="7.88671875" style="9" hidden="1" customWidth="1"/>
    <col min="31" max="31" width="7.88671875" style="9" customWidth="1"/>
    <col min="32" max="34" width="14.109375" style="9" customWidth="1"/>
    <col min="35" max="37" width="14.33203125" style="9" hidden="1" customWidth="1"/>
    <col min="38" max="38" width="9" style="9"/>
    <col min="39" max="39" width="2" style="9" customWidth="1"/>
    <col min="40" max="40" width="4.6640625" style="9" customWidth="1"/>
    <col min="41" max="41" width="4.6640625" style="9" hidden="1" customWidth="1"/>
    <col min="42" max="42" width="4.6640625" style="9" customWidth="1"/>
    <col min="43" max="43" width="8.77734375" style="9" customWidth="1"/>
    <col min="44" max="46" width="8.88671875" style="9" customWidth="1"/>
    <col min="47" max="52" width="7.88671875" style="9" hidden="1" customWidth="1"/>
    <col min="53" max="54" width="8.88671875" style="9" customWidth="1"/>
    <col min="55" max="60" width="9.44140625" style="9" hidden="1" customWidth="1"/>
    <col min="61" max="61" width="8.88671875" style="9" customWidth="1"/>
    <col min="62" max="63" width="9.44140625" style="9" hidden="1" customWidth="1"/>
    <col min="64" max="64" width="9.77734375" style="9" customWidth="1"/>
    <col min="65" max="68" width="7.88671875" style="9" hidden="1" customWidth="1"/>
    <col min="69" max="69" width="7.88671875" style="9" customWidth="1"/>
    <col min="70" max="72" width="14.109375" style="9" customWidth="1"/>
    <col min="73" max="75" width="14.33203125" style="9" hidden="1" customWidth="1"/>
    <col min="76" max="76" width="9" style="9"/>
    <col min="77" max="77" width="2" style="9" customWidth="1"/>
    <col min="78" max="78" width="4.6640625" style="9" customWidth="1"/>
    <col min="79" max="79" width="4.6640625" style="9" hidden="1" customWidth="1"/>
    <col min="80" max="80" width="4.6640625" style="9" customWidth="1"/>
    <col min="81" max="81" width="8.77734375" style="9" customWidth="1"/>
    <col min="82" max="84" width="8.88671875" style="9" customWidth="1"/>
    <col min="85" max="90" width="7.88671875" style="9" hidden="1" customWidth="1"/>
    <col min="91" max="92" width="8.88671875" style="9" customWidth="1"/>
    <col min="93" max="98" width="9.44140625" style="9" hidden="1" customWidth="1"/>
    <col min="99" max="99" width="8.88671875" style="9" customWidth="1"/>
    <col min="100" max="101" width="9.44140625" style="9" hidden="1" customWidth="1"/>
    <col min="102" max="102" width="9.77734375" style="9" customWidth="1"/>
    <col min="103" max="106" width="7.88671875" style="9" hidden="1" customWidth="1"/>
    <col min="107" max="107" width="7.88671875" style="9" customWidth="1"/>
    <col min="108" max="110" width="14.109375" style="9" customWidth="1"/>
    <col min="111" max="113" width="14.33203125" style="9" hidden="1" customWidth="1"/>
    <col min="114" max="114" width="9" style="9"/>
    <col min="115" max="115" width="2" style="9" customWidth="1"/>
    <col min="116" max="116" width="4.6640625" style="9" customWidth="1"/>
    <col min="117" max="117" width="4.6640625" style="9" hidden="1" customWidth="1"/>
    <col min="118" max="118" width="4.6640625" style="9" customWidth="1"/>
    <col min="119" max="119" width="8.77734375" style="9" customWidth="1"/>
    <col min="120" max="122" width="8.88671875" style="9" customWidth="1"/>
    <col min="123" max="128" width="7.88671875" style="9" hidden="1" customWidth="1"/>
    <col min="129" max="130" width="8.88671875" style="9" customWidth="1"/>
    <col min="131" max="136" width="9.44140625" style="9" hidden="1" customWidth="1"/>
    <col min="137" max="137" width="8.88671875" style="9" customWidth="1"/>
    <col min="138" max="139" width="9.44140625" style="9" hidden="1" customWidth="1"/>
    <col min="140" max="140" width="9.77734375" style="9" customWidth="1"/>
    <col min="141" max="144" width="7.88671875" style="9" hidden="1" customWidth="1"/>
    <col min="145" max="145" width="7.88671875" style="9" customWidth="1"/>
    <col min="146" max="148" width="14.109375" style="9" customWidth="1"/>
    <col min="149" max="151" width="14.33203125" style="9" hidden="1" customWidth="1"/>
    <col min="152" max="152" width="9" style="9"/>
    <col min="153" max="153" width="2" style="9" customWidth="1"/>
    <col min="154" max="154" width="4.6640625" style="9" customWidth="1"/>
    <col min="155" max="155" width="4.6640625" style="9" hidden="1" customWidth="1"/>
    <col min="156" max="156" width="4.6640625" style="9" customWidth="1"/>
    <col min="157" max="157" width="8.77734375" style="9" customWidth="1"/>
    <col min="158" max="160" width="8.88671875" style="9" customWidth="1"/>
    <col min="161" max="166" width="7.88671875" style="9" hidden="1" customWidth="1"/>
    <col min="167" max="168" width="8.88671875" style="9" customWidth="1"/>
    <col min="169" max="174" width="9.44140625" style="9" hidden="1" customWidth="1"/>
    <col min="175" max="175" width="8.88671875" style="9" customWidth="1"/>
    <col min="176" max="177" width="9.44140625" style="9" hidden="1" customWidth="1"/>
    <col min="178" max="178" width="9.77734375" style="9" customWidth="1"/>
    <col min="179" max="182" width="7.88671875" style="9" hidden="1" customWidth="1"/>
    <col min="183" max="183" width="7.88671875" style="9" customWidth="1"/>
    <col min="184" max="186" width="14.109375" style="9" customWidth="1"/>
    <col min="187" max="189" width="14.33203125" style="9" hidden="1" customWidth="1"/>
    <col min="190" max="190" width="9" style="9"/>
    <col min="191" max="191" width="2" style="9" customWidth="1"/>
    <col min="192" max="192" width="4.6640625" style="9" customWidth="1"/>
    <col min="193" max="193" width="4.6640625" style="9" hidden="1" customWidth="1"/>
    <col min="194" max="194" width="4.6640625" style="9" customWidth="1"/>
    <col min="195" max="195" width="8.77734375" style="9" customWidth="1"/>
    <col min="196" max="198" width="8.88671875" style="9" customWidth="1"/>
    <col min="199" max="204" width="7.88671875" style="9" hidden="1" customWidth="1"/>
    <col min="205" max="206" width="8.88671875" style="9" customWidth="1"/>
    <col min="207" max="212" width="9.44140625" style="9" hidden="1" customWidth="1"/>
    <col min="213" max="213" width="8.88671875" style="9" customWidth="1"/>
    <col min="214" max="215" width="9.44140625" style="9" hidden="1" customWidth="1"/>
    <col min="216" max="216" width="9.77734375" style="9" customWidth="1"/>
    <col min="217" max="220" width="7.88671875" style="9" hidden="1" customWidth="1"/>
    <col min="221" max="221" width="7.88671875" style="9" customWidth="1"/>
    <col min="222" max="224" width="14.109375" style="9" customWidth="1"/>
    <col min="225" max="227" width="14.33203125" style="9" hidden="1" customWidth="1"/>
    <col min="228" max="228" width="9" style="9"/>
    <col min="229" max="229" width="2" style="9" customWidth="1"/>
    <col min="230" max="230" width="4.6640625" style="9" customWidth="1"/>
    <col min="231" max="231" width="4.6640625" style="9" hidden="1" customWidth="1"/>
    <col min="232" max="232" width="4.6640625" style="9" customWidth="1"/>
    <col min="233" max="233" width="8.77734375" style="9" customWidth="1"/>
    <col min="234" max="236" width="8.88671875" style="9" customWidth="1"/>
    <col min="237" max="242" width="7.88671875" style="9" hidden="1" customWidth="1"/>
    <col min="243" max="244" width="8.88671875" style="9" customWidth="1"/>
    <col min="245" max="250" width="9.44140625" style="9" hidden="1" customWidth="1"/>
    <col min="251" max="251" width="8.88671875" style="9" customWidth="1"/>
    <col min="252" max="253" width="9.44140625" style="9" hidden="1" customWidth="1"/>
    <col min="254" max="254" width="9.77734375" style="9" customWidth="1"/>
    <col min="255" max="258" width="7.88671875" style="9" hidden="1" customWidth="1"/>
    <col min="259" max="259" width="7.88671875" style="9" customWidth="1"/>
    <col min="260" max="262" width="14.109375" style="9" customWidth="1"/>
    <col min="263" max="265" width="14.33203125" style="9" hidden="1" customWidth="1"/>
    <col min="266" max="266" width="9" style="9"/>
    <col min="267" max="267" width="2" style="9" customWidth="1"/>
    <col min="268" max="268" width="4.6640625" style="9" customWidth="1"/>
    <col min="269" max="269" width="4.6640625" style="9" hidden="1" customWidth="1"/>
    <col min="270" max="270" width="4.6640625" style="9" customWidth="1"/>
    <col min="271" max="271" width="8.77734375" style="9" customWidth="1"/>
    <col min="272" max="274" width="8.88671875" style="9" customWidth="1"/>
    <col min="275" max="280" width="7.88671875" style="9" hidden="1" customWidth="1"/>
    <col min="281" max="282" width="8.88671875" style="9" customWidth="1"/>
    <col min="283" max="288" width="9.44140625" style="9" hidden="1" customWidth="1"/>
    <col min="289" max="289" width="8.88671875" style="9" customWidth="1"/>
    <col min="290" max="291" width="9.44140625" style="9" hidden="1" customWidth="1"/>
    <col min="292" max="292" width="9.77734375" style="9" customWidth="1"/>
    <col min="293" max="296" width="7.88671875" style="9" hidden="1" customWidth="1"/>
    <col min="297" max="297" width="7.88671875" style="9" customWidth="1"/>
    <col min="298" max="300" width="14.109375" style="9" customWidth="1"/>
    <col min="301" max="303" width="14.33203125" style="9" hidden="1" customWidth="1"/>
    <col min="304" max="304" width="9" style="9"/>
    <col min="305" max="305" width="2" style="9" customWidth="1"/>
    <col min="306" max="306" width="4.6640625" style="9" customWidth="1"/>
    <col min="307" max="307" width="4.6640625" style="9" hidden="1" customWidth="1"/>
    <col min="308" max="308" width="4.6640625" style="9" customWidth="1"/>
    <col min="309" max="309" width="8.77734375" style="9" customWidth="1"/>
    <col min="310" max="312" width="8.88671875" style="9" customWidth="1"/>
    <col min="313" max="318" width="7.88671875" style="9" hidden="1" customWidth="1"/>
    <col min="319" max="320" width="8.88671875" style="9" customWidth="1"/>
    <col min="321" max="326" width="9.44140625" style="9" hidden="1" customWidth="1"/>
    <col min="327" max="327" width="8.88671875" style="9" customWidth="1"/>
    <col min="328" max="329" width="9.44140625" style="9" hidden="1" customWidth="1"/>
    <col min="330" max="330" width="9.77734375" style="9" customWidth="1"/>
    <col min="331" max="334" width="7.88671875" style="9" hidden="1" customWidth="1"/>
    <col min="335" max="335" width="7.88671875" style="9" customWidth="1"/>
    <col min="336" max="338" width="14.109375" style="9" customWidth="1"/>
    <col min="339" max="341" width="14.33203125" style="9" hidden="1" customWidth="1"/>
    <col min="342" max="342" width="9" style="9"/>
    <col min="343" max="343" width="2" style="9" customWidth="1"/>
    <col min="344" max="344" width="4.6640625" style="9" customWidth="1"/>
    <col min="345" max="345" width="4.6640625" style="9" hidden="1" customWidth="1"/>
    <col min="346" max="346" width="4.6640625" style="9" customWidth="1"/>
    <col min="347" max="347" width="8.77734375" style="9" customWidth="1"/>
    <col min="348" max="350" width="8.88671875" style="9" customWidth="1"/>
    <col min="351" max="356" width="7.88671875" style="9" hidden="1" customWidth="1"/>
    <col min="357" max="358" width="8.88671875" style="9" customWidth="1"/>
    <col min="359" max="364" width="9.44140625" style="9" hidden="1" customWidth="1"/>
    <col min="365" max="365" width="8.88671875" style="9" customWidth="1"/>
    <col min="366" max="367" width="9.44140625" style="9" hidden="1" customWidth="1"/>
    <col min="368" max="368" width="9.77734375" style="9" customWidth="1"/>
    <col min="369" max="372" width="7.88671875" style="9" hidden="1" customWidth="1"/>
    <col min="373" max="373" width="7.88671875" style="9" customWidth="1"/>
    <col min="374" max="376" width="14.109375" style="9" customWidth="1"/>
    <col min="377" max="379" width="14.33203125" style="9" hidden="1" customWidth="1"/>
    <col min="380" max="380" width="9" style="9"/>
    <col min="381" max="381" width="2" style="9" customWidth="1"/>
    <col min="382" max="382" width="4.6640625" style="9" customWidth="1"/>
    <col min="383" max="383" width="4.6640625" style="9" hidden="1" customWidth="1"/>
    <col min="384" max="384" width="4.6640625" style="9" customWidth="1"/>
    <col min="385" max="385" width="8.77734375" style="9" customWidth="1"/>
    <col min="386" max="388" width="8.88671875" style="9" customWidth="1"/>
    <col min="389" max="394" width="7.88671875" style="9" hidden="1" customWidth="1"/>
    <col min="395" max="396" width="8.88671875" style="9" customWidth="1"/>
    <col min="397" max="402" width="9.44140625" style="9" hidden="1" customWidth="1"/>
    <col min="403" max="403" width="8.88671875" style="9" customWidth="1"/>
    <col min="404" max="405" width="9.44140625" style="9" hidden="1" customWidth="1"/>
    <col min="406" max="406" width="9.77734375" style="9" customWidth="1"/>
    <col min="407" max="410" width="7.88671875" style="9" hidden="1" customWidth="1"/>
    <col min="411" max="411" width="7.88671875" style="9" customWidth="1"/>
    <col min="412" max="414" width="14.109375" style="9" customWidth="1"/>
    <col min="415" max="417" width="14.33203125" style="9" hidden="1" customWidth="1"/>
    <col min="418" max="418" width="9" style="9"/>
    <col min="419" max="419" width="2" style="9" customWidth="1"/>
    <col min="420" max="420" width="4.6640625" style="9" customWidth="1"/>
    <col min="421" max="421" width="4.6640625" style="9" hidden="1" customWidth="1"/>
    <col min="422" max="422" width="4.6640625" style="9" customWidth="1"/>
    <col min="423" max="423" width="8.77734375" style="9" customWidth="1"/>
    <col min="424" max="426" width="8.88671875" style="9" customWidth="1"/>
    <col min="427" max="432" width="7.88671875" style="9" hidden="1" customWidth="1"/>
    <col min="433" max="434" width="8.88671875" style="9" customWidth="1"/>
    <col min="435" max="440" width="9.44140625" style="9" hidden="1" customWidth="1"/>
    <col min="441" max="441" width="8.88671875" style="9" customWidth="1"/>
    <col min="442" max="443" width="9.44140625" style="9" hidden="1" customWidth="1"/>
    <col min="444" max="444" width="9.77734375" style="9" customWidth="1"/>
    <col min="445" max="448" width="7.88671875" style="9" hidden="1" customWidth="1"/>
    <col min="449" max="449" width="7.88671875" style="9" customWidth="1"/>
    <col min="450" max="452" width="14.109375" style="9" customWidth="1"/>
    <col min="453" max="455" width="14.33203125" style="9" hidden="1" customWidth="1"/>
    <col min="456" max="456" width="9" style="9"/>
    <col min="457" max="457" width="2" style="9" customWidth="1"/>
    <col min="458" max="458" width="4.6640625" style="9" customWidth="1"/>
    <col min="459" max="459" width="4.6640625" style="9" hidden="1" customWidth="1"/>
    <col min="460" max="460" width="4.6640625" style="9" customWidth="1"/>
    <col min="461" max="461" width="8.77734375" style="9" customWidth="1"/>
    <col min="462" max="464" width="8.88671875" style="9" customWidth="1"/>
    <col min="465" max="470" width="7.88671875" style="9" hidden="1" customWidth="1"/>
    <col min="471" max="472" width="8.88671875" style="9" customWidth="1"/>
    <col min="473" max="478" width="9.44140625" style="9" hidden="1" customWidth="1"/>
    <col min="479" max="479" width="8.88671875" style="9" customWidth="1"/>
    <col min="480" max="481" width="9.44140625" style="9" hidden="1" customWidth="1"/>
    <col min="482" max="482" width="9.77734375" style="9" customWidth="1"/>
    <col min="483" max="486" width="7.88671875" style="9" hidden="1" customWidth="1"/>
    <col min="487" max="487" width="7.88671875" style="9" customWidth="1"/>
    <col min="488" max="490" width="14.109375" style="9" customWidth="1"/>
    <col min="491" max="493" width="14.33203125" style="9" hidden="1" customWidth="1"/>
    <col min="494" max="494" width="9" style="9"/>
    <col min="495" max="495" width="2" style="9" customWidth="1"/>
    <col min="496" max="496" width="4.6640625" style="9" customWidth="1"/>
    <col min="497" max="497" width="4.6640625" style="9" hidden="1" customWidth="1"/>
    <col min="498" max="498" width="4.6640625" style="9" customWidth="1"/>
    <col min="499" max="499" width="8.77734375" style="9" customWidth="1"/>
    <col min="500" max="502" width="8.88671875" style="9" customWidth="1"/>
    <col min="503" max="508" width="7.88671875" style="9" hidden="1" customWidth="1"/>
    <col min="509" max="510" width="8.88671875" style="9" customWidth="1"/>
    <col min="511" max="516" width="9.44140625" style="9" hidden="1" customWidth="1"/>
    <col min="517" max="517" width="8.88671875" style="9" customWidth="1"/>
    <col min="518" max="519" width="9.44140625" style="9" hidden="1" customWidth="1"/>
    <col min="520" max="520" width="9.77734375" style="9" customWidth="1"/>
    <col min="521" max="524" width="7.88671875" style="9" hidden="1" customWidth="1"/>
    <col min="525" max="525" width="7.88671875" style="9" customWidth="1"/>
    <col min="526" max="528" width="14.109375" style="9" customWidth="1"/>
    <col min="529" max="531" width="14.33203125" style="9" hidden="1" customWidth="1"/>
    <col min="532" max="532" width="9" style="9"/>
    <col min="533" max="533" width="2" style="9" customWidth="1"/>
    <col min="534" max="534" width="4.6640625" style="9" customWidth="1"/>
    <col min="535" max="535" width="4.6640625" style="9" hidden="1" customWidth="1"/>
    <col min="536" max="536" width="4.6640625" style="9" customWidth="1"/>
    <col min="537" max="537" width="8.77734375" style="9" customWidth="1"/>
    <col min="538" max="540" width="8.88671875" style="9" customWidth="1"/>
    <col min="541" max="546" width="7.88671875" style="9" hidden="1" customWidth="1"/>
    <col min="547" max="548" width="8.88671875" style="9" customWidth="1"/>
    <col min="549" max="554" width="9.44140625" style="9" hidden="1" customWidth="1"/>
    <col min="555" max="555" width="8.88671875" style="9" customWidth="1"/>
    <col min="556" max="557" width="9.44140625" style="9" hidden="1" customWidth="1"/>
    <col min="558" max="558" width="9.77734375" style="9" customWidth="1"/>
    <col min="559" max="562" width="7.88671875" style="9" hidden="1" customWidth="1"/>
    <col min="563" max="563" width="7.88671875" style="9" customWidth="1"/>
    <col min="564" max="566" width="14.109375" style="9" customWidth="1"/>
    <col min="567" max="569" width="14.33203125" style="9" hidden="1" customWidth="1"/>
    <col min="570" max="570" width="9" style="9"/>
    <col min="571" max="571" width="2" style="9" customWidth="1"/>
    <col min="572" max="572" width="4.6640625" style="9" customWidth="1"/>
    <col min="573" max="573" width="4.6640625" style="9" hidden="1" customWidth="1"/>
    <col min="574" max="574" width="4.6640625" style="9" customWidth="1"/>
    <col min="575" max="575" width="8.77734375" style="9" customWidth="1"/>
    <col min="576" max="578" width="8.88671875" style="9" customWidth="1"/>
    <col min="579" max="584" width="7.88671875" style="9" hidden="1" customWidth="1"/>
    <col min="585" max="586" width="8.88671875" style="9" customWidth="1"/>
    <col min="587" max="592" width="9.44140625" style="9" hidden="1" customWidth="1"/>
    <col min="593" max="593" width="8.88671875" style="9" customWidth="1"/>
    <col min="594" max="595" width="9.44140625" style="9" hidden="1" customWidth="1"/>
    <col min="596" max="596" width="9.77734375" style="9" customWidth="1"/>
    <col min="597" max="600" width="7.88671875" style="9" hidden="1" customWidth="1"/>
    <col min="601" max="601" width="7.88671875" style="9" customWidth="1"/>
    <col min="602" max="604" width="14.109375" style="9" customWidth="1"/>
    <col min="605" max="607" width="14.33203125" style="9" hidden="1" customWidth="1"/>
    <col min="608" max="608" width="9" style="9"/>
    <col min="609" max="609" width="2" style="9" customWidth="1"/>
    <col min="610" max="610" width="4.6640625" style="9" customWidth="1"/>
    <col min="611" max="611" width="4.6640625" style="9" hidden="1" customWidth="1"/>
    <col min="612" max="612" width="4.6640625" style="9" customWidth="1"/>
    <col min="613" max="613" width="8.77734375" style="9" customWidth="1"/>
    <col min="614" max="616" width="8.88671875" style="9" customWidth="1"/>
    <col min="617" max="622" width="7.88671875" style="9" hidden="1" customWidth="1"/>
    <col min="623" max="624" width="8.88671875" style="9" customWidth="1"/>
    <col min="625" max="630" width="9.44140625" style="9" hidden="1" customWidth="1"/>
    <col min="631" max="631" width="8.88671875" style="9" customWidth="1"/>
    <col min="632" max="633" width="9.44140625" style="9" hidden="1" customWidth="1"/>
    <col min="634" max="634" width="9.77734375" style="9" customWidth="1"/>
    <col min="635" max="638" width="7.88671875" style="9" hidden="1" customWidth="1"/>
    <col min="639" max="639" width="7.88671875" style="9" customWidth="1"/>
    <col min="640" max="642" width="14.109375" style="9" customWidth="1"/>
    <col min="643" max="645" width="14.33203125" style="9" hidden="1" customWidth="1"/>
    <col min="646" max="646" width="9" style="9"/>
    <col min="647" max="647" width="2" style="9" customWidth="1"/>
    <col min="648" max="648" width="4.6640625" style="9" customWidth="1"/>
    <col min="649" max="649" width="4.6640625" style="9" hidden="1" customWidth="1"/>
    <col min="650" max="650" width="4.6640625" style="9" customWidth="1"/>
    <col min="651" max="651" width="8.77734375" style="9" customWidth="1"/>
    <col min="652" max="654" width="8.88671875" style="9" customWidth="1"/>
    <col min="655" max="660" width="7.88671875" style="9" hidden="1" customWidth="1"/>
    <col min="661" max="662" width="8.88671875" style="9" customWidth="1"/>
    <col min="663" max="668" width="9.44140625" style="9" hidden="1" customWidth="1"/>
    <col min="669" max="669" width="8.88671875" style="9" customWidth="1"/>
    <col min="670" max="671" width="9.44140625" style="9" hidden="1" customWidth="1"/>
    <col min="672" max="672" width="9.77734375" style="9" customWidth="1"/>
    <col min="673" max="676" width="7.88671875" style="9" hidden="1" customWidth="1"/>
    <col min="677" max="677" width="7.88671875" style="9" customWidth="1"/>
    <col min="678" max="680" width="14.109375" style="9" customWidth="1"/>
    <col min="681" max="683" width="14.33203125" style="9" hidden="1" customWidth="1"/>
    <col min="684" max="684" width="9" style="9"/>
    <col min="685" max="685" width="2" style="9" customWidth="1"/>
    <col min="686" max="686" width="4.6640625" style="9" customWidth="1"/>
    <col min="687" max="687" width="4.6640625" style="9" hidden="1" customWidth="1"/>
    <col min="688" max="688" width="4.6640625" style="9" customWidth="1"/>
    <col min="689" max="689" width="8.77734375" style="9" customWidth="1"/>
    <col min="690" max="692" width="8.88671875" style="9" customWidth="1"/>
    <col min="693" max="698" width="7.88671875" style="9" hidden="1" customWidth="1"/>
    <col min="699" max="700" width="8.88671875" style="9" customWidth="1"/>
    <col min="701" max="706" width="9.44140625" style="9" hidden="1" customWidth="1"/>
    <col min="707" max="707" width="8.88671875" style="9" customWidth="1"/>
    <col min="708" max="709" width="9.44140625" style="9" hidden="1" customWidth="1"/>
    <col min="710" max="710" width="9.77734375" style="9" customWidth="1"/>
    <col min="711" max="714" width="7.88671875" style="9" hidden="1" customWidth="1"/>
    <col min="715" max="715" width="7.88671875" style="9" customWidth="1"/>
    <col min="716" max="718" width="14.109375" style="9" customWidth="1"/>
    <col min="719" max="721" width="14.33203125" style="9" hidden="1" customWidth="1"/>
    <col min="722" max="722" width="9" style="9"/>
    <col min="723" max="723" width="2" style="9" customWidth="1"/>
    <col min="724" max="724" width="4.6640625" style="9" customWidth="1"/>
    <col min="725" max="725" width="4.6640625" style="9" hidden="1" customWidth="1"/>
    <col min="726" max="726" width="4.6640625" style="9" customWidth="1"/>
    <col min="727" max="727" width="8.77734375" style="9" customWidth="1"/>
    <col min="728" max="730" width="8.88671875" style="9" customWidth="1"/>
    <col min="731" max="736" width="7.88671875" style="9" hidden="1" customWidth="1"/>
    <col min="737" max="738" width="8.88671875" style="9" customWidth="1"/>
    <col min="739" max="744" width="9.44140625" style="9" hidden="1" customWidth="1"/>
    <col min="745" max="745" width="8.88671875" style="9" customWidth="1"/>
    <col min="746" max="747" width="9.44140625" style="9" hidden="1" customWidth="1"/>
    <col min="748" max="748" width="9.77734375" style="9" customWidth="1"/>
    <col min="749" max="752" width="7.88671875" style="9" hidden="1" customWidth="1"/>
    <col min="753" max="753" width="7.88671875" style="9" customWidth="1"/>
    <col min="754" max="756" width="14.109375" style="9" customWidth="1"/>
    <col min="757" max="759" width="14.33203125" style="9" hidden="1" customWidth="1"/>
    <col min="760" max="16384" width="9" style="9"/>
  </cols>
  <sheetData>
    <row r="1" spans="2:760" ht="21" customHeight="1" x14ac:dyDescent="0.2">
      <c r="B1" s="9" t="s">
        <v>40</v>
      </c>
      <c r="H1" s="9" t="str">
        <f>単価表!$B$2</f>
        <v>令和6年度版</v>
      </c>
      <c r="K1" s="19"/>
      <c r="L1" s="19"/>
      <c r="N1" s="19"/>
      <c r="P1" s="20">
        <f>入力シート!$O$1</f>
        <v>2024</v>
      </c>
      <c r="Q1" s="20"/>
      <c r="R1" s="20"/>
      <c r="S1" s="20"/>
      <c r="T1" s="20"/>
      <c r="U1" s="20"/>
      <c r="V1" s="20"/>
      <c r="W1" s="21">
        <f>入力シート!$T$1</f>
        <v>4</v>
      </c>
      <c r="X1" s="21"/>
      <c r="Y1" s="21"/>
      <c r="AE1" s="35"/>
      <c r="AF1" s="36" t="s">
        <v>244</v>
      </c>
      <c r="AG1" s="217">
        <f>利用者リスト!$F$1</f>
        <v>0</v>
      </c>
      <c r="AH1" s="217"/>
      <c r="AI1" s="217"/>
      <c r="AJ1" s="217"/>
      <c r="AK1" s="217"/>
      <c r="AL1" s="217"/>
      <c r="AN1" s="9" t="s">
        <v>40</v>
      </c>
      <c r="AT1" s="9" t="str">
        <f>$H$1</f>
        <v>令和6年度版</v>
      </c>
      <c r="AW1" s="19"/>
      <c r="AX1" s="19"/>
      <c r="AZ1" s="19"/>
      <c r="BB1" s="20">
        <f>入力シート!$O$1</f>
        <v>2024</v>
      </c>
      <c r="BC1" s="20"/>
      <c r="BD1" s="20"/>
      <c r="BE1" s="20"/>
      <c r="BF1" s="20"/>
      <c r="BG1" s="20"/>
      <c r="BH1" s="20"/>
      <c r="BI1" s="21">
        <f>入力シート!$T$1</f>
        <v>4</v>
      </c>
      <c r="BJ1" s="21"/>
      <c r="BK1" s="21"/>
      <c r="BQ1" s="35"/>
      <c r="BR1" s="36" t="s">
        <v>244</v>
      </c>
      <c r="BS1" s="217">
        <f>利用者リスト!$F$1</f>
        <v>0</v>
      </c>
      <c r="BT1" s="217"/>
      <c r="BU1" s="217"/>
      <c r="BV1" s="217"/>
      <c r="BW1" s="217"/>
      <c r="BX1" s="217"/>
      <c r="BZ1" s="9" t="s">
        <v>40</v>
      </c>
      <c r="CF1" s="9" t="str">
        <f>$H$1</f>
        <v>令和6年度版</v>
      </c>
      <c r="CI1" s="19"/>
      <c r="CJ1" s="19"/>
      <c r="CL1" s="19"/>
      <c r="CN1" s="20">
        <f>入力シート!$O$1</f>
        <v>2024</v>
      </c>
      <c r="CO1" s="20"/>
      <c r="CP1" s="20"/>
      <c r="CQ1" s="20"/>
      <c r="CR1" s="20"/>
      <c r="CS1" s="20"/>
      <c r="CT1" s="20"/>
      <c r="CU1" s="21">
        <f>入力シート!$T$1</f>
        <v>4</v>
      </c>
      <c r="CV1" s="21"/>
      <c r="CW1" s="21"/>
      <c r="DC1" s="35"/>
      <c r="DD1" s="36" t="s">
        <v>244</v>
      </c>
      <c r="DE1" s="217">
        <f>利用者リスト!$F$1</f>
        <v>0</v>
      </c>
      <c r="DF1" s="217"/>
      <c r="DG1" s="217"/>
      <c r="DH1" s="217"/>
      <c r="DI1" s="217"/>
      <c r="DJ1" s="217"/>
      <c r="DL1" s="9" t="s">
        <v>40</v>
      </c>
      <c r="DR1" s="9" t="str">
        <f>$H$1</f>
        <v>令和6年度版</v>
      </c>
      <c r="DU1" s="19"/>
      <c r="DV1" s="19"/>
      <c r="DX1" s="19"/>
      <c r="DZ1" s="20">
        <f>入力シート!$O$1</f>
        <v>2024</v>
      </c>
      <c r="EA1" s="20"/>
      <c r="EB1" s="20"/>
      <c r="EC1" s="20"/>
      <c r="ED1" s="20"/>
      <c r="EE1" s="20"/>
      <c r="EF1" s="20"/>
      <c r="EG1" s="21">
        <f>入力シート!$T$1</f>
        <v>4</v>
      </c>
      <c r="EH1" s="21"/>
      <c r="EI1" s="21"/>
      <c r="EO1" s="35"/>
      <c r="EP1" s="36" t="s">
        <v>244</v>
      </c>
      <c r="EQ1" s="217">
        <f>利用者リスト!$F$1</f>
        <v>0</v>
      </c>
      <c r="ER1" s="217"/>
      <c r="ES1" s="217"/>
      <c r="ET1" s="217"/>
      <c r="EU1" s="217"/>
      <c r="EV1" s="217"/>
      <c r="EX1" s="9" t="s">
        <v>40</v>
      </c>
      <c r="FD1" s="9" t="str">
        <f>$H$1</f>
        <v>令和6年度版</v>
      </c>
      <c r="FG1" s="19"/>
      <c r="FH1" s="19"/>
      <c r="FJ1" s="19"/>
      <c r="FL1" s="20">
        <f>入力シート!$O$1</f>
        <v>2024</v>
      </c>
      <c r="FM1" s="20"/>
      <c r="FN1" s="20"/>
      <c r="FO1" s="20"/>
      <c r="FP1" s="20"/>
      <c r="FQ1" s="20"/>
      <c r="FR1" s="20"/>
      <c r="FS1" s="21">
        <f>入力シート!$T$1</f>
        <v>4</v>
      </c>
      <c r="FT1" s="21"/>
      <c r="FU1" s="21"/>
      <c r="GA1" s="35"/>
      <c r="GB1" s="36" t="s">
        <v>244</v>
      </c>
      <c r="GC1" s="217">
        <f>利用者リスト!$F$1</f>
        <v>0</v>
      </c>
      <c r="GD1" s="217"/>
      <c r="GE1" s="217"/>
      <c r="GF1" s="217"/>
      <c r="GG1" s="217"/>
      <c r="GH1" s="217"/>
      <c r="GJ1" s="9" t="s">
        <v>40</v>
      </c>
      <c r="GP1" s="9" t="str">
        <f>$H$1</f>
        <v>令和6年度版</v>
      </c>
      <c r="GS1" s="19"/>
      <c r="GT1" s="19"/>
      <c r="GV1" s="19"/>
      <c r="GX1" s="20">
        <f>入力シート!$O$1</f>
        <v>2024</v>
      </c>
      <c r="GY1" s="20"/>
      <c r="GZ1" s="20"/>
      <c r="HA1" s="20"/>
      <c r="HB1" s="20"/>
      <c r="HC1" s="20"/>
      <c r="HD1" s="20"/>
      <c r="HE1" s="21">
        <f>入力シート!$T$1</f>
        <v>4</v>
      </c>
      <c r="HF1" s="21"/>
      <c r="HG1" s="21"/>
      <c r="HM1" s="35"/>
      <c r="HN1" s="36" t="s">
        <v>244</v>
      </c>
      <c r="HO1" s="217">
        <f>利用者リスト!$F$1</f>
        <v>0</v>
      </c>
      <c r="HP1" s="217"/>
      <c r="HQ1" s="217"/>
      <c r="HR1" s="217"/>
      <c r="HS1" s="217"/>
      <c r="HT1" s="217"/>
      <c r="HV1" s="9" t="s">
        <v>40</v>
      </c>
      <c r="IB1" s="9" t="str">
        <f>$H$1</f>
        <v>令和6年度版</v>
      </c>
      <c r="IE1" s="19"/>
      <c r="IF1" s="19"/>
      <c r="IH1" s="19"/>
      <c r="IJ1" s="20">
        <f>入力シート!$O$1</f>
        <v>2024</v>
      </c>
      <c r="IK1" s="20"/>
      <c r="IL1" s="20"/>
      <c r="IM1" s="20"/>
      <c r="IN1" s="20"/>
      <c r="IO1" s="20"/>
      <c r="IP1" s="20"/>
      <c r="IQ1" s="21">
        <f>入力シート!$T$1</f>
        <v>4</v>
      </c>
      <c r="IR1" s="21"/>
      <c r="IS1" s="21"/>
      <c r="IY1" s="35"/>
      <c r="IZ1" s="36" t="s">
        <v>244</v>
      </c>
      <c r="JA1" s="217">
        <f>利用者リスト!$F$1</f>
        <v>0</v>
      </c>
      <c r="JB1" s="217"/>
      <c r="JC1" s="217"/>
      <c r="JD1" s="217"/>
      <c r="JE1" s="217"/>
      <c r="JF1" s="217"/>
      <c r="JH1" s="9" t="s">
        <v>40</v>
      </c>
      <c r="JN1" s="9" t="str">
        <f>$H$1</f>
        <v>令和6年度版</v>
      </c>
      <c r="JQ1" s="19"/>
      <c r="JR1" s="19"/>
      <c r="JT1" s="19"/>
      <c r="JV1" s="20">
        <f>入力シート!$O$1</f>
        <v>2024</v>
      </c>
      <c r="JW1" s="20"/>
      <c r="JX1" s="20"/>
      <c r="JY1" s="20"/>
      <c r="JZ1" s="20"/>
      <c r="KA1" s="20"/>
      <c r="KB1" s="20"/>
      <c r="KC1" s="21">
        <f>入力シート!$T$1</f>
        <v>4</v>
      </c>
      <c r="KD1" s="21"/>
      <c r="KE1" s="21"/>
      <c r="KK1" s="35"/>
      <c r="KL1" s="36" t="s">
        <v>244</v>
      </c>
      <c r="KM1" s="217">
        <f>利用者リスト!$F$1</f>
        <v>0</v>
      </c>
      <c r="KN1" s="217"/>
      <c r="KO1" s="217"/>
      <c r="KP1" s="217"/>
      <c r="KQ1" s="217"/>
      <c r="KR1" s="217"/>
      <c r="KT1" s="9" t="s">
        <v>40</v>
      </c>
      <c r="KZ1" s="9" t="str">
        <f>$H$1</f>
        <v>令和6年度版</v>
      </c>
      <c r="LC1" s="19"/>
      <c r="LD1" s="19"/>
      <c r="LF1" s="19"/>
      <c r="LH1" s="20">
        <f>入力シート!$O$1</f>
        <v>2024</v>
      </c>
      <c r="LI1" s="20"/>
      <c r="LJ1" s="20"/>
      <c r="LK1" s="20"/>
      <c r="LL1" s="20"/>
      <c r="LM1" s="20"/>
      <c r="LN1" s="20"/>
      <c r="LO1" s="21">
        <f>入力シート!$T$1</f>
        <v>4</v>
      </c>
      <c r="LP1" s="21"/>
      <c r="LQ1" s="21"/>
      <c r="LW1" s="35"/>
      <c r="LX1" s="36" t="s">
        <v>244</v>
      </c>
      <c r="LY1" s="217">
        <f>利用者リスト!$F$1</f>
        <v>0</v>
      </c>
      <c r="LZ1" s="217"/>
      <c r="MA1" s="217"/>
      <c r="MB1" s="217"/>
      <c r="MC1" s="217"/>
      <c r="MD1" s="217"/>
      <c r="MF1" s="9" t="s">
        <v>40</v>
      </c>
      <c r="ML1" s="9" t="str">
        <f>$H$1</f>
        <v>令和6年度版</v>
      </c>
      <c r="MO1" s="19"/>
      <c r="MP1" s="19"/>
      <c r="MR1" s="19"/>
      <c r="MT1" s="20">
        <f>入力シート!$O$1</f>
        <v>2024</v>
      </c>
      <c r="MU1" s="20"/>
      <c r="MV1" s="20"/>
      <c r="MW1" s="20"/>
      <c r="MX1" s="20"/>
      <c r="MY1" s="20"/>
      <c r="MZ1" s="20"/>
      <c r="NA1" s="21">
        <f>入力シート!$T$1</f>
        <v>4</v>
      </c>
      <c r="NB1" s="21"/>
      <c r="NC1" s="21"/>
      <c r="NI1" s="35"/>
      <c r="NJ1" s="36" t="s">
        <v>244</v>
      </c>
      <c r="NK1" s="217">
        <f>利用者リスト!$F$1</f>
        <v>0</v>
      </c>
      <c r="NL1" s="217"/>
      <c r="NM1" s="217"/>
      <c r="NN1" s="217"/>
      <c r="NO1" s="217"/>
      <c r="NP1" s="217"/>
      <c r="NR1" s="9" t="s">
        <v>40</v>
      </c>
      <c r="NX1" s="9" t="str">
        <f>$H$1</f>
        <v>令和6年度版</v>
      </c>
      <c r="OA1" s="19"/>
      <c r="OB1" s="19"/>
      <c r="OD1" s="19"/>
      <c r="OF1" s="20">
        <f>入力シート!$O$1</f>
        <v>2024</v>
      </c>
      <c r="OG1" s="20"/>
      <c r="OH1" s="20"/>
      <c r="OI1" s="20"/>
      <c r="OJ1" s="20"/>
      <c r="OK1" s="20"/>
      <c r="OL1" s="20"/>
      <c r="OM1" s="21">
        <f>入力シート!$T$1</f>
        <v>4</v>
      </c>
      <c r="ON1" s="21"/>
      <c r="OO1" s="21"/>
      <c r="OU1" s="35"/>
      <c r="OV1" s="36" t="s">
        <v>244</v>
      </c>
      <c r="OW1" s="217">
        <f>利用者リスト!$F$1</f>
        <v>0</v>
      </c>
      <c r="OX1" s="217"/>
      <c r="OY1" s="217"/>
      <c r="OZ1" s="217"/>
      <c r="PA1" s="217"/>
      <c r="PB1" s="217"/>
      <c r="PD1" s="9" t="s">
        <v>40</v>
      </c>
      <c r="PJ1" s="9" t="str">
        <f>$H$1</f>
        <v>令和6年度版</v>
      </c>
      <c r="PM1" s="19"/>
      <c r="PN1" s="19"/>
      <c r="PP1" s="19"/>
      <c r="PR1" s="20">
        <f>入力シート!$O$1</f>
        <v>2024</v>
      </c>
      <c r="PS1" s="20"/>
      <c r="PT1" s="20"/>
      <c r="PU1" s="20"/>
      <c r="PV1" s="20"/>
      <c r="PW1" s="20"/>
      <c r="PX1" s="20"/>
      <c r="PY1" s="21">
        <f>入力シート!$T$1</f>
        <v>4</v>
      </c>
      <c r="PZ1" s="21"/>
      <c r="QA1" s="21"/>
      <c r="QG1" s="35"/>
      <c r="QH1" s="36" t="s">
        <v>244</v>
      </c>
      <c r="QI1" s="217">
        <f>利用者リスト!$F$1</f>
        <v>0</v>
      </c>
      <c r="QJ1" s="217"/>
      <c r="QK1" s="217"/>
      <c r="QL1" s="217"/>
      <c r="QM1" s="217"/>
      <c r="QN1" s="217"/>
      <c r="QP1" s="9" t="s">
        <v>40</v>
      </c>
      <c r="QV1" s="9" t="str">
        <f>$H$1</f>
        <v>令和6年度版</v>
      </c>
      <c r="QY1" s="19"/>
      <c r="QZ1" s="19"/>
      <c r="RB1" s="19"/>
      <c r="RD1" s="20">
        <f>入力シート!$O$1</f>
        <v>2024</v>
      </c>
      <c r="RE1" s="20"/>
      <c r="RF1" s="20"/>
      <c r="RG1" s="20"/>
      <c r="RH1" s="20"/>
      <c r="RI1" s="20"/>
      <c r="RJ1" s="20"/>
      <c r="RK1" s="21">
        <f>入力シート!$T$1</f>
        <v>4</v>
      </c>
      <c r="RL1" s="21"/>
      <c r="RM1" s="21"/>
      <c r="RS1" s="35"/>
      <c r="RT1" s="36" t="s">
        <v>244</v>
      </c>
      <c r="RU1" s="217">
        <f>利用者リスト!$F$1</f>
        <v>0</v>
      </c>
      <c r="RV1" s="217"/>
      <c r="RW1" s="217"/>
      <c r="RX1" s="217"/>
      <c r="RY1" s="217"/>
      <c r="RZ1" s="217"/>
      <c r="SB1" s="9" t="s">
        <v>40</v>
      </c>
      <c r="SH1" s="9" t="str">
        <f>$H$1</f>
        <v>令和6年度版</v>
      </c>
      <c r="SK1" s="19"/>
      <c r="SL1" s="19"/>
      <c r="SN1" s="19"/>
      <c r="SP1" s="20">
        <f>入力シート!$O$1</f>
        <v>2024</v>
      </c>
      <c r="SQ1" s="20"/>
      <c r="SR1" s="20"/>
      <c r="SS1" s="20"/>
      <c r="ST1" s="20"/>
      <c r="SU1" s="20"/>
      <c r="SV1" s="20"/>
      <c r="SW1" s="21">
        <f>入力シート!$T$1</f>
        <v>4</v>
      </c>
      <c r="SX1" s="21"/>
      <c r="SY1" s="21"/>
      <c r="TE1" s="35"/>
      <c r="TF1" s="36" t="s">
        <v>244</v>
      </c>
      <c r="TG1" s="217">
        <f>利用者リスト!$F$1</f>
        <v>0</v>
      </c>
      <c r="TH1" s="217"/>
      <c r="TI1" s="217"/>
      <c r="TJ1" s="217"/>
      <c r="TK1" s="217"/>
      <c r="TL1" s="217"/>
      <c r="TN1" s="9" t="s">
        <v>40</v>
      </c>
      <c r="TT1" s="9" t="str">
        <f>$H$1</f>
        <v>令和6年度版</v>
      </c>
      <c r="TW1" s="19"/>
      <c r="TX1" s="19"/>
      <c r="TZ1" s="19"/>
      <c r="UB1" s="20">
        <f>入力シート!$O$1</f>
        <v>2024</v>
      </c>
      <c r="UC1" s="20"/>
      <c r="UD1" s="20"/>
      <c r="UE1" s="20"/>
      <c r="UF1" s="20"/>
      <c r="UG1" s="20"/>
      <c r="UH1" s="20"/>
      <c r="UI1" s="21">
        <f>入力シート!$T$1</f>
        <v>4</v>
      </c>
      <c r="UJ1" s="21"/>
      <c r="UK1" s="21"/>
      <c r="UQ1" s="35"/>
      <c r="UR1" s="36" t="s">
        <v>244</v>
      </c>
      <c r="US1" s="217">
        <f>利用者リスト!$F$1</f>
        <v>0</v>
      </c>
      <c r="UT1" s="217"/>
      <c r="UU1" s="217"/>
      <c r="UV1" s="217"/>
      <c r="UW1" s="217"/>
      <c r="UX1" s="217"/>
      <c r="UZ1" s="9" t="s">
        <v>40</v>
      </c>
      <c r="VF1" s="9" t="str">
        <f>$H$1</f>
        <v>令和6年度版</v>
      </c>
      <c r="VI1" s="19"/>
      <c r="VJ1" s="19"/>
      <c r="VL1" s="19"/>
      <c r="VN1" s="20">
        <f>入力シート!$O$1</f>
        <v>2024</v>
      </c>
      <c r="VO1" s="20"/>
      <c r="VP1" s="20"/>
      <c r="VQ1" s="20"/>
      <c r="VR1" s="20"/>
      <c r="VS1" s="20"/>
      <c r="VT1" s="20"/>
      <c r="VU1" s="21">
        <f>入力シート!$T$1</f>
        <v>4</v>
      </c>
      <c r="VV1" s="21"/>
      <c r="VW1" s="21"/>
      <c r="WC1" s="35"/>
      <c r="WD1" s="36" t="s">
        <v>244</v>
      </c>
      <c r="WE1" s="217">
        <f>利用者リスト!$F$1</f>
        <v>0</v>
      </c>
      <c r="WF1" s="217"/>
      <c r="WG1" s="217"/>
      <c r="WH1" s="217"/>
      <c r="WI1" s="217"/>
      <c r="WJ1" s="217"/>
      <c r="WL1" s="9" t="s">
        <v>40</v>
      </c>
      <c r="WR1" s="9" t="str">
        <f>$H$1</f>
        <v>令和6年度版</v>
      </c>
      <c r="WU1" s="19"/>
      <c r="WV1" s="19"/>
      <c r="WX1" s="19"/>
      <c r="WZ1" s="20">
        <f>入力シート!$O$1</f>
        <v>2024</v>
      </c>
      <c r="XA1" s="20"/>
      <c r="XB1" s="20"/>
      <c r="XC1" s="20"/>
      <c r="XD1" s="20"/>
      <c r="XE1" s="20"/>
      <c r="XF1" s="20"/>
      <c r="XG1" s="21">
        <f>入力シート!$T$1</f>
        <v>4</v>
      </c>
      <c r="XH1" s="21"/>
      <c r="XI1" s="21"/>
      <c r="XO1" s="35"/>
      <c r="XP1" s="36" t="s">
        <v>244</v>
      </c>
      <c r="XQ1" s="217">
        <f>利用者リスト!$F$1</f>
        <v>0</v>
      </c>
      <c r="XR1" s="217"/>
      <c r="XS1" s="217"/>
      <c r="XT1" s="217"/>
      <c r="XU1" s="217"/>
      <c r="XV1" s="217"/>
      <c r="XX1" s="9" t="s">
        <v>40</v>
      </c>
      <c r="YD1" s="9" t="str">
        <f>$H$1</f>
        <v>令和6年度版</v>
      </c>
      <c r="YG1" s="19"/>
      <c r="YH1" s="19"/>
      <c r="YJ1" s="19"/>
      <c r="YL1" s="20">
        <f>入力シート!$O$1</f>
        <v>2024</v>
      </c>
      <c r="YM1" s="20"/>
      <c r="YN1" s="20"/>
      <c r="YO1" s="20"/>
      <c r="YP1" s="20"/>
      <c r="YQ1" s="20"/>
      <c r="YR1" s="20"/>
      <c r="YS1" s="21">
        <f>入力シート!$T$1</f>
        <v>4</v>
      </c>
      <c r="YT1" s="21"/>
      <c r="YU1" s="21"/>
      <c r="ZA1" s="35"/>
      <c r="ZB1" s="36" t="s">
        <v>244</v>
      </c>
      <c r="ZC1" s="217">
        <f>利用者リスト!$F$1</f>
        <v>0</v>
      </c>
      <c r="ZD1" s="217"/>
      <c r="ZE1" s="217"/>
      <c r="ZF1" s="217"/>
      <c r="ZG1" s="217"/>
      <c r="ZH1" s="217"/>
      <c r="ZJ1" s="9" t="s">
        <v>40</v>
      </c>
      <c r="ZP1" s="9" t="str">
        <f>$H$1</f>
        <v>令和6年度版</v>
      </c>
      <c r="ZS1" s="19"/>
      <c r="ZT1" s="19"/>
      <c r="ZV1" s="19"/>
      <c r="ZX1" s="20">
        <f>入力シート!$O$1</f>
        <v>2024</v>
      </c>
      <c r="ZY1" s="20"/>
      <c r="ZZ1" s="20"/>
      <c r="AAA1" s="20"/>
      <c r="AAB1" s="20"/>
      <c r="AAC1" s="20"/>
      <c r="AAD1" s="20"/>
      <c r="AAE1" s="21">
        <f>入力シート!$T$1</f>
        <v>4</v>
      </c>
      <c r="AAF1" s="21"/>
      <c r="AAG1" s="21"/>
      <c r="AAM1" s="35"/>
      <c r="AAN1" s="36" t="s">
        <v>244</v>
      </c>
      <c r="AAO1" s="217">
        <f>利用者リスト!$F$1</f>
        <v>0</v>
      </c>
      <c r="AAP1" s="217"/>
      <c r="AAQ1" s="217"/>
      <c r="AAR1" s="217"/>
      <c r="AAS1" s="217"/>
      <c r="AAT1" s="217"/>
      <c r="AAV1" s="9" t="s">
        <v>40</v>
      </c>
      <c r="ABB1" s="9" t="str">
        <f>$H$1</f>
        <v>令和6年度版</v>
      </c>
      <c r="ABE1" s="19"/>
      <c r="ABF1" s="19"/>
      <c r="ABH1" s="19"/>
      <c r="ABJ1" s="20">
        <f>入力シート!$O$1</f>
        <v>2024</v>
      </c>
      <c r="ABK1" s="20"/>
      <c r="ABL1" s="20"/>
      <c r="ABM1" s="20"/>
      <c r="ABN1" s="20"/>
      <c r="ABO1" s="20"/>
      <c r="ABP1" s="20"/>
      <c r="ABQ1" s="21">
        <f>入力シート!$T$1</f>
        <v>4</v>
      </c>
      <c r="ABR1" s="21"/>
      <c r="ABS1" s="21"/>
      <c r="ABY1" s="35"/>
      <c r="ABZ1" s="36" t="s">
        <v>244</v>
      </c>
      <c r="ACA1" s="217">
        <f>利用者リスト!$F$1</f>
        <v>0</v>
      </c>
      <c r="ACB1" s="217"/>
      <c r="ACC1" s="217"/>
      <c r="ACD1" s="217"/>
      <c r="ACE1" s="217"/>
      <c r="ACF1" s="217"/>
    </row>
    <row r="2" spans="2:760" ht="5.4" customHeight="1" x14ac:dyDescent="0.2"/>
    <row r="3" spans="2:760" ht="18.600000000000001" customHeight="1" x14ac:dyDescent="0.2">
      <c r="B3" s="192" t="str">
        <f>入力シート!$F$3</f>
        <v>氏　　名</v>
      </c>
      <c r="C3" s="192"/>
      <c r="D3" s="192"/>
      <c r="E3" s="192"/>
      <c r="F3" s="101" t="str">
        <f>入力シート!$K$3</f>
        <v>障害種別</v>
      </c>
      <c r="G3" s="101" t="str">
        <f>入力シート!$N$3</f>
        <v>支給量</v>
      </c>
      <c r="H3" s="192" t="str">
        <f>入力シート!$Q$3</f>
        <v>身体介護の有無</v>
      </c>
      <c r="I3" s="192"/>
      <c r="J3" s="192"/>
      <c r="K3" s="192"/>
      <c r="L3" s="192"/>
      <c r="M3" s="192"/>
      <c r="N3" s="192"/>
      <c r="O3" s="192"/>
      <c r="P3" s="192" t="str">
        <f>入力シート!$U$3</f>
        <v>上限負担月額</v>
      </c>
      <c r="Q3" s="192"/>
      <c r="R3" s="192"/>
      <c r="S3" s="192"/>
      <c r="T3" s="192"/>
      <c r="U3" s="192"/>
      <c r="V3" s="192"/>
      <c r="W3" s="192"/>
      <c r="X3" s="85"/>
      <c r="Y3" s="85"/>
      <c r="AE3" s="101" t="s">
        <v>243</v>
      </c>
      <c r="AF3" s="22" t="s">
        <v>246</v>
      </c>
      <c r="AG3" s="22" t="s">
        <v>41</v>
      </c>
      <c r="AH3" s="22" t="s">
        <v>42</v>
      </c>
      <c r="AI3" s="23"/>
      <c r="AJ3" s="23"/>
      <c r="AK3" s="23"/>
      <c r="AN3" s="192" t="str">
        <f>入力シート!$F$3</f>
        <v>氏　　名</v>
      </c>
      <c r="AO3" s="192"/>
      <c r="AP3" s="192"/>
      <c r="AQ3" s="192"/>
      <c r="AR3" s="101" t="str">
        <f>入力シート!$K$3</f>
        <v>障害種別</v>
      </c>
      <c r="AS3" s="101" t="str">
        <f>入力シート!$N$3</f>
        <v>支給量</v>
      </c>
      <c r="AT3" s="192" t="str">
        <f>入力シート!$Q$3</f>
        <v>身体介護の有無</v>
      </c>
      <c r="AU3" s="192"/>
      <c r="AV3" s="192"/>
      <c r="AW3" s="192"/>
      <c r="AX3" s="192"/>
      <c r="AY3" s="192"/>
      <c r="AZ3" s="192"/>
      <c r="BA3" s="192"/>
      <c r="BB3" s="192" t="str">
        <f>入力シート!$U$3</f>
        <v>上限負担月額</v>
      </c>
      <c r="BC3" s="192"/>
      <c r="BD3" s="192"/>
      <c r="BE3" s="192"/>
      <c r="BF3" s="192"/>
      <c r="BG3" s="192"/>
      <c r="BH3" s="192"/>
      <c r="BI3" s="192"/>
      <c r="BJ3" s="85"/>
      <c r="BK3" s="85"/>
      <c r="BQ3" s="101" t="s">
        <v>243</v>
      </c>
      <c r="BR3" s="22" t="s">
        <v>246</v>
      </c>
      <c r="BS3" s="22" t="s">
        <v>41</v>
      </c>
      <c r="BT3" s="22" t="s">
        <v>42</v>
      </c>
      <c r="BU3" s="23"/>
      <c r="BV3" s="23"/>
      <c r="BW3" s="23"/>
      <c r="BZ3" s="192" t="str">
        <f>入力シート!$F$3</f>
        <v>氏　　名</v>
      </c>
      <c r="CA3" s="192"/>
      <c r="CB3" s="192"/>
      <c r="CC3" s="192"/>
      <c r="CD3" s="101" t="str">
        <f>入力シート!$K$3</f>
        <v>障害種別</v>
      </c>
      <c r="CE3" s="101" t="str">
        <f>入力シート!$N$3</f>
        <v>支給量</v>
      </c>
      <c r="CF3" s="192" t="str">
        <f>入力シート!$Q$3</f>
        <v>身体介護の有無</v>
      </c>
      <c r="CG3" s="192"/>
      <c r="CH3" s="192"/>
      <c r="CI3" s="192"/>
      <c r="CJ3" s="192"/>
      <c r="CK3" s="192"/>
      <c r="CL3" s="192"/>
      <c r="CM3" s="192"/>
      <c r="CN3" s="192" t="str">
        <f>入力シート!$U$3</f>
        <v>上限負担月額</v>
      </c>
      <c r="CO3" s="192"/>
      <c r="CP3" s="192"/>
      <c r="CQ3" s="192"/>
      <c r="CR3" s="192"/>
      <c r="CS3" s="192"/>
      <c r="CT3" s="192"/>
      <c r="CU3" s="192"/>
      <c r="CV3" s="85"/>
      <c r="CW3" s="85"/>
      <c r="DC3" s="101" t="s">
        <v>243</v>
      </c>
      <c r="DD3" s="22" t="s">
        <v>246</v>
      </c>
      <c r="DE3" s="22" t="s">
        <v>41</v>
      </c>
      <c r="DF3" s="22" t="s">
        <v>42</v>
      </c>
      <c r="DG3" s="23"/>
      <c r="DH3" s="23"/>
      <c r="DI3" s="23"/>
      <c r="DL3" s="192" t="str">
        <f>入力シート!$F$3</f>
        <v>氏　　名</v>
      </c>
      <c r="DM3" s="192"/>
      <c r="DN3" s="192"/>
      <c r="DO3" s="192"/>
      <c r="DP3" s="101" t="str">
        <f>入力シート!$K$3</f>
        <v>障害種別</v>
      </c>
      <c r="DQ3" s="101" t="str">
        <f>入力シート!$N$3</f>
        <v>支給量</v>
      </c>
      <c r="DR3" s="192" t="str">
        <f>入力シート!$Q$3</f>
        <v>身体介護の有無</v>
      </c>
      <c r="DS3" s="192"/>
      <c r="DT3" s="192"/>
      <c r="DU3" s="192"/>
      <c r="DV3" s="192"/>
      <c r="DW3" s="192"/>
      <c r="DX3" s="192"/>
      <c r="DY3" s="192"/>
      <c r="DZ3" s="192" t="str">
        <f>入力シート!$U$3</f>
        <v>上限負担月額</v>
      </c>
      <c r="EA3" s="192"/>
      <c r="EB3" s="192"/>
      <c r="EC3" s="192"/>
      <c r="ED3" s="192"/>
      <c r="EE3" s="192"/>
      <c r="EF3" s="192"/>
      <c r="EG3" s="192"/>
      <c r="EH3" s="85"/>
      <c r="EI3" s="85"/>
      <c r="EO3" s="101" t="s">
        <v>243</v>
      </c>
      <c r="EP3" s="22" t="s">
        <v>246</v>
      </c>
      <c r="EQ3" s="22" t="s">
        <v>41</v>
      </c>
      <c r="ER3" s="22" t="s">
        <v>42</v>
      </c>
      <c r="ES3" s="23"/>
      <c r="ET3" s="23"/>
      <c r="EU3" s="23"/>
      <c r="EX3" s="192" t="str">
        <f>入力シート!$F$3</f>
        <v>氏　　名</v>
      </c>
      <c r="EY3" s="192"/>
      <c r="EZ3" s="192"/>
      <c r="FA3" s="192"/>
      <c r="FB3" s="101" t="str">
        <f>入力シート!$K$3</f>
        <v>障害種別</v>
      </c>
      <c r="FC3" s="101" t="str">
        <f>入力シート!$N$3</f>
        <v>支給量</v>
      </c>
      <c r="FD3" s="192" t="str">
        <f>入力シート!$Q$3</f>
        <v>身体介護の有無</v>
      </c>
      <c r="FE3" s="192"/>
      <c r="FF3" s="192"/>
      <c r="FG3" s="192"/>
      <c r="FH3" s="192"/>
      <c r="FI3" s="192"/>
      <c r="FJ3" s="192"/>
      <c r="FK3" s="192"/>
      <c r="FL3" s="192" t="str">
        <f>入力シート!$U$3</f>
        <v>上限負担月額</v>
      </c>
      <c r="FM3" s="192"/>
      <c r="FN3" s="192"/>
      <c r="FO3" s="192"/>
      <c r="FP3" s="192"/>
      <c r="FQ3" s="192"/>
      <c r="FR3" s="192"/>
      <c r="FS3" s="192"/>
      <c r="FT3" s="85"/>
      <c r="FU3" s="85"/>
      <c r="GA3" s="101" t="s">
        <v>243</v>
      </c>
      <c r="GB3" s="22" t="s">
        <v>246</v>
      </c>
      <c r="GC3" s="22" t="s">
        <v>41</v>
      </c>
      <c r="GD3" s="22" t="s">
        <v>42</v>
      </c>
      <c r="GE3" s="23"/>
      <c r="GF3" s="23"/>
      <c r="GG3" s="23"/>
      <c r="GJ3" s="192" t="str">
        <f>入力シート!$F$3</f>
        <v>氏　　名</v>
      </c>
      <c r="GK3" s="192"/>
      <c r="GL3" s="192"/>
      <c r="GM3" s="192"/>
      <c r="GN3" s="101" t="str">
        <f>入力シート!$K$3</f>
        <v>障害種別</v>
      </c>
      <c r="GO3" s="101" t="str">
        <f>入力シート!$N$3</f>
        <v>支給量</v>
      </c>
      <c r="GP3" s="192" t="str">
        <f>入力シート!$Q$3</f>
        <v>身体介護の有無</v>
      </c>
      <c r="GQ3" s="192"/>
      <c r="GR3" s="192"/>
      <c r="GS3" s="192"/>
      <c r="GT3" s="192"/>
      <c r="GU3" s="192"/>
      <c r="GV3" s="192"/>
      <c r="GW3" s="192"/>
      <c r="GX3" s="192" t="str">
        <f>入力シート!$U$3</f>
        <v>上限負担月額</v>
      </c>
      <c r="GY3" s="192"/>
      <c r="GZ3" s="192"/>
      <c r="HA3" s="192"/>
      <c r="HB3" s="192"/>
      <c r="HC3" s="192"/>
      <c r="HD3" s="192"/>
      <c r="HE3" s="192"/>
      <c r="HF3" s="85"/>
      <c r="HG3" s="85"/>
      <c r="HM3" s="101" t="s">
        <v>243</v>
      </c>
      <c r="HN3" s="22" t="s">
        <v>246</v>
      </c>
      <c r="HO3" s="22" t="s">
        <v>41</v>
      </c>
      <c r="HP3" s="22" t="s">
        <v>42</v>
      </c>
      <c r="HQ3" s="23"/>
      <c r="HR3" s="23"/>
      <c r="HS3" s="23"/>
      <c r="HV3" s="192" t="str">
        <f>入力シート!$F$3</f>
        <v>氏　　名</v>
      </c>
      <c r="HW3" s="192"/>
      <c r="HX3" s="192"/>
      <c r="HY3" s="192"/>
      <c r="HZ3" s="101" t="str">
        <f>入力シート!$K$3</f>
        <v>障害種別</v>
      </c>
      <c r="IA3" s="101" t="str">
        <f>入力シート!$N$3</f>
        <v>支給量</v>
      </c>
      <c r="IB3" s="192" t="str">
        <f>入力シート!$Q$3</f>
        <v>身体介護の有無</v>
      </c>
      <c r="IC3" s="192"/>
      <c r="ID3" s="192"/>
      <c r="IE3" s="192"/>
      <c r="IF3" s="192"/>
      <c r="IG3" s="192"/>
      <c r="IH3" s="192"/>
      <c r="II3" s="192"/>
      <c r="IJ3" s="192" t="str">
        <f>入力シート!$U$3</f>
        <v>上限負担月額</v>
      </c>
      <c r="IK3" s="192"/>
      <c r="IL3" s="192"/>
      <c r="IM3" s="192"/>
      <c r="IN3" s="192"/>
      <c r="IO3" s="192"/>
      <c r="IP3" s="192"/>
      <c r="IQ3" s="192"/>
      <c r="IR3" s="85"/>
      <c r="IS3" s="85"/>
      <c r="IY3" s="101" t="s">
        <v>243</v>
      </c>
      <c r="IZ3" s="22" t="s">
        <v>246</v>
      </c>
      <c r="JA3" s="22" t="s">
        <v>41</v>
      </c>
      <c r="JB3" s="22" t="s">
        <v>42</v>
      </c>
      <c r="JC3" s="23"/>
      <c r="JD3" s="23"/>
      <c r="JE3" s="23"/>
      <c r="JH3" s="192" t="str">
        <f>入力シート!$F$3</f>
        <v>氏　　名</v>
      </c>
      <c r="JI3" s="192"/>
      <c r="JJ3" s="192"/>
      <c r="JK3" s="192"/>
      <c r="JL3" s="101" t="str">
        <f>入力シート!$K$3</f>
        <v>障害種別</v>
      </c>
      <c r="JM3" s="101" t="str">
        <f>入力シート!$N$3</f>
        <v>支給量</v>
      </c>
      <c r="JN3" s="192" t="str">
        <f>入力シート!$Q$3</f>
        <v>身体介護の有無</v>
      </c>
      <c r="JO3" s="192"/>
      <c r="JP3" s="192"/>
      <c r="JQ3" s="192"/>
      <c r="JR3" s="192"/>
      <c r="JS3" s="192"/>
      <c r="JT3" s="192"/>
      <c r="JU3" s="192"/>
      <c r="JV3" s="192" t="str">
        <f>入力シート!$U$3</f>
        <v>上限負担月額</v>
      </c>
      <c r="JW3" s="192"/>
      <c r="JX3" s="192"/>
      <c r="JY3" s="192"/>
      <c r="JZ3" s="192"/>
      <c r="KA3" s="192"/>
      <c r="KB3" s="192"/>
      <c r="KC3" s="192"/>
      <c r="KD3" s="85"/>
      <c r="KE3" s="85"/>
      <c r="KK3" s="101" t="s">
        <v>243</v>
      </c>
      <c r="KL3" s="22" t="s">
        <v>246</v>
      </c>
      <c r="KM3" s="22" t="s">
        <v>41</v>
      </c>
      <c r="KN3" s="22" t="s">
        <v>42</v>
      </c>
      <c r="KO3" s="23"/>
      <c r="KP3" s="23"/>
      <c r="KQ3" s="23"/>
      <c r="KT3" s="192" t="str">
        <f>入力シート!$F$3</f>
        <v>氏　　名</v>
      </c>
      <c r="KU3" s="192"/>
      <c r="KV3" s="192"/>
      <c r="KW3" s="192"/>
      <c r="KX3" s="101" t="str">
        <f>入力シート!$K$3</f>
        <v>障害種別</v>
      </c>
      <c r="KY3" s="101" t="str">
        <f>入力シート!$N$3</f>
        <v>支給量</v>
      </c>
      <c r="KZ3" s="192" t="str">
        <f>入力シート!$Q$3</f>
        <v>身体介護の有無</v>
      </c>
      <c r="LA3" s="192"/>
      <c r="LB3" s="192"/>
      <c r="LC3" s="192"/>
      <c r="LD3" s="192"/>
      <c r="LE3" s="192"/>
      <c r="LF3" s="192"/>
      <c r="LG3" s="192"/>
      <c r="LH3" s="192" t="str">
        <f>入力シート!$U$3</f>
        <v>上限負担月額</v>
      </c>
      <c r="LI3" s="192"/>
      <c r="LJ3" s="192"/>
      <c r="LK3" s="192"/>
      <c r="LL3" s="192"/>
      <c r="LM3" s="192"/>
      <c r="LN3" s="192"/>
      <c r="LO3" s="192"/>
      <c r="LP3" s="85"/>
      <c r="LQ3" s="85"/>
      <c r="LW3" s="101" t="s">
        <v>243</v>
      </c>
      <c r="LX3" s="22" t="s">
        <v>246</v>
      </c>
      <c r="LY3" s="22" t="s">
        <v>41</v>
      </c>
      <c r="LZ3" s="22" t="s">
        <v>42</v>
      </c>
      <c r="MA3" s="23"/>
      <c r="MB3" s="23"/>
      <c r="MC3" s="23"/>
      <c r="MF3" s="192" t="str">
        <f>入力シート!$F$3</f>
        <v>氏　　名</v>
      </c>
      <c r="MG3" s="192"/>
      <c r="MH3" s="192"/>
      <c r="MI3" s="192"/>
      <c r="MJ3" s="101" t="str">
        <f>入力シート!$K$3</f>
        <v>障害種別</v>
      </c>
      <c r="MK3" s="101" t="str">
        <f>入力シート!$N$3</f>
        <v>支給量</v>
      </c>
      <c r="ML3" s="192" t="str">
        <f>入力シート!$Q$3</f>
        <v>身体介護の有無</v>
      </c>
      <c r="MM3" s="192"/>
      <c r="MN3" s="192"/>
      <c r="MO3" s="192"/>
      <c r="MP3" s="192"/>
      <c r="MQ3" s="192"/>
      <c r="MR3" s="192"/>
      <c r="MS3" s="192"/>
      <c r="MT3" s="192" t="str">
        <f>入力シート!$U$3</f>
        <v>上限負担月額</v>
      </c>
      <c r="MU3" s="192"/>
      <c r="MV3" s="192"/>
      <c r="MW3" s="192"/>
      <c r="MX3" s="192"/>
      <c r="MY3" s="192"/>
      <c r="MZ3" s="192"/>
      <c r="NA3" s="192"/>
      <c r="NB3" s="85"/>
      <c r="NC3" s="85"/>
      <c r="NI3" s="101" t="s">
        <v>243</v>
      </c>
      <c r="NJ3" s="22" t="s">
        <v>246</v>
      </c>
      <c r="NK3" s="22" t="s">
        <v>41</v>
      </c>
      <c r="NL3" s="22" t="s">
        <v>42</v>
      </c>
      <c r="NM3" s="23"/>
      <c r="NN3" s="23"/>
      <c r="NO3" s="23"/>
      <c r="NR3" s="192" t="str">
        <f>入力シート!$F$3</f>
        <v>氏　　名</v>
      </c>
      <c r="NS3" s="192"/>
      <c r="NT3" s="192"/>
      <c r="NU3" s="192"/>
      <c r="NV3" s="101" t="str">
        <f>入力シート!$K$3</f>
        <v>障害種別</v>
      </c>
      <c r="NW3" s="101" t="str">
        <f>入力シート!$N$3</f>
        <v>支給量</v>
      </c>
      <c r="NX3" s="192" t="str">
        <f>入力シート!$Q$3</f>
        <v>身体介護の有無</v>
      </c>
      <c r="NY3" s="192"/>
      <c r="NZ3" s="192"/>
      <c r="OA3" s="192"/>
      <c r="OB3" s="192"/>
      <c r="OC3" s="192"/>
      <c r="OD3" s="192"/>
      <c r="OE3" s="192"/>
      <c r="OF3" s="192" t="str">
        <f>入力シート!$U$3</f>
        <v>上限負担月額</v>
      </c>
      <c r="OG3" s="192"/>
      <c r="OH3" s="192"/>
      <c r="OI3" s="192"/>
      <c r="OJ3" s="192"/>
      <c r="OK3" s="192"/>
      <c r="OL3" s="192"/>
      <c r="OM3" s="192"/>
      <c r="ON3" s="85"/>
      <c r="OO3" s="85"/>
      <c r="OU3" s="101" t="s">
        <v>243</v>
      </c>
      <c r="OV3" s="22" t="s">
        <v>246</v>
      </c>
      <c r="OW3" s="22" t="s">
        <v>41</v>
      </c>
      <c r="OX3" s="22" t="s">
        <v>42</v>
      </c>
      <c r="OY3" s="23"/>
      <c r="OZ3" s="23"/>
      <c r="PA3" s="23"/>
      <c r="PD3" s="192" t="str">
        <f>入力シート!$F$3</f>
        <v>氏　　名</v>
      </c>
      <c r="PE3" s="192"/>
      <c r="PF3" s="192"/>
      <c r="PG3" s="192"/>
      <c r="PH3" s="101" t="str">
        <f>入力シート!$K$3</f>
        <v>障害種別</v>
      </c>
      <c r="PI3" s="101" t="str">
        <f>入力シート!$N$3</f>
        <v>支給量</v>
      </c>
      <c r="PJ3" s="192" t="str">
        <f>入力シート!$Q$3</f>
        <v>身体介護の有無</v>
      </c>
      <c r="PK3" s="192"/>
      <c r="PL3" s="192"/>
      <c r="PM3" s="192"/>
      <c r="PN3" s="192"/>
      <c r="PO3" s="192"/>
      <c r="PP3" s="192"/>
      <c r="PQ3" s="192"/>
      <c r="PR3" s="192" t="str">
        <f>入力シート!$U$3</f>
        <v>上限負担月額</v>
      </c>
      <c r="PS3" s="192"/>
      <c r="PT3" s="192"/>
      <c r="PU3" s="192"/>
      <c r="PV3" s="192"/>
      <c r="PW3" s="192"/>
      <c r="PX3" s="192"/>
      <c r="PY3" s="192"/>
      <c r="PZ3" s="85"/>
      <c r="QA3" s="85"/>
      <c r="QG3" s="101" t="s">
        <v>243</v>
      </c>
      <c r="QH3" s="22" t="s">
        <v>246</v>
      </c>
      <c r="QI3" s="22" t="s">
        <v>41</v>
      </c>
      <c r="QJ3" s="22" t="s">
        <v>42</v>
      </c>
      <c r="QK3" s="23"/>
      <c r="QL3" s="23"/>
      <c r="QM3" s="23"/>
      <c r="QP3" s="192" t="str">
        <f>入力シート!$F$3</f>
        <v>氏　　名</v>
      </c>
      <c r="QQ3" s="192"/>
      <c r="QR3" s="192"/>
      <c r="QS3" s="192"/>
      <c r="QT3" s="101" t="str">
        <f>入力シート!$K$3</f>
        <v>障害種別</v>
      </c>
      <c r="QU3" s="101" t="str">
        <f>入力シート!$N$3</f>
        <v>支給量</v>
      </c>
      <c r="QV3" s="192" t="str">
        <f>入力シート!$Q$3</f>
        <v>身体介護の有無</v>
      </c>
      <c r="QW3" s="192"/>
      <c r="QX3" s="192"/>
      <c r="QY3" s="192"/>
      <c r="QZ3" s="192"/>
      <c r="RA3" s="192"/>
      <c r="RB3" s="192"/>
      <c r="RC3" s="192"/>
      <c r="RD3" s="192" t="str">
        <f>入力シート!$U$3</f>
        <v>上限負担月額</v>
      </c>
      <c r="RE3" s="192"/>
      <c r="RF3" s="192"/>
      <c r="RG3" s="192"/>
      <c r="RH3" s="192"/>
      <c r="RI3" s="192"/>
      <c r="RJ3" s="192"/>
      <c r="RK3" s="192"/>
      <c r="RL3" s="85"/>
      <c r="RM3" s="85"/>
      <c r="RS3" s="101" t="s">
        <v>243</v>
      </c>
      <c r="RT3" s="22" t="s">
        <v>246</v>
      </c>
      <c r="RU3" s="22" t="s">
        <v>41</v>
      </c>
      <c r="RV3" s="22" t="s">
        <v>42</v>
      </c>
      <c r="RW3" s="23"/>
      <c r="RX3" s="23"/>
      <c r="RY3" s="23"/>
      <c r="SB3" s="192" t="str">
        <f>入力シート!$F$3</f>
        <v>氏　　名</v>
      </c>
      <c r="SC3" s="192"/>
      <c r="SD3" s="192"/>
      <c r="SE3" s="192"/>
      <c r="SF3" s="101" t="str">
        <f>入力シート!$K$3</f>
        <v>障害種別</v>
      </c>
      <c r="SG3" s="101" t="str">
        <f>入力シート!$N$3</f>
        <v>支給量</v>
      </c>
      <c r="SH3" s="192" t="str">
        <f>入力シート!$Q$3</f>
        <v>身体介護の有無</v>
      </c>
      <c r="SI3" s="192"/>
      <c r="SJ3" s="192"/>
      <c r="SK3" s="192"/>
      <c r="SL3" s="192"/>
      <c r="SM3" s="192"/>
      <c r="SN3" s="192"/>
      <c r="SO3" s="192"/>
      <c r="SP3" s="192" t="str">
        <f>入力シート!$U$3</f>
        <v>上限負担月額</v>
      </c>
      <c r="SQ3" s="192"/>
      <c r="SR3" s="192"/>
      <c r="SS3" s="192"/>
      <c r="ST3" s="192"/>
      <c r="SU3" s="192"/>
      <c r="SV3" s="192"/>
      <c r="SW3" s="192"/>
      <c r="SX3" s="85"/>
      <c r="SY3" s="85"/>
      <c r="TE3" s="101" t="s">
        <v>243</v>
      </c>
      <c r="TF3" s="22" t="s">
        <v>246</v>
      </c>
      <c r="TG3" s="22" t="s">
        <v>41</v>
      </c>
      <c r="TH3" s="22" t="s">
        <v>42</v>
      </c>
      <c r="TI3" s="23"/>
      <c r="TJ3" s="23"/>
      <c r="TK3" s="23"/>
      <c r="TN3" s="192" t="str">
        <f>入力シート!$F$3</f>
        <v>氏　　名</v>
      </c>
      <c r="TO3" s="192"/>
      <c r="TP3" s="192"/>
      <c r="TQ3" s="192"/>
      <c r="TR3" s="101" t="str">
        <f>入力シート!$K$3</f>
        <v>障害種別</v>
      </c>
      <c r="TS3" s="101" t="str">
        <f>入力シート!$N$3</f>
        <v>支給量</v>
      </c>
      <c r="TT3" s="192" t="str">
        <f>入力シート!$Q$3</f>
        <v>身体介護の有無</v>
      </c>
      <c r="TU3" s="192"/>
      <c r="TV3" s="192"/>
      <c r="TW3" s="192"/>
      <c r="TX3" s="192"/>
      <c r="TY3" s="192"/>
      <c r="TZ3" s="192"/>
      <c r="UA3" s="192"/>
      <c r="UB3" s="192" t="str">
        <f>入力シート!$U$3</f>
        <v>上限負担月額</v>
      </c>
      <c r="UC3" s="192"/>
      <c r="UD3" s="192"/>
      <c r="UE3" s="192"/>
      <c r="UF3" s="192"/>
      <c r="UG3" s="192"/>
      <c r="UH3" s="192"/>
      <c r="UI3" s="192"/>
      <c r="UJ3" s="85"/>
      <c r="UK3" s="85"/>
      <c r="UQ3" s="101" t="s">
        <v>243</v>
      </c>
      <c r="UR3" s="22" t="s">
        <v>246</v>
      </c>
      <c r="US3" s="22" t="s">
        <v>41</v>
      </c>
      <c r="UT3" s="22" t="s">
        <v>42</v>
      </c>
      <c r="UU3" s="23"/>
      <c r="UV3" s="23"/>
      <c r="UW3" s="23"/>
      <c r="UZ3" s="192" t="str">
        <f>入力シート!$F$3</f>
        <v>氏　　名</v>
      </c>
      <c r="VA3" s="192"/>
      <c r="VB3" s="192"/>
      <c r="VC3" s="192"/>
      <c r="VD3" s="101" t="str">
        <f>入力シート!$K$3</f>
        <v>障害種別</v>
      </c>
      <c r="VE3" s="101" t="str">
        <f>入力シート!$N$3</f>
        <v>支給量</v>
      </c>
      <c r="VF3" s="192" t="str">
        <f>入力シート!$Q$3</f>
        <v>身体介護の有無</v>
      </c>
      <c r="VG3" s="192"/>
      <c r="VH3" s="192"/>
      <c r="VI3" s="192"/>
      <c r="VJ3" s="192"/>
      <c r="VK3" s="192"/>
      <c r="VL3" s="192"/>
      <c r="VM3" s="192"/>
      <c r="VN3" s="192" t="str">
        <f>入力シート!$U$3</f>
        <v>上限負担月額</v>
      </c>
      <c r="VO3" s="192"/>
      <c r="VP3" s="192"/>
      <c r="VQ3" s="192"/>
      <c r="VR3" s="192"/>
      <c r="VS3" s="192"/>
      <c r="VT3" s="192"/>
      <c r="VU3" s="192"/>
      <c r="VV3" s="85"/>
      <c r="VW3" s="85"/>
      <c r="WC3" s="101" t="s">
        <v>243</v>
      </c>
      <c r="WD3" s="22" t="s">
        <v>246</v>
      </c>
      <c r="WE3" s="22" t="s">
        <v>41</v>
      </c>
      <c r="WF3" s="22" t="s">
        <v>42</v>
      </c>
      <c r="WG3" s="23"/>
      <c r="WH3" s="23"/>
      <c r="WI3" s="23"/>
      <c r="WL3" s="192" t="str">
        <f>入力シート!$F$3</f>
        <v>氏　　名</v>
      </c>
      <c r="WM3" s="192"/>
      <c r="WN3" s="192"/>
      <c r="WO3" s="192"/>
      <c r="WP3" s="101" t="str">
        <f>入力シート!$K$3</f>
        <v>障害種別</v>
      </c>
      <c r="WQ3" s="101" t="str">
        <f>入力シート!$N$3</f>
        <v>支給量</v>
      </c>
      <c r="WR3" s="192" t="str">
        <f>入力シート!$Q$3</f>
        <v>身体介護の有無</v>
      </c>
      <c r="WS3" s="192"/>
      <c r="WT3" s="192"/>
      <c r="WU3" s="192"/>
      <c r="WV3" s="192"/>
      <c r="WW3" s="192"/>
      <c r="WX3" s="192"/>
      <c r="WY3" s="192"/>
      <c r="WZ3" s="192" t="str">
        <f>入力シート!$U$3</f>
        <v>上限負担月額</v>
      </c>
      <c r="XA3" s="192"/>
      <c r="XB3" s="192"/>
      <c r="XC3" s="192"/>
      <c r="XD3" s="192"/>
      <c r="XE3" s="192"/>
      <c r="XF3" s="192"/>
      <c r="XG3" s="192"/>
      <c r="XH3" s="85"/>
      <c r="XI3" s="85"/>
      <c r="XO3" s="101" t="s">
        <v>243</v>
      </c>
      <c r="XP3" s="22" t="s">
        <v>246</v>
      </c>
      <c r="XQ3" s="22" t="s">
        <v>41</v>
      </c>
      <c r="XR3" s="22" t="s">
        <v>42</v>
      </c>
      <c r="XS3" s="23"/>
      <c r="XT3" s="23"/>
      <c r="XU3" s="23"/>
      <c r="XX3" s="192" t="str">
        <f>入力シート!$F$3</f>
        <v>氏　　名</v>
      </c>
      <c r="XY3" s="192"/>
      <c r="XZ3" s="192"/>
      <c r="YA3" s="192"/>
      <c r="YB3" s="101" t="str">
        <f>入力シート!$K$3</f>
        <v>障害種別</v>
      </c>
      <c r="YC3" s="101" t="str">
        <f>入力シート!$N$3</f>
        <v>支給量</v>
      </c>
      <c r="YD3" s="192" t="str">
        <f>入力シート!$Q$3</f>
        <v>身体介護の有無</v>
      </c>
      <c r="YE3" s="192"/>
      <c r="YF3" s="192"/>
      <c r="YG3" s="192"/>
      <c r="YH3" s="192"/>
      <c r="YI3" s="192"/>
      <c r="YJ3" s="192"/>
      <c r="YK3" s="192"/>
      <c r="YL3" s="192" t="str">
        <f>入力シート!$U$3</f>
        <v>上限負担月額</v>
      </c>
      <c r="YM3" s="192"/>
      <c r="YN3" s="192"/>
      <c r="YO3" s="192"/>
      <c r="YP3" s="192"/>
      <c r="YQ3" s="192"/>
      <c r="YR3" s="192"/>
      <c r="YS3" s="192"/>
      <c r="YT3" s="85"/>
      <c r="YU3" s="85"/>
      <c r="ZA3" s="101" t="s">
        <v>243</v>
      </c>
      <c r="ZB3" s="22" t="s">
        <v>246</v>
      </c>
      <c r="ZC3" s="22" t="s">
        <v>41</v>
      </c>
      <c r="ZD3" s="22" t="s">
        <v>42</v>
      </c>
      <c r="ZE3" s="23"/>
      <c r="ZF3" s="23"/>
      <c r="ZG3" s="23"/>
      <c r="ZJ3" s="192" t="str">
        <f>入力シート!$F$3</f>
        <v>氏　　名</v>
      </c>
      <c r="ZK3" s="192"/>
      <c r="ZL3" s="192"/>
      <c r="ZM3" s="192"/>
      <c r="ZN3" s="101" t="str">
        <f>入力シート!$K$3</f>
        <v>障害種別</v>
      </c>
      <c r="ZO3" s="101" t="str">
        <f>入力シート!$N$3</f>
        <v>支給量</v>
      </c>
      <c r="ZP3" s="192" t="str">
        <f>入力シート!$Q$3</f>
        <v>身体介護の有無</v>
      </c>
      <c r="ZQ3" s="192"/>
      <c r="ZR3" s="192"/>
      <c r="ZS3" s="192"/>
      <c r="ZT3" s="192"/>
      <c r="ZU3" s="192"/>
      <c r="ZV3" s="192"/>
      <c r="ZW3" s="192"/>
      <c r="ZX3" s="192" t="str">
        <f>入力シート!$U$3</f>
        <v>上限負担月額</v>
      </c>
      <c r="ZY3" s="192"/>
      <c r="ZZ3" s="192"/>
      <c r="AAA3" s="192"/>
      <c r="AAB3" s="192"/>
      <c r="AAC3" s="192"/>
      <c r="AAD3" s="192"/>
      <c r="AAE3" s="192"/>
      <c r="AAF3" s="85"/>
      <c r="AAG3" s="85"/>
      <c r="AAM3" s="101" t="s">
        <v>243</v>
      </c>
      <c r="AAN3" s="22" t="s">
        <v>246</v>
      </c>
      <c r="AAO3" s="22" t="s">
        <v>41</v>
      </c>
      <c r="AAP3" s="22" t="s">
        <v>42</v>
      </c>
      <c r="AAQ3" s="23"/>
      <c r="AAR3" s="23"/>
      <c r="AAS3" s="23"/>
      <c r="AAV3" s="192" t="str">
        <f>入力シート!$F$3</f>
        <v>氏　　名</v>
      </c>
      <c r="AAW3" s="192"/>
      <c r="AAX3" s="192"/>
      <c r="AAY3" s="192"/>
      <c r="AAZ3" s="101" t="str">
        <f>入力シート!$K$3</f>
        <v>障害種別</v>
      </c>
      <c r="ABA3" s="101" t="str">
        <f>入力シート!$N$3</f>
        <v>支給量</v>
      </c>
      <c r="ABB3" s="192" t="str">
        <f>入力シート!$Q$3</f>
        <v>身体介護の有無</v>
      </c>
      <c r="ABC3" s="192"/>
      <c r="ABD3" s="192"/>
      <c r="ABE3" s="192"/>
      <c r="ABF3" s="192"/>
      <c r="ABG3" s="192"/>
      <c r="ABH3" s="192"/>
      <c r="ABI3" s="192"/>
      <c r="ABJ3" s="192" t="str">
        <f>入力シート!$U$3</f>
        <v>上限負担月額</v>
      </c>
      <c r="ABK3" s="192"/>
      <c r="ABL3" s="192"/>
      <c r="ABM3" s="192"/>
      <c r="ABN3" s="192"/>
      <c r="ABO3" s="192"/>
      <c r="ABP3" s="192"/>
      <c r="ABQ3" s="192"/>
      <c r="ABR3" s="85"/>
      <c r="ABS3" s="85"/>
      <c r="ABY3" s="101" t="s">
        <v>243</v>
      </c>
      <c r="ABZ3" s="22" t="s">
        <v>246</v>
      </c>
      <c r="ACA3" s="22" t="s">
        <v>41</v>
      </c>
      <c r="ACB3" s="22" t="s">
        <v>42</v>
      </c>
      <c r="ACC3" s="23"/>
      <c r="ACD3" s="23"/>
      <c r="ACE3" s="23"/>
    </row>
    <row r="4" spans="2:760" ht="29.4" customHeight="1" x14ac:dyDescent="0.2">
      <c r="B4" s="192" t="str">
        <f>入力シート!F4</f>
        <v/>
      </c>
      <c r="C4" s="192"/>
      <c r="D4" s="192"/>
      <c r="E4" s="192"/>
      <c r="F4" s="69" t="str">
        <f>入力シート!K4</f>
        <v/>
      </c>
      <c r="G4" s="69" t="str">
        <f>入力シート!N4</f>
        <v/>
      </c>
      <c r="H4" s="192" t="str">
        <f>入力シート!Q4</f>
        <v/>
      </c>
      <c r="I4" s="192"/>
      <c r="J4" s="192"/>
      <c r="K4" s="192"/>
      <c r="L4" s="192"/>
      <c r="M4" s="192"/>
      <c r="N4" s="192"/>
      <c r="O4" s="192"/>
      <c r="P4" s="215" t="str">
        <f>IF(入力シート!U4=0,"0円",入力シート!U4)</f>
        <v/>
      </c>
      <c r="Q4" s="215"/>
      <c r="R4" s="215"/>
      <c r="S4" s="215"/>
      <c r="T4" s="215"/>
      <c r="U4" s="215"/>
      <c r="V4" s="215"/>
      <c r="W4" s="215"/>
      <c r="X4" s="86"/>
      <c r="Y4" s="86"/>
      <c r="Z4" s="19"/>
      <c r="AE4" s="91" t="str">
        <f>IF(B4="","",SUM(AD9:AD59))</f>
        <v/>
      </c>
      <c r="AF4" s="90" t="str">
        <f>IF(B4="","",SUM(Z9:Z59))</f>
        <v/>
      </c>
      <c r="AG4" s="92" t="str">
        <f>IF(AF4="","",IF(P4="0円","0円",IF(AF4*0.1&gt;P4,P4,AF4*0.1)))</f>
        <v/>
      </c>
      <c r="AH4" s="90" t="str">
        <f>IF(AF4="","",IF(AG4="0円",AF4,AF4-AG4))</f>
        <v/>
      </c>
      <c r="AI4" s="25"/>
      <c r="AJ4" s="25"/>
      <c r="AK4" s="25"/>
      <c r="AN4" s="192" t="str">
        <f>入力シート!AR4</f>
        <v/>
      </c>
      <c r="AO4" s="192"/>
      <c r="AP4" s="192"/>
      <c r="AQ4" s="192"/>
      <c r="AR4" s="69" t="str">
        <f>入力シート!AW4</f>
        <v/>
      </c>
      <c r="AS4" s="69" t="str">
        <f>入力シート!AZ4</f>
        <v/>
      </c>
      <c r="AT4" s="192" t="str">
        <f>入力シート!BC4</f>
        <v/>
      </c>
      <c r="AU4" s="192"/>
      <c r="AV4" s="192"/>
      <c r="AW4" s="192"/>
      <c r="AX4" s="192"/>
      <c r="AY4" s="192"/>
      <c r="AZ4" s="192"/>
      <c r="BA4" s="192"/>
      <c r="BB4" s="215" t="str">
        <f>IF(入力シート!BG4=0,"0円",入力シート!BG4)</f>
        <v/>
      </c>
      <c r="BC4" s="215"/>
      <c r="BD4" s="215"/>
      <c r="BE4" s="215"/>
      <c r="BF4" s="215"/>
      <c r="BG4" s="215"/>
      <c r="BH4" s="215"/>
      <c r="BI4" s="215"/>
      <c r="BJ4" s="86"/>
      <c r="BK4" s="86"/>
      <c r="BL4" s="19"/>
      <c r="BQ4" s="91" t="str">
        <f>IF(AN4="","",SUM(BP9:BP59))</f>
        <v/>
      </c>
      <c r="BR4" s="90" t="str">
        <f>IF(AN4="","",SUM(BL9:BL59))</f>
        <v/>
      </c>
      <c r="BS4" s="92" t="str">
        <f>IF(BR4="","",IF(BB4="0円","0円",IF(BR4*0.1&gt;BB4,BB4,BR4*0.1)))</f>
        <v/>
      </c>
      <c r="BT4" s="90" t="str">
        <f>IF(BR4="","",IF(BS4="0円",BR4,BR4-BS4))</f>
        <v/>
      </c>
      <c r="BU4" s="25"/>
      <c r="BV4" s="25"/>
      <c r="BW4" s="25"/>
      <c r="BZ4" s="192" t="str">
        <f>入力シート!CD4</f>
        <v/>
      </c>
      <c r="CA4" s="192"/>
      <c r="CB4" s="192"/>
      <c r="CC4" s="192"/>
      <c r="CD4" s="69" t="str">
        <f>入力シート!CI4</f>
        <v/>
      </c>
      <c r="CE4" s="69" t="str">
        <f>入力シート!CL4</f>
        <v/>
      </c>
      <c r="CF4" s="192" t="str">
        <f>入力シート!CO4</f>
        <v/>
      </c>
      <c r="CG4" s="192"/>
      <c r="CH4" s="192"/>
      <c r="CI4" s="192"/>
      <c r="CJ4" s="192"/>
      <c r="CK4" s="192"/>
      <c r="CL4" s="192"/>
      <c r="CM4" s="192"/>
      <c r="CN4" s="215" t="str">
        <f>IF(入力シート!CS4=0,"0円",入力シート!CS4)</f>
        <v/>
      </c>
      <c r="CO4" s="215"/>
      <c r="CP4" s="215"/>
      <c r="CQ4" s="215"/>
      <c r="CR4" s="215"/>
      <c r="CS4" s="215"/>
      <c r="CT4" s="215"/>
      <c r="CU4" s="215"/>
      <c r="CV4" s="86"/>
      <c r="CW4" s="86"/>
      <c r="CX4" s="19"/>
      <c r="DC4" s="91" t="str">
        <f>IF(BZ4="","",SUM(DB9:DB59))</f>
        <v/>
      </c>
      <c r="DD4" s="90" t="str">
        <f>IF(BZ4="","",SUM(CX9:CX59))</f>
        <v/>
      </c>
      <c r="DE4" s="92" t="str">
        <f>IF(DD4="","",IF(CN4="0円","0円",IF(DD4*0.1&gt;CN4,CN4,DD4*0.1)))</f>
        <v/>
      </c>
      <c r="DF4" s="90" t="str">
        <f>IF(DD4="","",IF(DE4="0円",DD4,DD4-DE4))</f>
        <v/>
      </c>
      <c r="DG4" s="25"/>
      <c r="DH4" s="25"/>
      <c r="DI4" s="25"/>
      <c r="DL4" s="192" t="str">
        <f>入力シート!DP4</f>
        <v/>
      </c>
      <c r="DM4" s="192"/>
      <c r="DN4" s="192"/>
      <c r="DO4" s="192"/>
      <c r="DP4" s="69" t="str">
        <f>入力シート!DU4</f>
        <v/>
      </c>
      <c r="DQ4" s="69" t="str">
        <f>入力シート!DX4</f>
        <v/>
      </c>
      <c r="DR4" s="192" t="str">
        <f>入力シート!EA4</f>
        <v/>
      </c>
      <c r="DS4" s="192"/>
      <c r="DT4" s="192"/>
      <c r="DU4" s="192"/>
      <c r="DV4" s="192"/>
      <c r="DW4" s="192"/>
      <c r="DX4" s="192"/>
      <c r="DY4" s="192"/>
      <c r="DZ4" s="215" t="str">
        <f>IF(入力シート!EE4=0,"0円",入力シート!EE4)</f>
        <v/>
      </c>
      <c r="EA4" s="215"/>
      <c r="EB4" s="215"/>
      <c r="EC4" s="215"/>
      <c r="ED4" s="215"/>
      <c r="EE4" s="215"/>
      <c r="EF4" s="215"/>
      <c r="EG4" s="215"/>
      <c r="EH4" s="86"/>
      <c r="EI4" s="86"/>
      <c r="EJ4" s="19"/>
      <c r="EO4" s="91" t="str">
        <f>IF(DL4="","",SUM(EN9:EN59))</f>
        <v/>
      </c>
      <c r="EP4" s="90" t="str">
        <f>IF(DL4="","",SUM(EJ9:EJ59))</f>
        <v/>
      </c>
      <c r="EQ4" s="92" t="str">
        <f>IF(EP4="","",IF(DZ4="0円","0円",IF(EP4*0.1&gt;DZ4,DZ4,EP4*0.1)))</f>
        <v/>
      </c>
      <c r="ER4" s="90" t="str">
        <f>IF(EP4="","",IF(EQ4="0円",EP4,EP4-EQ4))</f>
        <v/>
      </c>
      <c r="ES4" s="25"/>
      <c r="ET4" s="25"/>
      <c r="EU4" s="25"/>
      <c r="EX4" s="192" t="str">
        <f>入力シート!FB4</f>
        <v/>
      </c>
      <c r="EY4" s="192"/>
      <c r="EZ4" s="192"/>
      <c r="FA4" s="192"/>
      <c r="FB4" s="69" t="str">
        <f>入力シート!FG4</f>
        <v/>
      </c>
      <c r="FC4" s="69" t="str">
        <f>入力シート!FJ4</f>
        <v/>
      </c>
      <c r="FD4" s="192" t="str">
        <f>入力シート!FM4</f>
        <v/>
      </c>
      <c r="FE4" s="192"/>
      <c r="FF4" s="192"/>
      <c r="FG4" s="192"/>
      <c r="FH4" s="192"/>
      <c r="FI4" s="192"/>
      <c r="FJ4" s="192"/>
      <c r="FK4" s="192"/>
      <c r="FL4" s="215" t="str">
        <f>IF(入力シート!FQ4=0,"0円",入力シート!FQ4)</f>
        <v/>
      </c>
      <c r="FM4" s="215"/>
      <c r="FN4" s="215"/>
      <c r="FO4" s="215"/>
      <c r="FP4" s="215"/>
      <c r="FQ4" s="215"/>
      <c r="FR4" s="215"/>
      <c r="FS4" s="215"/>
      <c r="FT4" s="86"/>
      <c r="FU4" s="86"/>
      <c r="FV4" s="19"/>
      <c r="GA4" s="91" t="str">
        <f>IF(EX4="","",SUM(FZ9:FZ59))</f>
        <v/>
      </c>
      <c r="GB4" s="90" t="str">
        <f>IF(EX4="","",SUM(FV9:FV59))</f>
        <v/>
      </c>
      <c r="GC4" s="92" t="str">
        <f>IF(GB4="","",IF(FL4="0円","0円",IF(GB4*0.1&gt;FL4,FL4,GB4*0.1)))</f>
        <v/>
      </c>
      <c r="GD4" s="90" t="str">
        <f>IF(GB4="","",IF(GC4="0円",GB4,GB4-GC4))</f>
        <v/>
      </c>
      <c r="GE4" s="25"/>
      <c r="GF4" s="25"/>
      <c r="GG4" s="25"/>
      <c r="GJ4" s="192" t="str">
        <f>入力シート!GN4</f>
        <v/>
      </c>
      <c r="GK4" s="192"/>
      <c r="GL4" s="192"/>
      <c r="GM4" s="192"/>
      <c r="GN4" s="69" t="str">
        <f>入力シート!GS4</f>
        <v/>
      </c>
      <c r="GO4" s="69" t="str">
        <f>入力シート!GV4</f>
        <v/>
      </c>
      <c r="GP4" s="192" t="str">
        <f>入力シート!GY4</f>
        <v/>
      </c>
      <c r="GQ4" s="192"/>
      <c r="GR4" s="192"/>
      <c r="GS4" s="192"/>
      <c r="GT4" s="192"/>
      <c r="GU4" s="192"/>
      <c r="GV4" s="192"/>
      <c r="GW4" s="192"/>
      <c r="GX4" s="215" t="str">
        <f>IF(入力シート!HC4=0,"0円",入力シート!HC4)</f>
        <v/>
      </c>
      <c r="GY4" s="215"/>
      <c r="GZ4" s="215"/>
      <c r="HA4" s="215"/>
      <c r="HB4" s="215"/>
      <c r="HC4" s="215"/>
      <c r="HD4" s="215"/>
      <c r="HE4" s="215"/>
      <c r="HF4" s="86"/>
      <c r="HG4" s="86"/>
      <c r="HH4" s="19"/>
      <c r="HM4" s="91" t="str">
        <f>IF(GJ4="","",SUM(HL9:HL59))</f>
        <v/>
      </c>
      <c r="HN4" s="90" t="str">
        <f>IF(GJ4="","",SUM(HH9:HH59))</f>
        <v/>
      </c>
      <c r="HO4" s="92" t="str">
        <f>IF(HN4="","",IF(GX4="0円","0円",IF(HN4*0.1&gt;GX4,GX4,HN4*0.1)))</f>
        <v/>
      </c>
      <c r="HP4" s="90" t="str">
        <f>IF(HN4="","",IF(HO4="0円",HN4,HN4-HO4))</f>
        <v/>
      </c>
      <c r="HQ4" s="25"/>
      <c r="HR4" s="25"/>
      <c r="HS4" s="25"/>
      <c r="HV4" s="192" t="str">
        <f>入力シート!HZ4</f>
        <v/>
      </c>
      <c r="HW4" s="192"/>
      <c r="HX4" s="192"/>
      <c r="HY4" s="192"/>
      <c r="HZ4" s="69" t="str">
        <f>入力シート!IE4</f>
        <v/>
      </c>
      <c r="IA4" s="69" t="str">
        <f>入力シート!IH4</f>
        <v/>
      </c>
      <c r="IB4" s="192" t="str">
        <f>入力シート!IK4</f>
        <v/>
      </c>
      <c r="IC4" s="192"/>
      <c r="ID4" s="192"/>
      <c r="IE4" s="192"/>
      <c r="IF4" s="192"/>
      <c r="IG4" s="192"/>
      <c r="IH4" s="192"/>
      <c r="II4" s="192"/>
      <c r="IJ4" s="215" t="str">
        <f>IF(入力シート!IO4=0,"0円",入力シート!IO4)</f>
        <v/>
      </c>
      <c r="IK4" s="215"/>
      <c r="IL4" s="215"/>
      <c r="IM4" s="215"/>
      <c r="IN4" s="215"/>
      <c r="IO4" s="215"/>
      <c r="IP4" s="215"/>
      <c r="IQ4" s="215"/>
      <c r="IR4" s="86"/>
      <c r="IS4" s="86"/>
      <c r="IT4" s="19"/>
      <c r="IY4" s="91" t="str">
        <f>IF(HV4="","",SUM(IX9:IX59))</f>
        <v/>
      </c>
      <c r="IZ4" s="90" t="str">
        <f>IF(HV4="","",SUM(IT9:IT59))</f>
        <v/>
      </c>
      <c r="JA4" s="92" t="str">
        <f>IF(IZ4="","",IF(IJ4="0円","0円",IF(IZ4*0.1&gt;IJ4,IJ4,IZ4*0.1)))</f>
        <v/>
      </c>
      <c r="JB4" s="90" t="str">
        <f>IF(IZ4="","",IF(JA4="0円",IZ4,IZ4-JA4))</f>
        <v/>
      </c>
      <c r="JC4" s="25"/>
      <c r="JD4" s="25"/>
      <c r="JE4" s="25"/>
      <c r="JH4" s="192" t="str">
        <f>入力シート!JL4</f>
        <v/>
      </c>
      <c r="JI4" s="192"/>
      <c r="JJ4" s="192"/>
      <c r="JK4" s="192"/>
      <c r="JL4" s="69" t="str">
        <f>入力シート!JQ4</f>
        <v/>
      </c>
      <c r="JM4" s="69" t="str">
        <f>入力シート!JT4</f>
        <v/>
      </c>
      <c r="JN4" s="192" t="str">
        <f>入力シート!JW4</f>
        <v/>
      </c>
      <c r="JO4" s="192"/>
      <c r="JP4" s="192"/>
      <c r="JQ4" s="192"/>
      <c r="JR4" s="192"/>
      <c r="JS4" s="192"/>
      <c r="JT4" s="192"/>
      <c r="JU4" s="192"/>
      <c r="JV4" s="215" t="str">
        <f>IF(入力シート!KA4=0,"0円",入力シート!KA4)</f>
        <v/>
      </c>
      <c r="JW4" s="215"/>
      <c r="JX4" s="215"/>
      <c r="JY4" s="215"/>
      <c r="JZ4" s="215"/>
      <c r="KA4" s="215"/>
      <c r="KB4" s="215"/>
      <c r="KC4" s="215"/>
      <c r="KD4" s="86"/>
      <c r="KE4" s="86"/>
      <c r="KF4" s="19"/>
      <c r="KK4" s="91" t="str">
        <f>IF(JH4="","",SUM(KJ9:KJ59))</f>
        <v/>
      </c>
      <c r="KL4" s="90" t="str">
        <f>IF(JH4="","",SUM(KF9:KF59))</f>
        <v/>
      </c>
      <c r="KM4" s="92" t="str">
        <f>IF(KL4="","",IF(JV4="0円","0円",IF(KL4*0.1&gt;JV4,JV4,KL4*0.1)))</f>
        <v/>
      </c>
      <c r="KN4" s="90" t="str">
        <f>IF(KL4="","",IF(KM4="0円",KL4,KL4-KM4))</f>
        <v/>
      </c>
      <c r="KO4" s="25"/>
      <c r="KP4" s="25"/>
      <c r="KQ4" s="25"/>
      <c r="KT4" s="192" t="str">
        <f>入力シート!KX4</f>
        <v/>
      </c>
      <c r="KU4" s="192"/>
      <c r="KV4" s="192"/>
      <c r="KW4" s="192"/>
      <c r="KX4" s="69" t="str">
        <f>入力シート!LC4</f>
        <v/>
      </c>
      <c r="KY4" s="69" t="str">
        <f>入力シート!LF4</f>
        <v/>
      </c>
      <c r="KZ4" s="192" t="str">
        <f>入力シート!LI4</f>
        <v/>
      </c>
      <c r="LA4" s="192"/>
      <c r="LB4" s="192"/>
      <c r="LC4" s="192"/>
      <c r="LD4" s="192"/>
      <c r="LE4" s="192"/>
      <c r="LF4" s="192"/>
      <c r="LG4" s="192"/>
      <c r="LH4" s="215" t="str">
        <f>IF(入力シート!LM4=0,"0円",入力シート!LM4)</f>
        <v/>
      </c>
      <c r="LI4" s="215"/>
      <c r="LJ4" s="215"/>
      <c r="LK4" s="215"/>
      <c r="LL4" s="215"/>
      <c r="LM4" s="215"/>
      <c r="LN4" s="215"/>
      <c r="LO4" s="215"/>
      <c r="LP4" s="86"/>
      <c r="LQ4" s="86"/>
      <c r="LR4" s="19"/>
      <c r="LW4" s="91" t="str">
        <f>IF(KT4="","",SUM(LV9:LV59))</f>
        <v/>
      </c>
      <c r="LX4" s="90" t="str">
        <f>IF(KT4="","",SUM(LR9:LR59))</f>
        <v/>
      </c>
      <c r="LY4" s="92" t="str">
        <f>IF(LX4="","",IF(LH4="0円","0円",IF(LX4*0.1&gt;LH4,LH4,LX4*0.1)))</f>
        <v/>
      </c>
      <c r="LZ4" s="90" t="str">
        <f>IF(LX4="","",IF(LY4="0円",LX4,LX4-LY4))</f>
        <v/>
      </c>
      <c r="MA4" s="25"/>
      <c r="MB4" s="25"/>
      <c r="MC4" s="25"/>
      <c r="MF4" s="192" t="str">
        <f>入力シート!MJ4</f>
        <v/>
      </c>
      <c r="MG4" s="192"/>
      <c r="MH4" s="192"/>
      <c r="MI4" s="192"/>
      <c r="MJ4" s="69" t="str">
        <f>入力シート!MO4</f>
        <v/>
      </c>
      <c r="MK4" s="69" t="str">
        <f>入力シート!MR4</f>
        <v/>
      </c>
      <c r="ML4" s="192" t="str">
        <f>入力シート!MU4</f>
        <v/>
      </c>
      <c r="MM4" s="192"/>
      <c r="MN4" s="192"/>
      <c r="MO4" s="192"/>
      <c r="MP4" s="192"/>
      <c r="MQ4" s="192"/>
      <c r="MR4" s="192"/>
      <c r="MS4" s="192"/>
      <c r="MT4" s="215" t="str">
        <f>IF(入力シート!MY4=0,"0円",入力シート!MY4)</f>
        <v/>
      </c>
      <c r="MU4" s="215"/>
      <c r="MV4" s="215"/>
      <c r="MW4" s="215"/>
      <c r="MX4" s="215"/>
      <c r="MY4" s="215"/>
      <c r="MZ4" s="215"/>
      <c r="NA4" s="215"/>
      <c r="NB4" s="86"/>
      <c r="NC4" s="86"/>
      <c r="ND4" s="19"/>
      <c r="NI4" s="91" t="str">
        <f>IF(MF4="","",SUM(NH9:NH59))</f>
        <v/>
      </c>
      <c r="NJ4" s="90" t="str">
        <f>IF(MF4="","",SUM(ND9:ND59))</f>
        <v/>
      </c>
      <c r="NK4" s="92" t="str">
        <f>IF(NJ4="","",IF(MT4="0円","0円",IF(NJ4*0.1&gt;MT4,MT4,NJ4*0.1)))</f>
        <v/>
      </c>
      <c r="NL4" s="90" t="str">
        <f>IF(NJ4="","",IF(NK4="0円",NJ4,NJ4-NK4))</f>
        <v/>
      </c>
      <c r="NM4" s="25"/>
      <c r="NN4" s="25"/>
      <c r="NO4" s="25"/>
      <c r="NR4" s="192" t="str">
        <f>入力シート!NV4</f>
        <v/>
      </c>
      <c r="NS4" s="192"/>
      <c r="NT4" s="192"/>
      <c r="NU4" s="192"/>
      <c r="NV4" s="69" t="str">
        <f>入力シート!OA4</f>
        <v/>
      </c>
      <c r="NW4" s="69" t="str">
        <f>入力シート!OD4</f>
        <v/>
      </c>
      <c r="NX4" s="192" t="str">
        <f>入力シート!OG4</f>
        <v/>
      </c>
      <c r="NY4" s="192"/>
      <c r="NZ4" s="192"/>
      <c r="OA4" s="192"/>
      <c r="OB4" s="192"/>
      <c r="OC4" s="192"/>
      <c r="OD4" s="192"/>
      <c r="OE4" s="192"/>
      <c r="OF4" s="215" t="str">
        <f>IF(入力シート!OK4=0,"0円",入力シート!OK4)</f>
        <v/>
      </c>
      <c r="OG4" s="215"/>
      <c r="OH4" s="215"/>
      <c r="OI4" s="215"/>
      <c r="OJ4" s="215"/>
      <c r="OK4" s="215"/>
      <c r="OL4" s="215"/>
      <c r="OM4" s="215"/>
      <c r="ON4" s="86"/>
      <c r="OO4" s="86"/>
      <c r="OP4" s="19"/>
      <c r="OU4" s="91" t="str">
        <f>IF(NR4="","",SUM(OT9:OT59))</f>
        <v/>
      </c>
      <c r="OV4" s="90" t="str">
        <f>IF(NR4="","",SUM(OP9:OP59))</f>
        <v/>
      </c>
      <c r="OW4" s="92" t="str">
        <f>IF(OV4="","",IF(OF4="0円","0円",IF(OV4*0.1&gt;OF4,OF4,OV4*0.1)))</f>
        <v/>
      </c>
      <c r="OX4" s="90" t="str">
        <f>IF(OV4="","",IF(OW4="0円",OV4,OV4-OW4))</f>
        <v/>
      </c>
      <c r="OY4" s="25"/>
      <c r="OZ4" s="25"/>
      <c r="PA4" s="25"/>
      <c r="PD4" s="192" t="str">
        <f>入力シート!PH4</f>
        <v/>
      </c>
      <c r="PE4" s="192"/>
      <c r="PF4" s="192"/>
      <c r="PG4" s="192"/>
      <c r="PH4" s="69" t="str">
        <f>入力シート!PM4</f>
        <v/>
      </c>
      <c r="PI4" s="69" t="str">
        <f>入力シート!PP4</f>
        <v/>
      </c>
      <c r="PJ4" s="192" t="str">
        <f>入力シート!PS4</f>
        <v/>
      </c>
      <c r="PK4" s="192"/>
      <c r="PL4" s="192"/>
      <c r="PM4" s="192"/>
      <c r="PN4" s="192"/>
      <c r="PO4" s="192"/>
      <c r="PP4" s="192"/>
      <c r="PQ4" s="192"/>
      <c r="PR4" s="215" t="str">
        <f>IF(入力シート!PW4=0,"0円",入力シート!PW4)</f>
        <v/>
      </c>
      <c r="PS4" s="215"/>
      <c r="PT4" s="215"/>
      <c r="PU4" s="215"/>
      <c r="PV4" s="215"/>
      <c r="PW4" s="215"/>
      <c r="PX4" s="215"/>
      <c r="PY4" s="215"/>
      <c r="PZ4" s="86"/>
      <c r="QA4" s="86"/>
      <c r="QB4" s="19"/>
      <c r="QG4" s="91" t="str">
        <f>IF(PD4="","",SUM(QF9:QF59))</f>
        <v/>
      </c>
      <c r="QH4" s="90" t="str">
        <f>IF(PD4="","",SUM(QB9:QB59))</f>
        <v/>
      </c>
      <c r="QI4" s="92" t="str">
        <f>IF(QH4="","",IF(PR4="0円","0円",IF(QH4*0.1&gt;PR4,PR4,QH4*0.1)))</f>
        <v/>
      </c>
      <c r="QJ4" s="90" t="str">
        <f>IF(QH4="","",IF(QI4="0円",QH4,QH4-QI4))</f>
        <v/>
      </c>
      <c r="QK4" s="25"/>
      <c r="QL4" s="25"/>
      <c r="QM4" s="25"/>
      <c r="QP4" s="192" t="str">
        <f>入力シート!QT4</f>
        <v/>
      </c>
      <c r="QQ4" s="192"/>
      <c r="QR4" s="192"/>
      <c r="QS4" s="192"/>
      <c r="QT4" s="69" t="str">
        <f>入力シート!QY4</f>
        <v/>
      </c>
      <c r="QU4" s="69" t="str">
        <f>入力シート!RB4</f>
        <v/>
      </c>
      <c r="QV4" s="192" t="str">
        <f>入力シート!RE4</f>
        <v/>
      </c>
      <c r="QW4" s="192"/>
      <c r="QX4" s="192"/>
      <c r="QY4" s="192"/>
      <c r="QZ4" s="192"/>
      <c r="RA4" s="192"/>
      <c r="RB4" s="192"/>
      <c r="RC4" s="192"/>
      <c r="RD4" s="215" t="str">
        <f>IF(入力シート!RI4=0,"0円",入力シート!RI4)</f>
        <v/>
      </c>
      <c r="RE4" s="215"/>
      <c r="RF4" s="215"/>
      <c r="RG4" s="215"/>
      <c r="RH4" s="215"/>
      <c r="RI4" s="215"/>
      <c r="RJ4" s="215"/>
      <c r="RK4" s="215"/>
      <c r="RL4" s="86"/>
      <c r="RM4" s="86"/>
      <c r="RN4" s="19"/>
      <c r="RS4" s="91" t="str">
        <f>IF(QP4="","",SUM(RR9:RR59))</f>
        <v/>
      </c>
      <c r="RT4" s="90" t="str">
        <f>IF(QP4="","",SUM(RN9:RN59))</f>
        <v/>
      </c>
      <c r="RU4" s="92" t="str">
        <f>IF(RT4="","",IF(RD4="0円","0円",IF(RT4*0.1&gt;RD4,RD4,RT4*0.1)))</f>
        <v/>
      </c>
      <c r="RV4" s="90" t="str">
        <f>IF(RT4="","",IF(RU4="0円",RT4,RT4-RU4))</f>
        <v/>
      </c>
      <c r="RW4" s="25"/>
      <c r="RX4" s="25"/>
      <c r="RY4" s="25"/>
      <c r="SB4" s="192" t="str">
        <f>入力シート!SF4</f>
        <v/>
      </c>
      <c r="SC4" s="192"/>
      <c r="SD4" s="192"/>
      <c r="SE4" s="192"/>
      <c r="SF4" s="69" t="str">
        <f>入力シート!SK4</f>
        <v/>
      </c>
      <c r="SG4" s="69" t="str">
        <f>入力シート!SN4</f>
        <v/>
      </c>
      <c r="SH4" s="192" t="str">
        <f>入力シート!SQ4</f>
        <v/>
      </c>
      <c r="SI4" s="192"/>
      <c r="SJ4" s="192"/>
      <c r="SK4" s="192"/>
      <c r="SL4" s="192"/>
      <c r="SM4" s="192"/>
      <c r="SN4" s="192"/>
      <c r="SO4" s="192"/>
      <c r="SP4" s="215" t="str">
        <f>IF(入力シート!SU4=0,"0円",入力シート!SU4)</f>
        <v/>
      </c>
      <c r="SQ4" s="215"/>
      <c r="SR4" s="215"/>
      <c r="SS4" s="215"/>
      <c r="ST4" s="215"/>
      <c r="SU4" s="215"/>
      <c r="SV4" s="215"/>
      <c r="SW4" s="215"/>
      <c r="SX4" s="86"/>
      <c r="SY4" s="86"/>
      <c r="SZ4" s="19"/>
      <c r="TE4" s="91" t="str">
        <f>IF(SB4="","",SUM(TD9:TD59))</f>
        <v/>
      </c>
      <c r="TF4" s="90" t="str">
        <f>IF(SB4="","",SUM(SZ9:SZ59))</f>
        <v/>
      </c>
      <c r="TG4" s="92" t="str">
        <f>IF(TF4="","",IF(SP4="0円","0円",IF(TF4*0.1&gt;SP4,SP4,TF4*0.1)))</f>
        <v/>
      </c>
      <c r="TH4" s="90" t="str">
        <f>IF(TF4="","",IF(TG4="0円",TF4,TF4-TG4))</f>
        <v/>
      </c>
      <c r="TI4" s="25"/>
      <c r="TJ4" s="25"/>
      <c r="TK4" s="25"/>
      <c r="TN4" s="192" t="str">
        <f>入力シート!TR4</f>
        <v/>
      </c>
      <c r="TO4" s="192"/>
      <c r="TP4" s="192"/>
      <c r="TQ4" s="192"/>
      <c r="TR4" s="69" t="str">
        <f>入力シート!TW4</f>
        <v/>
      </c>
      <c r="TS4" s="69" t="str">
        <f>入力シート!TZ4</f>
        <v/>
      </c>
      <c r="TT4" s="192" t="str">
        <f>入力シート!UC4</f>
        <v/>
      </c>
      <c r="TU4" s="192"/>
      <c r="TV4" s="192"/>
      <c r="TW4" s="192"/>
      <c r="TX4" s="192"/>
      <c r="TY4" s="192"/>
      <c r="TZ4" s="192"/>
      <c r="UA4" s="192"/>
      <c r="UB4" s="215" t="str">
        <f>IF(入力シート!UG4=0,"0円",入力シート!UG4)</f>
        <v/>
      </c>
      <c r="UC4" s="215"/>
      <c r="UD4" s="215"/>
      <c r="UE4" s="215"/>
      <c r="UF4" s="215"/>
      <c r="UG4" s="215"/>
      <c r="UH4" s="215"/>
      <c r="UI4" s="215"/>
      <c r="UJ4" s="86"/>
      <c r="UK4" s="86"/>
      <c r="UL4" s="19"/>
      <c r="UQ4" s="91" t="str">
        <f>IF(TN4="","",SUM(UP9:UP59))</f>
        <v/>
      </c>
      <c r="UR4" s="90" t="str">
        <f>IF(TN4="","",SUM(UL9:UL59))</f>
        <v/>
      </c>
      <c r="US4" s="92" t="str">
        <f>IF(UR4="","",IF(UB4="0円","0円",IF(UR4*0.1&gt;UB4,UB4,UR4*0.1)))</f>
        <v/>
      </c>
      <c r="UT4" s="90" t="str">
        <f>IF(UR4="","",IF(US4="0円",UR4,UR4-US4))</f>
        <v/>
      </c>
      <c r="UU4" s="25"/>
      <c r="UV4" s="25"/>
      <c r="UW4" s="25"/>
      <c r="UZ4" s="192" t="str">
        <f>入力シート!VD4</f>
        <v/>
      </c>
      <c r="VA4" s="192"/>
      <c r="VB4" s="192"/>
      <c r="VC4" s="192"/>
      <c r="VD4" s="69" t="str">
        <f>入力シート!VI4</f>
        <v/>
      </c>
      <c r="VE4" s="69" t="str">
        <f>入力シート!VL4</f>
        <v/>
      </c>
      <c r="VF4" s="192" t="str">
        <f>入力シート!VO4</f>
        <v/>
      </c>
      <c r="VG4" s="192"/>
      <c r="VH4" s="192"/>
      <c r="VI4" s="192"/>
      <c r="VJ4" s="192"/>
      <c r="VK4" s="192"/>
      <c r="VL4" s="192"/>
      <c r="VM4" s="192"/>
      <c r="VN4" s="215" t="str">
        <f>IF(入力シート!VS4=0,"0円",入力シート!VS4)</f>
        <v/>
      </c>
      <c r="VO4" s="215"/>
      <c r="VP4" s="215"/>
      <c r="VQ4" s="215"/>
      <c r="VR4" s="215"/>
      <c r="VS4" s="215"/>
      <c r="VT4" s="215"/>
      <c r="VU4" s="215"/>
      <c r="VV4" s="86"/>
      <c r="VW4" s="86"/>
      <c r="VX4" s="19"/>
      <c r="WC4" s="91" t="str">
        <f>IF(UZ4="","",SUM(WB9:WB59))</f>
        <v/>
      </c>
      <c r="WD4" s="90" t="str">
        <f>IF(UZ4="","",SUM(VX9:VX59))</f>
        <v/>
      </c>
      <c r="WE4" s="92" t="str">
        <f>IF(WD4="","",IF(VN4="0円","0円",IF(WD4*0.1&gt;VN4,VN4,WD4*0.1)))</f>
        <v/>
      </c>
      <c r="WF4" s="90" t="str">
        <f>IF(WD4="","",IF(WE4="0円",WD4,WD4-WE4))</f>
        <v/>
      </c>
      <c r="WG4" s="25"/>
      <c r="WH4" s="25"/>
      <c r="WI4" s="25"/>
      <c r="WL4" s="192" t="str">
        <f>入力シート!WP4</f>
        <v/>
      </c>
      <c r="WM4" s="192"/>
      <c r="WN4" s="192"/>
      <c r="WO4" s="192"/>
      <c r="WP4" s="69" t="str">
        <f>入力シート!WU4</f>
        <v/>
      </c>
      <c r="WQ4" s="69" t="str">
        <f>入力シート!WX4</f>
        <v/>
      </c>
      <c r="WR4" s="192" t="str">
        <f>入力シート!XA4</f>
        <v/>
      </c>
      <c r="WS4" s="192"/>
      <c r="WT4" s="192"/>
      <c r="WU4" s="192"/>
      <c r="WV4" s="192"/>
      <c r="WW4" s="192"/>
      <c r="WX4" s="192"/>
      <c r="WY4" s="192"/>
      <c r="WZ4" s="215" t="str">
        <f>IF(入力シート!XE4=0,"0円",入力シート!XE4)</f>
        <v/>
      </c>
      <c r="XA4" s="215"/>
      <c r="XB4" s="215"/>
      <c r="XC4" s="215"/>
      <c r="XD4" s="215"/>
      <c r="XE4" s="215"/>
      <c r="XF4" s="215"/>
      <c r="XG4" s="215"/>
      <c r="XH4" s="86"/>
      <c r="XI4" s="86"/>
      <c r="XJ4" s="19"/>
      <c r="XO4" s="91" t="str">
        <f>IF(WL4="","",SUM(XN9:XN59))</f>
        <v/>
      </c>
      <c r="XP4" s="90" t="str">
        <f>IF(WL4="","",SUM(XJ9:XJ59))</f>
        <v/>
      </c>
      <c r="XQ4" s="92" t="str">
        <f>IF(XP4="","",IF(WZ4="0円","0円",IF(XP4*0.1&gt;WZ4,WZ4,XP4*0.1)))</f>
        <v/>
      </c>
      <c r="XR4" s="90" t="str">
        <f>IF(XP4="","",IF(XQ4="0円",XP4,XP4-XQ4))</f>
        <v/>
      </c>
      <c r="XS4" s="25"/>
      <c r="XT4" s="25"/>
      <c r="XU4" s="25"/>
      <c r="XX4" s="192" t="str">
        <f>入力シート!YB4</f>
        <v/>
      </c>
      <c r="XY4" s="192"/>
      <c r="XZ4" s="192"/>
      <c r="YA4" s="192"/>
      <c r="YB4" s="69" t="str">
        <f>入力シート!YG4</f>
        <v/>
      </c>
      <c r="YC4" s="69" t="str">
        <f>入力シート!YJ4</f>
        <v/>
      </c>
      <c r="YD4" s="192" t="str">
        <f>入力シート!YM4</f>
        <v/>
      </c>
      <c r="YE4" s="192"/>
      <c r="YF4" s="192"/>
      <c r="YG4" s="192"/>
      <c r="YH4" s="192"/>
      <c r="YI4" s="192"/>
      <c r="YJ4" s="192"/>
      <c r="YK4" s="192"/>
      <c r="YL4" s="215" t="str">
        <f>IF(入力シート!YQ4=0,"0円",入力シート!YQ4)</f>
        <v/>
      </c>
      <c r="YM4" s="215"/>
      <c r="YN4" s="215"/>
      <c r="YO4" s="215"/>
      <c r="YP4" s="215"/>
      <c r="YQ4" s="215"/>
      <c r="YR4" s="215"/>
      <c r="YS4" s="215"/>
      <c r="YT4" s="86"/>
      <c r="YU4" s="86"/>
      <c r="YV4" s="19"/>
      <c r="ZA4" s="91" t="str">
        <f>IF(XX4="","",SUM(YZ9:YZ59))</f>
        <v/>
      </c>
      <c r="ZB4" s="90" t="str">
        <f>IF(XX4="","",SUM(YV9:YV59))</f>
        <v/>
      </c>
      <c r="ZC4" s="92" t="str">
        <f>IF(ZB4="","",IF(YL4="0円","0円",IF(ZB4*0.1&gt;YL4,YL4,ZB4*0.1)))</f>
        <v/>
      </c>
      <c r="ZD4" s="90" t="str">
        <f>IF(ZB4="","",IF(ZC4="0円",ZB4,ZB4-ZC4))</f>
        <v/>
      </c>
      <c r="ZE4" s="25"/>
      <c r="ZF4" s="25"/>
      <c r="ZG4" s="25"/>
      <c r="ZJ4" s="192" t="str">
        <f>入力シート!ZN4</f>
        <v/>
      </c>
      <c r="ZK4" s="192"/>
      <c r="ZL4" s="192"/>
      <c r="ZM4" s="192"/>
      <c r="ZN4" s="69" t="str">
        <f>入力シート!ZS4</f>
        <v/>
      </c>
      <c r="ZO4" s="69" t="str">
        <f>入力シート!ZV4</f>
        <v/>
      </c>
      <c r="ZP4" s="192" t="str">
        <f>入力シート!ZY4</f>
        <v/>
      </c>
      <c r="ZQ4" s="192"/>
      <c r="ZR4" s="192"/>
      <c r="ZS4" s="192"/>
      <c r="ZT4" s="192"/>
      <c r="ZU4" s="192"/>
      <c r="ZV4" s="192"/>
      <c r="ZW4" s="192"/>
      <c r="ZX4" s="215" t="str">
        <f>IF(入力シート!AAC4=0,"0円",入力シート!AAC4)</f>
        <v/>
      </c>
      <c r="ZY4" s="215"/>
      <c r="ZZ4" s="215"/>
      <c r="AAA4" s="215"/>
      <c r="AAB4" s="215"/>
      <c r="AAC4" s="215"/>
      <c r="AAD4" s="215"/>
      <c r="AAE4" s="215"/>
      <c r="AAF4" s="86"/>
      <c r="AAG4" s="86"/>
      <c r="AAH4" s="19"/>
      <c r="AAM4" s="91" t="str">
        <f>IF(ZJ4="","",SUM(AAL9:AAL59))</f>
        <v/>
      </c>
      <c r="AAN4" s="90" t="str">
        <f>IF(ZJ4="","",SUM(AAH9:AAH59))</f>
        <v/>
      </c>
      <c r="AAO4" s="92" t="str">
        <f>IF(AAN4="","",IF(ZX4="0円","0円",IF(AAN4*0.1&gt;ZX4,ZX4,AAN4*0.1)))</f>
        <v/>
      </c>
      <c r="AAP4" s="90" t="str">
        <f>IF(AAN4="","",IF(AAO4="0円",AAN4,AAN4-AAO4))</f>
        <v/>
      </c>
      <c r="AAQ4" s="25"/>
      <c r="AAR4" s="25"/>
      <c r="AAS4" s="25"/>
      <c r="AAV4" s="192" t="str">
        <f>入力シート!AAZ4</f>
        <v/>
      </c>
      <c r="AAW4" s="192"/>
      <c r="AAX4" s="192"/>
      <c r="AAY4" s="192"/>
      <c r="AAZ4" s="69" t="str">
        <f>入力シート!ABE4</f>
        <v/>
      </c>
      <c r="ABA4" s="69" t="str">
        <f>入力シート!ABH4</f>
        <v/>
      </c>
      <c r="ABB4" s="192" t="str">
        <f>入力シート!ABK4</f>
        <v/>
      </c>
      <c r="ABC4" s="192"/>
      <c r="ABD4" s="192"/>
      <c r="ABE4" s="192"/>
      <c r="ABF4" s="192"/>
      <c r="ABG4" s="192"/>
      <c r="ABH4" s="192"/>
      <c r="ABI4" s="192"/>
      <c r="ABJ4" s="215" t="str">
        <f>IF(入力シート!ABO4=0,"0円",入力シート!ABO4)</f>
        <v/>
      </c>
      <c r="ABK4" s="215"/>
      <c r="ABL4" s="215"/>
      <c r="ABM4" s="215"/>
      <c r="ABN4" s="215"/>
      <c r="ABO4" s="215"/>
      <c r="ABP4" s="215"/>
      <c r="ABQ4" s="215"/>
      <c r="ABR4" s="86"/>
      <c r="ABS4" s="86"/>
      <c r="ABT4" s="19"/>
      <c r="ABY4" s="91" t="str">
        <f>IF(AAV4="","",SUM(ABX9:ABX59))</f>
        <v/>
      </c>
      <c r="ABZ4" s="90" t="str">
        <f>IF(AAV4="","",SUM(ABT9:ABT59))</f>
        <v/>
      </c>
      <c r="ACA4" s="92" t="str">
        <f>IF(ABZ4="","",IF(ABJ4="0円","0円",IF(ABZ4*0.1&gt;ABJ4,ABJ4,ABZ4*0.1)))</f>
        <v/>
      </c>
      <c r="ACB4" s="90" t="str">
        <f>IF(ABZ4="","",IF(ACA4="0円",ABZ4,ABZ4-ACA4))</f>
        <v/>
      </c>
      <c r="ACC4" s="25"/>
      <c r="ACD4" s="25"/>
      <c r="ACE4" s="25"/>
    </row>
    <row r="5" spans="2:760" ht="37.950000000000003" customHeight="1" x14ac:dyDescent="0.2">
      <c r="H5" s="32">
        <f>IF(H4="身体介護あり",2,1)</f>
        <v>1</v>
      </c>
      <c r="AA5" s="19"/>
      <c r="AE5" s="37" t="str">
        <f>IF(入力シート!W4="","","支給量オーバー")</f>
        <v/>
      </c>
      <c r="AF5" s="218" t="s">
        <v>247</v>
      </c>
      <c r="AG5" s="218"/>
      <c r="AH5" s="218"/>
      <c r="AI5" s="218"/>
      <c r="AJ5" s="218"/>
      <c r="AK5" s="218"/>
      <c r="AL5" s="218"/>
      <c r="AT5" s="32">
        <f>IF(AT4="身体介護あり",2,1)</f>
        <v>1</v>
      </c>
      <c r="BM5" s="19"/>
      <c r="BQ5" s="37" t="str">
        <f>IF(入力シート!BI4="","","支給量オーバー")</f>
        <v/>
      </c>
      <c r="BR5" s="218" t="s">
        <v>247</v>
      </c>
      <c r="BS5" s="218"/>
      <c r="BT5" s="218"/>
      <c r="BU5" s="218"/>
      <c r="BV5" s="218"/>
      <c r="BW5" s="218"/>
      <c r="BX5" s="218"/>
      <c r="CF5" s="32">
        <f>IF(CF4="身体介護あり",2,1)</f>
        <v>1</v>
      </c>
      <c r="CY5" s="19"/>
      <c r="DC5" s="37" t="str">
        <f>IF(入力シート!CU4="","","支給量オーバー")</f>
        <v/>
      </c>
      <c r="DD5" s="218" t="s">
        <v>247</v>
      </c>
      <c r="DE5" s="218"/>
      <c r="DF5" s="218"/>
      <c r="DG5" s="218"/>
      <c r="DH5" s="218"/>
      <c r="DI5" s="218"/>
      <c r="DJ5" s="218"/>
      <c r="DR5" s="32">
        <f>IF(DR4="身体介護あり",2,1)</f>
        <v>1</v>
      </c>
      <c r="EK5" s="19"/>
      <c r="EO5" s="37" t="str">
        <f>IF(入力シート!EG4="","","支給量オーバー")</f>
        <v/>
      </c>
      <c r="EP5" s="218" t="s">
        <v>247</v>
      </c>
      <c r="EQ5" s="218"/>
      <c r="ER5" s="218"/>
      <c r="ES5" s="218"/>
      <c r="ET5" s="218"/>
      <c r="EU5" s="218"/>
      <c r="EV5" s="218"/>
      <c r="FD5" s="32">
        <f>IF(FD4="身体介護あり",2,1)</f>
        <v>1</v>
      </c>
      <c r="FW5" s="19"/>
      <c r="GA5" s="37" t="str">
        <f>IF(入力シート!FS4="","","支給量オーバー")</f>
        <v/>
      </c>
      <c r="GB5" s="218" t="s">
        <v>247</v>
      </c>
      <c r="GC5" s="218"/>
      <c r="GD5" s="218"/>
      <c r="GE5" s="218"/>
      <c r="GF5" s="218"/>
      <c r="GG5" s="218"/>
      <c r="GH5" s="218"/>
      <c r="GP5" s="32">
        <f>IF(GP4="身体介護あり",2,1)</f>
        <v>1</v>
      </c>
      <c r="HI5" s="19"/>
      <c r="HM5" s="37" t="str">
        <f>IF(入力シート!HE4="","","支給量オーバー")</f>
        <v/>
      </c>
      <c r="HN5" s="218" t="s">
        <v>247</v>
      </c>
      <c r="HO5" s="218"/>
      <c r="HP5" s="218"/>
      <c r="HQ5" s="218"/>
      <c r="HR5" s="218"/>
      <c r="HS5" s="218"/>
      <c r="HT5" s="218"/>
      <c r="IB5" s="32">
        <f>IF(IB4="身体介護あり",2,1)</f>
        <v>1</v>
      </c>
      <c r="IU5" s="19"/>
      <c r="IY5" s="37" t="str">
        <f>IF(入力シート!IQ4="","","支給量オーバー")</f>
        <v/>
      </c>
      <c r="IZ5" s="218" t="s">
        <v>247</v>
      </c>
      <c r="JA5" s="218"/>
      <c r="JB5" s="218"/>
      <c r="JC5" s="218"/>
      <c r="JD5" s="218"/>
      <c r="JE5" s="218"/>
      <c r="JF5" s="218"/>
      <c r="JN5" s="32">
        <f>IF(JN4="身体介護あり",2,1)</f>
        <v>1</v>
      </c>
      <c r="KG5" s="19"/>
      <c r="KK5" s="37" t="str">
        <f>IF(入力シート!KC4="","","支給量オーバー")</f>
        <v/>
      </c>
      <c r="KL5" s="218" t="s">
        <v>247</v>
      </c>
      <c r="KM5" s="218"/>
      <c r="KN5" s="218"/>
      <c r="KO5" s="218"/>
      <c r="KP5" s="218"/>
      <c r="KQ5" s="218"/>
      <c r="KR5" s="218"/>
      <c r="KZ5" s="32">
        <f>IF(KZ4="身体介護あり",2,1)</f>
        <v>1</v>
      </c>
      <c r="LS5" s="19"/>
      <c r="LW5" s="37" t="str">
        <f>IF(入力シート!LO4="","","支給量オーバー")</f>
        <v/>
      </c>
      <c r="LX5" s="218" t="s">
        <v>247</v>
      </c>
      <c r="LY5" s="218"/>
      <c r="LZ5" s="218"/>
      <c r="MA5" s="218"/>
      <c r="MB5" s="218"/>
      <c r="MC5" s="218"/>
      <c r="MD5" s="218"/>
      <c r="ML5" s="32">
        <f>IF(ML4="身体介護あり",2,1)</f>
        <v>1</v>
      </c>
      <c r="NE5" s="19"/>
      <c r="NI5" s="37" t="str">
        <f>IF(入力シート!NA4="","","支給量オーバー")</f>
        <v/>
      </c>
      <c r="NJ5" s="218" t="s">
        <v>247</v>
      </c>
      <c r="NK5" s="218"/>
      <c r="NL5" s="218"/>
      <c r="NM5" s="218"/>
      <c r="NN5" s="218"/>
      <c r="NO5" s="218"/>
      <c r="NP5" s="218"/>
      <c r="NX5" s="32">
        <f>IF(NX4="身体介護あり",2,1)</f>
        <v>1</v>
      </c>
      <c r="OQ5" s="19"/>
      <c r="OU5" s="37" t="str">
        <f>IF(入力シート!OM4="","","支給量オーバー")</f>
        <v/>
      </c>
      <c r="OV5" s="218" t="s">
        <v>247</v>
      </c>
      <c r="OW5" s="218"/>
      <c r="OX5" s="218"/>
      <c r="OY5" s="218"/>
      <c r="OZ5" s="218"/>
      <c r="PA5" s="218"/>
      <c r="PB5" s="218"/>
      <c r="PJ5" s="32">
        <f>IF(PJ4="身体介護あり",2,1)</f>
        <v>1</v>
      </c>
      <c r="QC5" s="19"/>
      <c r="QG5" s="37" t="str">
        <f>IF(入力シート!PY4="","","支給量オーバー")</f>
        <v/>
      </c>
      <c r="QH5" s="218" t="s">
        <v>247</v>
      </c>
      <c r="QI5" s="218"/>
      <c r="QJ5" s="218"/>
      <c r="QK5" s="218"/>
      <c r="QL5" s="218"/>
      <c r="QM5" s="218"/>
      <c r="QN5" s="218"/>
      <c r="QV5" s="32">
        <f>IF(QV4="身体介護あり",2,1)</f>
        <v>1</v>
      </c>
      <c r="RO5" s="19"/>
      <c r="RS5" s="37" t="str">
        <f>IF(入力シート!RK4="","","支給量オーバー")</f>
        <v/>
      </c>
      <c r="RT5" s="218" t="s">
        <v>247</v>
      </c>
      <c r="RU5" s="218"/>
      <c r="RV5" s="218"/>
      <c r="RW5" s="218"/>
      <c r="RX5" s="218"/>
      <c r="RY5" s="218"/>
      <c r="RZ5" s="218"/>
      <c r="SH5" s="32">
        <f>IF(SH4="身体介護あり",2,1)</f>
        <v>1</v>
      </c>
      <c r="TA5" s="19"/>
      <c r="TE5" s="37" t="str">
        <f>IF(入力シート!SW4="","","支給量オーバー")</f>
        <v/>
      </c>
      <c r="TF5" s="218" t="s">
        <v>247</v>
      </c>
      <c r="TG5" s="218"/>
      <c r="TH5" s="218"/>
      <c r="TI5" s="218"/>
      <c r="TJ5" s="218"/>
      <c r="TK5" s="218"/>
      <c r="TL5" s="218"/>
      <c r="TT5" s="32">
        <f>IF(TT4="身体介護あり",2,1)</f>
        <v>1</v>
      </c>
      <c r="UM5" s="19"/>
      <c r="UQ5" s="37" t="str">
        <f>IF(入力シート!UI4="","","支給量オーバー")</f>
        <v/>
      </c>
      <c r="UR5" s="218" t="s">
        <v>247</v>
      </c>
      <c r="US5" s="218"/>
      <c r="UT5" s="218"/>
      <c r="UU5" s="218"/>
      <c r="UV5" s="218"/>
      <c r="UW5" s="218"/>
      <c r="UX5" s="218"/>
      <c r="VF5" s="32">
        <f>IF(VF4="身体介護あり",2,1)</f>
        <v>1</v>
      </c>
      <c r="VY5" s="19"/>
      <c r="WC5" s="37" t="str">
        <f>IF(入力シート!VU4="","","支給量オーバー")</f>
        <v/>
      </c>
      <c r="WD5" s="218" t="s">
        <v>247</v>
      </c>
      <c r="WE5" s="218"/>
      <c r="WF5" s="218"/>
      <c r="WG5" s="218"/>
      <c r="WH5" s="218"/>
      <c r="WI5" s="218"/>
      <c r="WJ5" s="218"/>
      <c r="WR5" s="32">
        <f>IF(WR4="身体介護あり",2,1)</f>
        <v>1</v>
      </c>
      <c r="XK5" s="19"/>
      <c r="XO5" s="37" t="str">
        <f>IF(入力シート!XG4="","","支給量オーバー")</f>
        <v/>
      </c>
      <c r="XP5" s="218" t="s">
        <v>247</v>
      </c>
      <c r="XQ5" s="218"/>
      <c r="XR5" s="218"/>
      <c r="XS5" s="218"/>
      <c r="XT5" s="218"/>
      <c r="XU5" s="218"/>
      <c r="XV5" s="218"/>
      <c r="YD5" s="32">
        <f>IF(YD4="身体介護あり",2,1)</f>
        <v>1</v>
      </c>
      <c r="YW5" s="19"/>
      <c r="ZA5" s="37" t="str">
        <f>IF(入力シート!YS4="","","支給量オーバー")</f>
        <v/>
      </c>
      <c r="ZB5" s="218" t="s">
        <v>247</v>
      </c>
      <c r="ZC5" s="218"/>
      <c r="ZD5" s="218"/>
      <c r="ZE5" s="218"/>
      <c r="ZF5" s="218"/>
      <c r="ZG5" s="218"/>
      <c r="ZH5" s="218"/>
      <c r="ZP5" s="32">
        <f>IF(ZP4="身体介護あり",2,1)</f>
        <v>1</v>
      </c>
      <c r="AAI5" s="19"/>
      <c r="AAM5" s="37" t="str">
        <f>IF(入力シート!AAE4="","","支給量オーバー")</f>
        <v/>
      </c>
      <c r="AAN5" s="218" t="s">
        <v>247</v>
      </c>
      <c r="AAO5" s="218"/>
      <c r="AAP5" s="218"/>
      <c r="AAQ5" s="218"/>
      <c r="AAR5" s="218"/>
      <c r="AAS5" s="218"/>
      <c r="AAT5" s="218"/>
      <c r="ABB5" s="32">
        <f>IF(ABB4="身体介護あり",2,1)</f>
        <v>1</v>
      </c>
      <c r="ABU5" s="19"/>
      <c r="ABY5" s="37" t="str">
        <f>IF(入力シート!ABQ4="","","支給量オーバー")</f>
        <v/>
      </c>
      <c r="ABZ5" s="218" t="s">
        <v>247</v>
      </c>
      <c r="ACA5" s="218"/>
      <c r="ACB5" s="218"/>
      <c r="ACC5" s="218"/>
      <c r="ACD5" s="218"/>
      <c r="ACE5" s="218"/>
      <c r="ACF5" s="218"/>
    </row>
    <row r="6" spans="2:760" ht="9.6" customHeight="1" x14ac:dyDescent="0.2"/>
    <row r="7" spans="2:760" ht="18" customHeight="1" x14ac:dyDescent="0.2">
      <c r="B7" s="216" t="s">
        <v>15</v>
      </c>
      <c r="C7" s="216"/>
      <c r="D7" s="216"/>
      <c r="E7" s="216" t="s">
        <v>16</v>
      </c>
      <c r="F7" s="216"/>
      <c r="G7" s="216" t="s">
        <v>24</v>
      </c>
      <c r="H7" s="216"/>
      <c r="I7" s="208" t="s">
        <v>43</v>
      </c>
      <c r="J7" s="208" t="s">
        <v>17</v>
      </c>
      <c r="K7" s="208" t="s">
        <v>35</v>
      </c>
      <c r="L7" s="208" t="s">
        <v>45</v>
      </c>
      <c r="M7" s="97"/>
      <c r="N7" s="208" t="s">
        <v>44</v>
      </c>
      <c r="O7" s="216" t="s">
        <v>36</v>
      </c>
      <c r="P7" s="216" t="s">
        <v>37</v>
      </c>
      <c r="Q7" s="208" t="s">
        <v>79</v>
      </c>
      <c r="R7" s="213" t="s">
        <v>89</v>
      </c>
      <c r="S7" s="208" t="s">
        <v>90</v>
      </c>
      <c r="T7" s="208"/>
      <c r="U7" s="97"/>
      <c r="V7" s="208" t="s">
        <v>88</v>
      </c>
      <c r="W7" s="216" t="s">
        <v>38</v>
      </c>
      <c r="X7" s="208" t="s">
        <v>302</v>
      </c>
      <c r="Y7" s="208" t="s">
        <v>303</v>
      </c>
      <c r="Z7" s="216" t="s">
        <v>39</v>
      </c>
      <c r="AA7" s="208" t="s">
        <v>301</v>
      </c>
      <c r="AB7" s="208" t="s">
        <v>301</v>
      </c>
      <c r="AC7" s="208" t="s">
        <v>301</v>
      </c>
      <c r="AD7" s="208" t="s">
        <v>301</v>
      </c>
      <c r="AE7" s="216" t="s">
        <v>25</v>
      </c>
      <c r="AF7" s="219" t="s">
        <v>26</v>
      </c>
      <c r="AG7" s="220"/>
      <c r="AH7" s="221"/>
      <c r="AI7" s="99"/>
      <c r="AJ7" s="99"/>
      <c r="AK7" s="99"/>
      <c r="AL7" s="216" t="s">
        <v>27</v>
      </c>
      <c r="AN7" s="216" t="s">
        <v>15</v>
      </c>
      <c r="AO7" s="216"/>
      <c r="AP7" s="216"/>
      <c r="AQ7" s="216" t="s">
        <v>16</v>
      </c>
      <c r="AR7" s="216"/>
      <c r="AS7" s="216" t="s">
        <v>24</v>
      </c>
      <c r="AT7" s="216"/>
      <c r="AU7" s="208" t="s">
        <v>43</v>
      </c>
      <c r="AV7" s="208" t="s">
        <v>17</v>
      </c>
      <c r="AW7" s="208" t="s">
        <v>35</v>
      </c>
      <c r="AX7" s="208" t="s">
        <v>45</v>
      </c>
      <c r="AY7" s="97"/>
      <c r="AZ7" s="208" t="s">
        <v>44</v>
      </c>
      <c r="BA7" s="216" t="s">
        <v>36</v>
      </c>
      <c r="BB7" s="216" t="s">
        <v>37</v>
      </c>
      <c r="BC7" s="208" t="s">
        <v>16</v>
      </c>
      <c r="BD7" s="213" t="s">
        <v>89</v>
      </c>
      <c r="BE7" s="208" t="s">
        <v>90</v>
      </c>
      <c r="BF7" s="208"/>
      <c r="BG7" s="97"/>
      <c r="BH7" s="208" t="s">
        <v>88</v>
      </c>
      <c r="BI7" s="216" t="s">
        <v>38</v>
      </c>
      <c r="BJ7" s="208" t="s">
        <v>302</v>
      </c>
      <c r="BK7" s="208" t="s">
        <v>303</v>
      </c>
      <c r="BL7" s="216" t="s">
        <v>39</v>
      </c>
      <c r="BM7" s="208" t="s">
        <v>301</v>
      </c>
      <c r="BN7" s="208" t="s">
        <v>301</v>
      </c>
      <c r="BO7" s="208" t="s">
        <v>301</v>
      </c>
      <c r="BP7" s="208" t="s">
        <v>301</v>
      </c>
      <c r="BQ7" s="216" t="s">
        <v>25</v>
      </c>
      <c r="BR7" s="219" t="s">
        <v>26</v>
      </c>
      <c r="BS7" s="220"/>
      <c r="BT7" s="221"/>
      <c r="BU7" s="99"/>
      <c r="BV7" s="99"/>
      <c r="BW7" s="99"/>
      <c r="BX7" s="216" t="s">
        <v>27</v>
      </c>
      <c r="BZ7" s="216" t="s">
        <v>15</v>
      </c>
      <c r="CA7" s="216"/>
      <c r="CB7" s="216"/>
      <c r="CC7" s="216" t="s">
        <v>16</v>
      </c>
      <c r="CD7" s="216"/>
      <c r="CE7" s="216" t="s">
        <v>24</v>
      </c>
      <c r="CF7" s="216"/>
      <c r="CG7" s="208" t="s">
        <v>43</v>
      </c>
      <c r="CH7" s="208" t="s">
        <v>17</v>
      </c>
      <c r="CI7" s="208" t="s">
        <v>35</v>
      </c>
      <c r="CJ7" s="208" t="s">
        <v>45</v>
      </c>
      <c r="CK7" s="97"/>
      <c r="CL7" s="208" t="s">
        <v>44</v>
      </c>
      <c r="CM7" s="216" t="s">
        <v>36</v>
      </c>
      <c r="CN7" s="216" t="s">
        <v>37</v>
      </c>
      <c r="CO7" s="208" t="s">
        <v>16</v>
      </c>
      <c r="CP7" s="213" t="s">
        <v>89</v>
      </c>
      <c r="CQ7" s="208" t="s">
        <v>90</v>
      </c>
      <c r="CR7" s="208"/>
      <c r="CS7" s="97"/>
      <c r="CT7" s="208" t="s">
        <v>88</v>
      </c>
      <c r="CU7" s="216" t="s">
        <v>38</v>
      </c>
      <c r="CV7" s="208" t="s">
        <v>302</v>
      </c>
      <c r="CW7" s="208" t="s">
        <v>303</v>
      </c>
      <c r="CX7" s="216" t="s">
        <v>39</v>
      </c>
      <c r="CY7" s="208" t="s">
        <v>301</v>
      </c>
      <c r="CZ7" s="208" t="s">
        <v>301</v>
      </c>
      <c r="DA7" s="208" t="s">
        <v>301</v>
      </c>
      <c r="DB7" s="208" t="s">
        <v>301</v>
      </c>
      <c r="DC7" s="216" t="s">
        <v>25</v>
      </c>
      <c r="DD7" s="219" t="s">
        <v>26</v>
      </c>
      <c r="DE7" s="220"/>
      <c r="DF7" s="221"/>
      <c r="DG7" s="99"/>
      <c r="DH7" s="99"/>
      <c r="DI7" s="99"/>
      <c r="DJ7" s="216" t="s">
        <v>27</v>
      </c>
      <c r="DL7" s="216" t="s">
        <v>15</v>
      </c>
      <c r="DM7" s="216"/>
      <c r="DN7" s="216"/>
      <c r="DO7" s="216" t="s">
        <v>16</v>
      </c>
      <c r="DP7" s="216"/>
      <c r="DQ7" s="216" t="s">
        <v>24</v>
      </c>
      <c r="DR7" s="216"/>
      <c r="DS7" s="208" t="s">
        <v>43</v>
      </c>
      <c r="DT7" s="208" t="s">
        <v>17</v>
      </c>
      <c r="DU7" s="208" t="s">
        <v>35</v>
      </c>
      <c r="DV7" s="208" t="s">
        <v>45</v>
      </c>
      <c r="DW7" s="97"/>
      <c r="DX7" s="208" t="s">
        <v>44</v>
      </c>
      <c r="DY7" s="216" t="s">
        <v>36</v>
      </c>
      <c r="DZ7" s="216" t="s">
        <v>37</v>
      </c>
      <c r="EA7" s="208" t="s">
        <v>16</v>
      </c>
      <c r="EB7" s="213" t="s">
        <v>89</v>
      </c>
      <c r="EC7" s="208" t="s">
        <v>90</v>
      </c>
      <c r="ED7" s="208"/>
      <c r="EE7" s="97"/>
      <c r="EF7" s="208" t="s">
        <v>88</v>
      </c>
      <c r="EG7" s="216" t="s">
        <v>38</v>
      </c>
      <c r="EH7" s="208" t="s">
        <v>302</v>
      </c>
      <c r="EI7" s="208" t="s">
        <v>303</v>
      </c>
      <c r="EJ7" s="216" t="s">
        <v>39</v>
      </c>
      <c r="EK7" s="208" t="s">
        <v>301</v>
      </c>
      <c r="EL7" s="208" t="s">
        <v>301</v>
      </c>
      <c r="EM7" s="208" t="s">
        <v>301</v>
      </c>
      <c r="EN7" s="208" t="s">
        <v>301</v>
      </c>
      <c r="EO7" s="216" t="s">
        <v>25</v>
      </c>
      <c r="EP7" s="219" t="s">
        <v>26</v>
      </c>
      <c r="EQ7" s="220"/>
      <c r="ER7" s="221"/>
      <c r="ES7" s="99"/>
      <c r="ET7" s="99"/>
      <c r="EU7" s="99"/>
      <c r="EV7" s="216" t="s">
        <v>27</v>
      </c>
      <c r="EX7" s="216" t="s">
        <v>15</v>
      </c>
      <c r="EY7" s="216"/>
      <c r="EZ7" s="216"/>
      <c r="FA7" s="216" t="s">
        <v>16</v>
      </c>
      <c r="FB7" s="216"/>
      <c r="FC7" s="216" t="s">
        <v>24</v>
      </c>
      <c r="FD7" s="216"/>
      <c r="FE7" s="208" t="s">
        <v>43</v>
      </c>
      <c r="FF7" s="208" t="s">
        <v>17</v>
      </c>
      <c r="FG7" s="208" t="s">
        <v>35</v>
      </c>
      <c r="FH7" s="208" t="s">
        <v>45</v>
      </c>
      <c r="FI7" s="97"/>
      <c r="FJ7" s="208" t="s">
        <v>44</v>
      </c>
      <c r="FK7" s="216" t="s">
        <v>36</v>
      </c>
      <c r="FL7" s="216" t="s">
        <v>37</v>
      </c>
      <c r="FM7" s="208" t="s">
        <v>16</v>
      </c>
      <c r="FN7" s="213" t="s">
        <v>89</v>
      </c>
      <c r="FO7" s="208" t="s">
        <v>90</v>
      </c>
      <c r="FP7" s="208"/>
      <c r="FQ7" s="97"/>
      <c r="FR7" s="208" t="s">
        <v>88</v>
      </c>
      <c r="FS7" s="216" t="s">
        <v>38</v>
      </c>
      <c r="FT7" s="208" t="s">
        <v>302</v>
      </c>
      <c r="FU7" s="208" t="s">
        <v>303</v>
      </c>
      <c r="FV7" s="216" t="s">
        <v>39</v>
      </c>
      <c r="FW7" s="208" t="s">
        <v>301</v>
      </c>
      <c r="FX7" s="208" t="s">
        <v>301</v>
      </c>
      <c r="FY7" s="208" t="s">
        <v>301</v>
      </c>
      <c r="FZ7" s="208" t="s">
        <v>301</v>
      </c>
      <c r="GA7" s="216" t="s">
        <v>25</v>
      </c>
      <c r="GB7" s="219" t="s">
        <v>26</v>
      </c>
      <c r="GC7" s="220"/>
      <c r="GD7" s="221"/>
      <c r="GE7" s="99"/>
      <c r="GF7" s="99"/>
      <c r="GG7" s="99"/>
      <c r="GH7" s="216" t="s">
        <v>27</v>
      </c>
      <c r="GJ7" s="216" t="s">
        <v>15</v>
      </c>
      <c r="GK7" s="216"/>
      <c r="GL7" s="216"/>
      <c r="GM7" s="216" t="s">
        <v>16</v>
      </c>
      <c r="GN7" s="216"/>
      <c r="GO7" s="216" t="s">
        <v>24</v>
      </c>
      <c r="GP7" s="216"/>
      <c r="GQ7" s="208" t="s">
        <v>43</v>
      </c>
      <c r="GR7" s="208" t="s">
        <v>17</v>
      </c>
      <c r="GS7" s="208" t="s">
        <v>35</v>
      </c>
      <c r="GT7" s="208" t="s">
        <v>45</v>
      </c>
      <c r="GU7" s="97"/>
      <c r="GV7" s="208" t="s">
        <v>44</v>
      </c>
      <c r="GW7" s="216" t="s">
        <v>36</v>
      </c>
      <c r="GX7" s="216" t="s">
        <v>37</v>
      </c>
      <c r="GY7" s="208" t="s">
        <v>16</v>
      </c>
      <c r="GZ7" s="213" t="s">
        <v>89</v>
      </c>
      <c r="HA7" s="208" t="s">
        <v>90</v>
      </c>
      <c r="HB7" s="208"/>
      <c r="HC7" s="97"/>
      <c r="HD7" s="208" t="s">
        <v>88</v>
      </c>
      <c r="HE7" s="216" t="s">
        <v>38</v>
      </c>
      <c r="HF7" s="208" t="s">
        <v>302</v>
      </c>
      <c r="HG7" s="208" t="s">
        <v>303</v>
      </c>
      <c r="HH7" s="216" t="s">
        <v>39</v>
      </c>
      <c r="HI7" s="208" t="s">
        <v>301</v>
      </c>
      <c r="HJ7" s="208" t="s">
        <v>301</v>
      </c>
      <c r="HK7" s="208" t="s">
        <v>301</v>
      </c>
      <c r="HL7" s="208" t="s">
        <v>301</v>
      </c>
      <c r="HM7" s="216" t="s">
        <v>25</v>
      </c>
      <c r="HN7" s="219" t="s">
        <v>26</v>
      </c>
      <c r="HO7" s="220"/>
      <c r="HP7" s="221"/>
      <c r="HQ7" s="99"/>
      <c r="HR7" s="99"/>
      <c r="HS7" s="99"/>
      <c r="HT7" s="216" t="s">
        <v>27</v>
      </c>
      <c r="HV7" s="216" t="s">
        <v>15</v>
      </c>
      <c r="HW7" s="216"/>
      <c r="HX7" s="216"/>
      <c r="HY7" s="216" t="s">
        <v>16</v>
      </c>
      <c r="HZ7" s="216"/>
      <c r="IA7" s="216" t="s">
        <v>24</v>
      </c>
      <c r="IB7" s="216"/>
      <c r="IC7" s="208" t="s">
        <v>43</v>
      </c>
      <c r="ID7" s="208" t="s">
        <v>17</v>
      </c>
      <c r="IE7" s="208" t="s">
        <v>35</v>
      </c>
      <c r="IF7" s="208" t="s">
        <v>45</v>
      </c>
      <c r="IG7" s="97"/>
      <c r="IH7" s="208" t="s">
        <v>44</v>
      </c>
      <c r="II7" s="216" t="s">
        <v>36</v>
      </c>
      <c r="IJ7" s="216" t="s">
        <v>37</v>
      </c>
      <c r="IK7" s="208" t="s">
        <v>16</v>
      </c>
      <c r="IL7" s="213" t="s">
        <v>89</v>
      </c>
      <c r="IM7" s="208" t="s">
        <v>90</v>
      </c>
      <c r="IN7" s="208"/>
      <c r="IO7" s="97"/>
      <c r="IP7" s="208" t="s">
        <v>88</v>
      </c>
      <c r="IQ7" s="216" t="s">
        <v>38</v>
      </c>
      <c r="IR7" s="208" t="s">
        <v>302</v>
      </c>
      <c r="IS7" s="208" t="s">
        <v>303</v>
      </c>
      <c r="IT7" s="216" t="s">
        <v>39</v>
      </c>
      <c r="IU7" s="208" t="s">
        <v>301</v>
      </c>
      <c r="IV7" s="208" t="s">
        <v>301</v>
      </c>
      <c r="IW7" s="208" t="s">
        <v>301</v>
      </c>
      <c r="IX7" s="208" t="s">
        <v>301</v>
      </c>
      <c r="IY7" s="216" t="s">
        <v>25</v>
      </c>
      <c r="IZ7" s="219" t="s">
        <v>26</v>
      </c>
      <c r="JA7" s="220"/>
      <c r="JB7" s="221"/>
      <c r="JC7" s="99"/>
      <c r="JD7" s="99"/>
      <c r="JE7" s="99"/>
      <c r="JF7" s="216" t="s">
        <v>27</v>
      </c>
      <c r="JH7" s="216" t="s">
        <v>15</v>
      </c>
      <c r="JI7" s="216"/>
      <c r="JJ7" s="216"/>
      <c r="JK7" s="216" t="s">
        <v>16</v>
      </c>
      <c r="JL7" s="216"/>
      <c r="JM7" s="216" t="s">
        <v>24</v>
      </c>
      <c r="JN7" s="216"/>
      <c r="JO7" s="208" t="s">
        <v>43</v>
      </c>
      <c r="JP7" s="208" t="s">
        <v>17</v>
      </c>
      <c r="JQ7" s="208" t="s">
        <v>35</v>
      </c>
      <c r="JR7" s="208" t="s">
        <v>45</v>
      </c>
      <c r="JS7" s="97"/>
      <c r="JT7" s="208" t="s">
        <v>44</v>
      </c>
      <c r="JU7" s="216" t="s">
        <v>36</v>
      </c>
      <c r="JV7" s="216" t="s">
        <v>37</v>
      </c>
      <c r="JW7" s="208" t="s">
        <v>16</v>
      </c>
      <c r="JX7" s="213" t="s">
        <v>89</v>
      </c>
      <c r="JY7" s="208" t="s">
        <v>90</v>
      </c>
      <c r="JZ7" s="208"/>
      <c r="KA7" s="97"/>
      <c r="KB7" s="208" t="s">
        <v>88</v>
      </c>
      <c r="KC7" s="216" t="s">
        <v>38</v>
      </c>
      <c r="KD7" s="208" t="s">
        <v>302</v>
      </c>
      <c r="KE7" s="208" t="s">
        <v>303</v>
      </c>
      <c r="KF7" s="216" t="s">
        <v>39</v>
      </c>
      <c r="KG7" s="208" t="s">
        <v>301</v>
      </c>
      <c r="KH7" s="208" t="s">
        <v>301</v>
      </c>
      <c r="KI7" s="208" t="s">
        <v>301</v>
      </c>
      <c r="KJ7" s="208" t="s">
        <v>301</v>
      </c>
      <c r="KK7" s="216" t="s">
        <v>25</v>
      </c>
      <c r="KL7" s="219" t="s">
        <v>26</v>
      </c>
      <c r="KM7" s="220"/>
      <c r="KN7" s="221"/>
      <c r="KO7" s="99"/>
      <c r="KP7" s="99"/>
      <c r="KQ7" s="99"/>
      <c r="KR7" s="216" t="s">
        <v>27</v>
      </c>
      <c r="KT7" s="216" t="s">
        <v>15</v>
      </c>
      <c r="KU7" s="216"/>
      <c r="KV7" s="216"/>
      <c r="KW7" s="216" t="s">
        <v>16</v>
      </c>
      <c r="KX7" s="216"/>
      <c r="KY7" s="216" t="s">
        <v>24</v>
      </c>
      <c r="KZ7" s="216"/>
      <c r="LA7" s="208" t="s">
        <v>43</v>
      </c>
      <c r="LB7" s="208" t="s">
        <v>17</v>
      </c>
      <c r="LC7" s="208" t="s">
        <v>35</v>
      </c>
      <c r="LD7" s="208" t="s">
        <v>45</v>
      </c>
      <c r="LE7" s="97"/>
      <c r="LF7" s="208" t="s">
        <v>44</v>
      </c>
      <c r="LG7" s="216" t="s">
        <v>36</v>
      </c>
      <c r="LH7" s="216" t="s">
        <v>37</v>
      </c>
      <c r="LI7" s="208" t="s">
        <v>16</v>
      </c>
      <c r="LJ7" s="213" t="s">
        <v>89</v>
      </c>
      <c r="LK7" s="208" t="s">
        <v>90</v>
      </c>
      <c r="LL7" s="208"/>
      <c r="LM7" s="97"/>
      <c r="LN7" s="208" t="s">
        <v>88</v>
      </c>
      <c r="LO7" s="216" t="s">
        <v>38</v>
      </c>
      <c r="LP7" s="208" t="s">
        <v>302</v>
      </c>
      <c r="LQ7" s="208" t="s">
        <v>303</v>
      </c>
      <c r="LR7" s="216" t="s">
        <v>39</v>
      </c>
      <c r="LS7" s="208" t="s">
        <v>301</v>
      </c>
      <c r="LT7" s="208" t="s">
        <v>301</v>
      </c>
      <c r="LU7" s="208" t="s">
        <v>301</v>
      </c>
      <c r="LV7" s="208" t="s">
        <v>301</v>
      </c>
      <c r="LW7" s="216" t="s">
        <v>25</v>
      </c>
      <c r="LX7" s="219" t="s">
        <v>26</v>
      </c>
      <c r="LY7" s="220"/>
      <c r="LZ7" s="221"/>
      <c r="MA7" s="99"/>
      <c r="MB7" s="99"/>
      <c r="MC7" s="99"/>
      <c r="MD7" s="216" t="s">
        <v>27</v>
      </c>
      <c r="MF7" s="216" t="s">
        <v>15</v>
      </c>
      <c r="MG7" s="216"/>
      <c r="MH7" s="216"/>
      <c r="MI7" s="216" t="s">
        <v>16</v>
      </c>
      <c r="MJ7" s="216"/>
      <c r="MK7" s="216" t="s">
        <v>24</v>
      </c>
      <c r="ML7" s="216"/>
      <c r="MM7" s="208" t="s">
        <v>43</v>
      </c>
      <c r="MN7" s="208" t="s">
        <v>17</v>
      </c>
      <c r="MO7" s="208" t="s">
        <v>35</v>
      </c>
      <c r="MP7" s="208" t="s">
        <v>45</v>
      </c>
      <c r="MQ7" s="97"/>
      <c r="MR7" s="208" t="s">
        <v>44</v>
      </c>
      <c r="MS7" s="216" t="s">
        <v>36</v>
      </c>
      <c r="MT7" s="216" t="s">
        <v>37</v>
      </c>
      <c r="MU7" s="208" t="s">
        <v>16</v>
      </c>
      <c r="MV7" s="213" t="s">
        <v>89</v>
      </c>
      <c r="MW7" s="208" t="s">
        <v>90</v>
      </c>
      <c r="MX7" s="208"/>
      <c r="MY7" s="97"/>
      <c r="MZ7" s="208" t="s">
        <v>88</v>
      </c>
      <c r="NA7" s="216" t="s">
        <v>38</v>
      </c>
      <c r="NB7" s="208" t="s">
        <v>302</v>
      </c>
      <c r="NC7" s="208" t="s">
        <v>303</v>
      </c>
      <c r="ND7" s="216" t="s">
        <v>39</v>
      </c>
      <c r="NE7" s="208" t="s">
        <v>301</v>
      </c>
      <c r="NF7" s="208" t="s">
        <v>301</v>
      </c>
      <c r="NG7" s="208" t="s">
        <v>301</v>
      </c>
      <c r="NH7" s="208" t="s">
        <v>301</v>
      </c>
      <c r="NI7" s="216" t="s">
        <v>25</v>
      </c>
      <c r="NJ7" s="219" t="s">
        <v>26</v>
      </c>
      <c r="NK7" s="220"/>
      <c r="NL7" s="221"/>
      <c r="NM7" s="99"/>
      <c r="NN7" s="99"/>
      <c r="NO7" s="99"/>
      <c r="NP7" s="216" t="s">
        <v>27</v>
      </c>
      <c r="NR7" s="216" t="s">
        <v>15</v>
      </c>
      <c r="NS7" s="216"/>
      <c r="NT7" s="216"/>
      <c r="NU7" s="216" t="s">
        <v>16</v>
      </c>
      <c r="NV7" s="216"/>
      <c r="NW7" s="216" t="s">
        <v>24</v>
      </c>
      <c r="NX7" s="216"/>
      <c r="NY7" s="208" t="s">
        <v>43</v>
      </c>
      <c r="NZ7" s="208" t="s">
        <v>17</v>
      </c>
      <c r="OA7" s="208" t="s">
        <v>35</v>
      </c>
      <c r="OB7" s="208" t="s">
        <v>45</v>
      </c>
      <c r="OC7" s="97"/>
      <c r="OD7" s="208" t="s">
        <v>44</v>
      </c>
      <c r="OE7" s="216" t="s">
        <v>36</v>
      </c>
      <c r="OF7" s="216" t="s">
        <v>37</v>
      </c>
      <c r="OG7" s="208" t="s">
        <v>16</v>
      </c>
      <c r="OH7" s="213" t="s">
        <v>89</v>
      </c>
      <c r="OI7" s="208" t="s">
        <v>90</v>
      </c>
      <c r="OJ7" s="208"/>
      <c r="OK7" s="97"/>
      <c r="OL7" s="208" t="s">
        <v>88</v>
      </c>
      <c r="OM7" s="216" t="s">
        <v>38</v>
      </c>
      <c r="ON7" s="208" t="s">
        <v>302</v>
      </c>
      <c r="OO7" s="208" t="s">
        <v>303</v>
      </c>
      <c r="OP7" s="216" t="s">
        <v>39</v>
      </c>
      <c r="OQ7" s="208" t="s">
        <v>301</v>
      </c>
      <c r="OR7" s="208" t="s">
        <v>301</v>
      </c>
      <c r="OS7" s="208" t="s">
        <v>301</v>
      </c>
      <c r="OT7" s="208" t="s">
        <v>301</v>
      </c>
      <c r="OU7" s="216" t="s">
        <v>25</v>
      </c>
      <c r="OV7" s="219" t="s">
        <v>26</v>
      </c>
      <c r="OW7" s="220"/>
      <c r="OX7" s="221"/>
      <c r="OY7" s="99"/>
      <c r="OZ7" s="99"/>
      <c r="PA7" s="99"/>
      <c r="PB7" s="216" t="s">
        <v>27</v>
      </c>
      <c r="PD7" s="216" t="s">
        <v>15</v>
      </c>
      <c r="PE7" s="216"/>
      <c r="PF7" s="216"/>
      <c r="PG7" s="216" t="s">
        <v>16</v>
      </c>
      <c r="PH7" s="216"/>
      <c r="PI7" s="216" t="s">
        <v>24</v>
      </c>
      <c r="PJ7" s="216"/>
      <c r="PK7" s="208" t="s">
        <v>43</v>
      </c>
      <c r="PL7" s="208" t="s">
        <v>17</v>
      </c>
      <c r="PM7" s="208" t="s">
        <v>35</v>
      </c>
      <c r="PN7" s="208" t="s">
        <v>45</v>
      </c>
      <c r="PO7" s="97"/>
      <c r="PP7" s="208" t="s">
        <v>44</v>
      </c>
      <c r="PQ7" s="216" t="s">
        <v>36</v>
      </c>
      <c r="PR7" s="216" t="s">
        <v>37</v>
      </c>
      <c r="PS7" s="208" t="s">
        <v>16</v>
      </c>
      <c r="PT7" s="213" t="s">
        <v>89</v>
      </c>
      <c r="PU7" s="208" t="s">
        <v>90</v>
      </c>
      <c r="PV7" s="208"/>
      <c r="PW7" s="97"/>
      <c r="PX7" s="208" t="s">
        <v>88</v>
      </c>
      <c r="PY7" s="216" t="s">
        <v>38</v>
      </c>
      <c r="PZ7" s="208" t="s">
        <v>302</v>
      </c>
      <c r="QA7" s="208" t="s">
        <v>303</v>
      </c>
      <c r="QB7" s="216" t="s">
        <v>39</v>
      </c>
      <c r="QC7" s="208" t="s">
        <v>301</v>
      </c>
      <c r="QD7" s="208" t="s">
        <v>301</v>
      </c>
      <c r="QE7" s="208" t="s">
        <v>301</v>
      </c>
      <c r="QF7" s="208" t="s">
        <v>301</v>
      </c>
      <c r="QG7" s="216" t="s">
        <v>25</v>
      </c>
      <c r="QH7" s="219" t="s">
        <v>26</v>
      </c>
      <c r="QI7" s="220"/>
      <c r="QJ7" s="221"/>
      <c r="QK7" s="99"/>
      <c r="QL7" s="99"/>
      <c r="QM7" s="99"/>
      <c r="QN7" s="216" t="s">
        <v>27</v>
      </c>
      <c r="QP7" s="216" t="s">
        <v>15</v>
      </c>
      <c r="QQ7" s="216"/>
      <c r="QR7" s="216"/>
      <c r="QS7" s="216" t="s">
        <v>16</v>
      </c>
      <c r="QT7" s="216"/>
      <c r="QU7" s="216" t="s">
        <v>24</v>
      </c>
      <c r="QV7" s="216"/>
      <c r="QW7" s="208" t="s">
        <v>43</v>
      </c>
      <c r="QX7" s="208" t="s">
        <v>17</v>
      </c>
      <c r="QY7" s="208" t="s">
        <v>35</v>
      </c>
      <c r="QZ7" s="208" t="s">
        <v>45</v>
      </c>
      <c r="RA7" s="97"/>
      <c r="RB7" s="208" t="s">
        <v>44</v>
      </c>
      <c r="RC7" s="216" t="s">
        <v>36</v>
      </c>
      <c r="RD7" s="216" t="s">
        <v>37</v>
      </c>
      <c r="RE7" s="208" t="s">
        <v>16</v>
      </c>
      <c r="RF7" s="213" t="s">
        <v>89</v>
      </c>
      <c r="RG7" s="208" t="s">
        <v>90</v>
      </c>
      <c r="RH7" s="208"/>
      <c r="RI7" s="97"/>
      <c r="RJ7" s="208" t="s">
        <v>88</v>
      </c>
      <c r="RK7" s="216" t="s">
        <v>38</v>
      </c>
      <c r="RL7" s="208" t="s">
        <v>302</v>
      </c>
      <c r="RM7" s="208" t="s">
        <v>303</v>
      </c>
      <c r="RN7" s="216" t="s">
        <v>39</v>
      </c>
      <c r="RO7" s="208" t="s">
        <v>301</v>
      </c>
      <c r="RP7" s="208" t="s">
        <v>301</v>
      </c>
      <c r="RQ7" s="208" t="s">
        <v>301</v>
      </c>
      <c r="RR7" s="208" t="s">
        <v>301</v>
      </c>
      <c r="RS7" s="216" t="s">
        <v>25</v>
      </c>
      <c r="RT7" s="219" t="s">
        <v>26</v>
      </c>
      <c r="RU7" s="220"/>
      <c r="RV7" s="221"/>
      <c r="RW7" s="99"/>
      <c r="RX7" s="99"/>
      <c r="RY7" s="99"/>
      <c r="RZ7" s="216" t="s">
        <v>27</v>
      </c>
      <c r="SB7" s="216" t="s">
        <v>15</v>
      </c>
      <c r="SC7" s="216"/>
      <c r="SD7" s="216"/>
      <c r="SE7" s="216" t="s">
        <v>16</v>
      </c>
      <c r="SF7" s="216"/>
      <c r="SG7" s="216" t="s">
        <v>24</v>
      </c>
      <c r="SH7" s="216"/>
      <c r="SI7" s="208" t="s">
        <v>43</v>
      </c>
      <c r="SJ7" s="208" t="s">
        <v>17</v>
      </c>
      <c r="SK7" s="208" t="s">
        <v>35</v>
      </c>
      <c r="SL7" s="208" t="s">
        <v>45</v>
      </c>
      <c r="SM7" s="97"/>
      <c r="SN7" s="208" t="s">
        <v>44</v>
      </c>
      <c r="SO7" s="216" t="s">
        <v>36</v>
      </c>
      <c r="SP7" s="216" t="s">
        <v>37</v>
      </c>
      <c r="SQ7" s="208" t="s">
        <v>16</v>
      </c>
      <c r="SR7" s="213" t="s">
        <v>89</v>
      </c>
      <c r="SS7" s="208" t="s">
        <v>90</v>
      </c>
      <c r="ST7" s="208"/>
      <c r="SU7" s="97"/>
      <c r="SV7" s="208" t="s">
        <v>88</v>
      </c>
      <c r="SW7" s="216" t="s">
        <v>38</v>
      </c>
      <c r="SX7" s="208" t="s">
        <v>302</v>
      </c>
      <c r="SY7" s="208" t="s">
        <v>303</v>
      </c>
      <c r="SZ7" s="216" t="s">
        <v>39</v>
      </c>
      <c r="TA7" s="208" t="s">
        <v>301</v>
      </c>
      <c r="TB7" s="208" t="s">
        <v>301</v>
      </c>
      <c r="TC7" s="208" t="s">
        <v>301</v>
      </c>
      <c r="TD7" s="208" t="s">
        <v>301</v>
      </c>
      <c r="TE7" s="216" t="s">
        <v>25</v>
      </c>
      <c r="TF7" s="219" t="s">
        <v>26</v>
      </c>
      <c r="TG7" s="220"/>
      <c r="TH7" s="221"/>
      <c r="TI7" s="99"/>
      <c r="TJ7" s="99"/>
      <c r="TK7" s="99"/>
      <c r="TL7" s="216" t="s">
        <v>27</v>
      </c>
      <c r="TN7" s="216" t="s">
        <v>15</v>
      </c>
      <c r="TO7" s="216"/>
      <c r="TP7" s="216"/>
      <c r="TQ7" s="216" t="s">
        <v>16</v>
      </c>
      <c r="TR7" s="216"/>
      <c r="TS7" s="216" t="s">
        <v>24</v>
      </c>
      <c r="TT7" s="216"/>
      <c r="TU7" s="208" t="s">
        <v>43</v>
      </c>
      <c r="TV7" s="208" t="s">
        <v>17</v>
      </c>
      <c r="TW7" s="208" t="s">
        <v>35</v>
      </c>
      <c r="TX7" s="208" t="s">
        <v>45</v>
      </c>
      <c r="TY7" s="97"/>
      <c r="TZ7" s="208" t="s">
        <v>44</v>
      </c>
      <c r="UA7" s="216" t="s">
        <v>36</v>
      </c>
      <c r="UB7" s="216" t="s">
        <v>37</v>
      </c>
      <c r="UC7" s="208" t="s">
        <v>16</v>
      </c>
      <c r="UD7" s="213" t="s">
        <v>89</v>
      </c>
      <c r="UE7" s="208" t="s">
        <v>90</v>
      </c>
      <c r="UF7" s="208"/>
      <c r="UG7" s="97"/>
      <c r="UH7" s="208" t="s">
        <v>88</v>
      </c>
      <c r="UI7" s="216" t="s">
        <v>38</v>
      </c>
      <c r="UJ7" s="208" t="s">
        <v>302</v>
      </c>
      <c r="UK7" s="208" t="s">
        <v>303</v>
      </c>
      <c r="UL7" s="216" t="s">
        <v>39</v>
      </c>
      <c r="UM7" s="208" t="s">
        <v>301</v>
      </c>
      <c r="UN7" s="208" t="s">
        <v>301</v>
      </c>
      <c r="UO7" s="208" t="s">
        <v>301</v>
      </c>
      <c r="UP7" s="208" t="s">
        <v>301</v>
      </c>
      <c r="UQ7" s="216" t="s">
        <v>25</v>
      </c>
      <c r="UR7" s="219" t="s">
        <v>26</v>
      </c>
      <c r="US7" s="220"/>
      <c r="UT7" s="221"/>
      <c r="UU7" s="99"/>
      <c r="UV7" s="99"/>
      <c r="UW7" s="99"/>
      <c r="UX7" s="216" t="s">
        <v>27</v>
      </c>
      <c r="UZ7" s="216" t="s">
        <v>15</v>
      </c>
      <c r="VA7" s="216"/>
      <c r="VB7" s="216"/>
      <c r="VC7" s="216" t="s">
        <v>16</v>
      </c>
      <c r="VD7" s="216"/>
      <c r="VE7" s="216" t="s">
        <v>24</v>
      </c>
      <c r="VF7" s="216"/>
      <c r="VG7" s="208" t="s">
        <v>43</v>
      </c>
      <c r="VH7" s="208" t="s">
        <v>17</v>
      </c>
      <c r="VI7" s="208" t="s">
        <v>35</v>
      </c>
      <c r="VJ7" s="208" t="s">
        <v>45</v>
      </c>
      <c r="VK7" s="97"/>
      <c r="VL7" s="208" t="s">
        <v>44</v>
      </c>
      <c r="VM7" s="216" t="s">
        <v>36</v>
      </c>
      <c r="VN7" s="216" t="s">
        <v>37</v>
      </c>
      <c r="VO7" s="208" t="s">
        <v>16</v>
      </c>
      <c r="VP7" s="213" t="s">
        <v>89</v>
      </c>
      <c r="VQ7" s="208" t="s">
        <v>90</v>
      </c>
      <c r="VR7" s="208"/>
      <c r="VS7" s="97"/>
      <c r="VT7" s="208" t="s">
        <v>88</v>
      </c>
      <c r="VU7" s="216" t="s">
        <v>38</v>
      </c>
      <c r="VV7" s="208" t="s">
        <v>302</v>
      </c>
      <c r="VW7" s="208" t="s">
        <v>303</v>
      </c>
      <c r="VX7" s="216" t="s">
        <v>39</v>
      </c>
      <c r="VY7" s="208" t="s">
        <v>301</v>
      </c>
      <c r="VZ7" s="208" t="s">
        <v>301</v>
      </c>
      <c r="WA7" s="208" t="s">
        <v>301</v>
      </c>
      <c r="WB7" s="208" t="s">
        <v>301</v>
      </c>
      <c r="WC7" s="216" t="s">
        <v>25</v>
      </c>
      <c r="WD7" s="219" t="s">
        <v>26</v>
      </c>
      <c r="WE7" s="220"/>
      <c r="WF7" s="221"/>
      <c r="WG7" s="99"/>
      <c r="WH7" s="99"/>
      <c r="WI7" s="99"/>
      <c r="WJ7" s="216" t="s">
        <v>27</v>
      </c>
      <c r="WL7" s="216" t="s">
        <v>15</v>
      </c>
      <c r="WM7" s="216"/>
      <c r="WN7" s="216"/>
      <c r="WO7" s="216" t="s">
        <v>16</v>
      </c>
      <c r="WP7" s="216"/>
      <c r="WQ7" s="216" t="s">
        <v>24</v>
      </c>
      <c r="WR7" s="216"/>
      <c r="WS7" s="208" t="s">
        <v>43</v>
      </c>
      <c r="WT7" s="208" t="s">
        <v>17</v>
      </c>
      <c r="WU7" s="208" t="s">
        <v>35</v>
      </c>
      <c r="WV7" s="208" t="s">
        <v>45</v>
      </c>
      <c r="WW7" s="97"/>
      <c r="WX7" s="208" t="s">
        <v>44</v>
      </c>
      <c r="WY7" s="216" t="s">
        <v>36</v>
      </c>
      <c r="WZ7" s="216" t="s">
        <v>37</v>
      </c>
      <c r="XA7" s="208" t="s">
        <v>16</v>
      </c>
      <c r="XB7" s="213" t="s">
        <v>89</v>
      </c>
      <c r="XC7" s="208" t="s">
        <v>90</v>
      </c>
      <c r="XD7" s="208"/>
      <c r="XE7" s="97"/>
      <c r="XF7" s="208" t="s">
        <v>88</v>
      </c>
      <c r="XG7" s="216" t="s">
        <v>38</v>
      </c>
      <c r="XH7" s="208" t="s">
        <v>302</v>
      </c>
      <c r="XI7" s="208" t="s">
        <v>303</v>
      </c>
      <c r="XJ7" s="216" t="s">
        <v>39</v>
      </c>
      <c r="XK7" s="208" t="s">
        <v>301</v>
      </c>
      <c r="XL7" s="208" t="s">
        <v>301</v>
      </c>
      <c r="XM7" s="208" t="s">
        <v>301</v>
      </c>
      <c r="XN7" s="208" t="s">
        <v>301</v>
      </c>
      <c r="XO7" s="216" t="s">
        <v>25</v>
      </c>
      <c r="XP7" s="219" t="s">
        <v>26</v>
      </c>
      <c r="XQ7" s="220"/>
      <c r="XR7" s="221"/>
      <c r="XS7" s="99"/>
      <c r="XT7" s="99"/>
      <c r="XU7" s="99"/>
      <c r="XV7" s="216" t="s">
        <v>27</v>
      </c>
      <c r="XX7" s="216" t="s">
        <v>15</v>
      </c>
      <c r="XY7" s="216"/>
      <c r="XZ7" s="216"/>
      <c r="YA7" s="216" t="s">
        <v>16</v>
      </c>
      <c r="YB7" s="216"/>
      <c r="YC7" s="216" t="s">
        <v>24</v>
      </c>
      <c r="YD7" s="216"/>
      <c r="YE7" s="208" t="s">
        <v>43</v>
      </c>
      <c r="YF7" s="208" t="s">
        <v>17</v>
      </c>
      <c r="YG7" s="208" t="s">
        <v>35</v>
      </c>
      <c r="YH7" s="208" t="s">
        <v>45</v>
      </c>
      <c r="YI7" s="97"/>
      <c r="YJ7" s="208" t="s">
        <v>44</v>
      </c>
      <c r="YK7" s="216" t="s">
        <v>36</v>
      </c>
      <c r="YL7" s="216" t="s">
        <v>37</v>
      </c>
      <c r="YM7" s="208" t="s">
        <v>16</v>
      </c>
      <c r="YN7" s="213" t="s">
        <v>89</v>
      </c>
      <c r="YO7" s="208" t="s">
        <v>90</v>
      </c>
      <c r="YP7" s="208"/>
      <c r="YQ7" s="97"/>
      <c r="YR7" s="208" t="s">
        <v>88</v>
      </c>
      <c r="YS7" s="216" t="s">
        <v>38</v>
      </c>
      <c r="YT7" s="208" t="s">
        <v>302</v>
      </c>
      <c r="YU7" s="208" t="s">
        <v>303</v>
      </c>
      <c r="YV7" s="216" t="s">
        <v>39</v>
      </c>
      <c r="YW7" s="208" t="s">
        <v>301</v>
      </c>
      <c r="YX7" s="208" t="s">
        <v>301</v>
      </c>
      <c r="YY7" s="208" t="s">
        <v>301</v>
      </c>
      <c r="YZ7" s="208" t="s">
        <v>301</v>
      </c>
      <c r="ZA7" s="216" t="s">
        <v>25</v>
      </c>
      <c r="ZB7" s="219" t="s">
        <v>26</v>
      </c>
      <c r="ZC7" s="220"/>
      <c r="ZD7" s="221"/>
      <c r="ZE7" s="99"/>
      <c r="ZF7" s="99"/>
      <c r="ZG7" s="99"/>
      <c r="ZH7" s="216" t="s">
        <v>27</v>
      </c>
      <c r="ZJ7" s="216" t="s">
        <v>15</v>
      </c>
      <c r="ZK7" s="216"/>
      <c r="ZL7" s="216"/>
      <c r="ZM7" s="216" t="s">
        <v>16</v>
      </c>
      <c r="ZN7" s="216"/>
      <c r="ZO7" s="216" t="s">
        <v>24</v>
      </c>
      <c r="ZP7" s="216"/>
      <c r="ZQ7" s="208" t="s">
        <v>43</v>
      </c>
      <c r="ZR7" s="208" t="s">
        <v>17</v>
      </c>
      <c r="ZS7" s="208" t="s">
        <v>35</v>
      </c>
      <c r="ZT7" s="208" t="s">
        <v>45</v>
      </c>
      <c r="ZU7" s="97"/>
      <c r="ZV7" s="208" t="s">
        <v>44</v>
      </c>
      <c r="ZW7" s="216" t="s">
        <v>36</v>
      </c>
      <c r="ZX7" s="216" t="s">
        <v>37</v>
      </c>
      <c r="ZY7" s="208" t="s">
        <v>16</v>
      </c>
      <c r="ZZ7" s="213" t="s">
        <v>89</v>
      </c>
      <c r="AAA7" s="208" t="s">
        <v>90</v>
      </c>
      <c r="AAB7" s="208"/>
      <c r="AAC7" s="97"/>
      <c r="AAD7" s="208" t="s">
        <v>88</v>
      </c>
      <c r="AAE7" s="216" t="s">
        <v>38</v>
      </c>
      <c r="AAF7" s="208" t="s">
        <v>302</v>
      </c>
      <c r="AAG7" s="208" t="s">
        <v>303</v>
      </c>
      <c r="AAH7" s="216" t="s">
        <v>39</v>
      </c>
      <c r="AAI7" s="208" t="s">
        <v>301</v>
      </c>
      <c r="AAJ7" s="208" t="s">
        <v>301</v>
      </c>
      <c r="AAK7" s="208" t="s">
        <v>301</v>
      </c>
      <c r="AAL7" s="208" t="s">
        <v>301</v>
      </c>
      <c r="AAM7" s="216" t="s">
        <v>25</v>
      </c>
      <c r="AAN7" s="219" t="s">
        <v>26</v>
      </c>
      <c r="AAO7" s="220"/>
      <c r="AAP7" s="221"/>
      <c r="AAQ7" s="99"/>
      <c r="AAR7" s="99"/>
      <c r="AAS7" s="99"/>
      <c r="AAT7" s="216" t="s">
        <v>27</v>
      </c>
      <c r="AAV7" s="216" t="s">
        <v>15</v>
      </c>
      <c r="AAW7" s="216"/>
      <c r="AAX7" s="216"/>
      <c r="AAY7" s="216" t="s">
        <v>16</v>
      </c>
      <c r="AAZ7" s="216"/>
      <c r="ABA7" s="216" t="s">
        <v>24</v>
      </c>
      <c r="ABB7" s="216"/>
      <c r="ABC7" s="208" t="s">
        <v>43</v>
      </c>
      <c r="ABD7" s="208" t="s">
        <v>17</v>
      </c>
      <c r="ABE7" s="208" t="s">
        <v>35</v>
      </c>
      <c r="ABF7" s="208" t="s">
        <v>45</v>
      </c>
      <c r="ABG7" s="97"/>
      <c r="ABH7" s="208" t="s">
        <v>44</v>
      </c>
      <c r="ABI7" s="216" t="s">
        <v>36</v>
      </c>
      <c r="ABJ7" s="216" t="s">
        <v>37</v>
      </c>
      <c r="ABK7" s="208" t="s">
        <v>16</v>
      </c>
      <c r="ABL7" s="213" t="s">
        <v>89</v>
      </c>
      <c r="ABM7" s="208" t="s">
        <v>90</v>
      </c>
      <c r="ABN7" s="208"/>
      <c r="ABO7" s="97"/>
      <c r="ABP7" s="208" t="s">
        <v>88</v>
      </c>
      <c r="ABQ7" s="216" t="s">
        <v>38</v>
      </c>
      <c r="ABR7" s="208" t="s">
        <v>302</v>
      </c>
      <c r="ABS7" s="208" t="s">
        <v>303</v>
      </c>
      <c r="ABT7" s="216" t="s">
        <v>39</v>
      </c>
      <c r="ABU7" s="208" t="s">
        <v>301</v>
      </c>
      <c r="ABV7" s="208" t="s">
        <v>301</v>
      </c>
      <c r="ABW7" s="208" t="s">
        <v>301</v>
      </c>
      <c r="ABX7" s="208" t="s">
        <v>301</v>
      </c>
      <c r="ABY7" s="216" t="s">
        <v>25</v>
      </c>
      <c r="ABZ7" s="219" t="s">
        <v>26</v>
      </c>
      <c r="ACA7" s="220"/>
      <c r="ACB7" s="221"/>
      <c r="ACC7" s="99"/>
      <c r="ACD7" s="99"/>
      <c r="ACE7" s="99"/>
      <c r="ACF7" s="216" t="s">
        <v>27</v>
      </c>
    </row>
    <row r="8" spans="2:760" ht="18" customHeight="1" x14ac:dyDescent="0.2">
      <c r="B8" s="2" t="s">
        <v>18</v>
      </c>
      <c r="C8" s="2"/>
      <c r="D8" s="2" t="s">
        <v>19</v>
      </c>
      <c r="E8" s="96" t="s">
        <v>33</v>
      </c>
      <c r="F8" s="96" t="s">
        <v>34</v>
      </c>
      <c r="G8" s="96" t="s">
        <v>33</v>
      </c>
      <c r="H8" s="96" t="s">
        <v>34</v>
      </c>
      <c r="I8" s="209"/>
      <c r="J8" s="209"/>
      <c r="K8" s="209"/>
      <c r="L8" s="209"/>
      <c r="M8" s="98"/>
      <c r="N8" s="209"/>
      <c r="O8" s="216"/>
      <c r="P8" s="216"/>
      <c r="Q8" s="209"/>
      <c r="R8" s="214"/>
      <c r="S8" s="209"/>
      <c r="T8" s="209"/>
      <c r="U8" s="98"/>
      <c r="V8" s="209"/>
      <c r="W8" s="216"/>
      <c r="X8" s="209"/>
      <c r="Y8" s="209"/>
      <c r="Z8" s="216"/>
      <c r="AA8" s="209"/>
      <c r="AB8" s="209"/>
      <c r="AC8" s="209"/>
      <c r="AD8" s="209"/>
      <c r="AE8" s="216"/>
      <c r="AF8" s="222"/>
      <c r="AG8" s="223"/>
      <c r="AH8" s="224"/>
      <c r="AI8" s="100"/>
      <c r="AJ8" s="100"/>
      <c r="AK8" s="100"/>
      <c r="AL8" s="216"/>
      <c r="AN8" s="2" t="s">
        <v>18</v>
      </c>
      <c r="AO8" s="2"/>
      <c r="AP8" s="2" t="s">
        <v>19</v>
      </c>
      <c r="AQ8" s="96" t="s">
        <v>33</v>
      </c>
      <c r="AR8" s="96" t="s">
        <v>34</v>
      </c>
      <c r="AS8" s="96" t="s">
        <v>33</v>
      </c>
      <c r="AT8" s="96" t="s">
        <v>34</v>
      </c>
      <c r="AU8" s="209"/>
      <c r="AV8" s="209"/>
      <c r="AW8" s="209"/>
      <c r="AX8" s="209"/>
      <c r="AY8" s="98"/>
      <c r="AZ8" s="209"/>
      <c r="BA8" s="216"/>
      <c r="BB8" s="216"/>
      <c r="BC8" s="209"/>
      <c r="BD8" s="214"/>
      <c r="BE8" s="209"/>
      <c r="BF8" s="209"/>
      <c r="BG8" s="98"/>
      <c r="BH8" s="209"/>
      <c r="BI8" s="216"/>
      <c r="BJ8" s="209"/>
      <c r="BK8" s="209"/>
      <c r="BL8" s="216"/>
      <c r="BM8" s="209"/>
      <c r="BN8" s="209"/>
      <c r="BO8" s="209"/>
      <c r="BP8" s="209"/>
      <c r="BQ8" s="216"/>
      <c r="BR8" s="222"/>
      <c r="BS8" s="223"/>
      <c r="BT8" s="224"/>
      <c r="BU8" s="100"/>
      <c r="BV8" s="100"/>
      <c r="BW8" s="100"/>
      <c r="BX8" s="216"/>
      <c r="BZ8" s="2" t="s">
        <v>18</v>
      </c>
      <c r="CA8" s="2"/>
      <c r="CB8" s="2" t="s">
        <v>19</v>
      </c>
      <c r="CC8" s="96" t="s">
        <v>33</v>
      </c>
      <c r="CD8" s="96" t="s">
        <v>34</v>
      </c>
      <c r="CE8" s="96" t="s">
        <v>33</v>
      </c>
      <c r="CF8" s="96" t="s">
        <v>34</v>
      </c>
      <c r="CG8" s="209"/>
      <c r="CH8" s="209"/>
      <c r="CI8" s="209"/>
      <c r="CJ8" s="209"/>
      <c r="CK8" s="98"/>
      <c r="CL8" s="209"/>
      <c r="CM8" s="216"/>
      <c r="CN8" s="216"/>
      <c r="CO8" s="209"/>
      <c r="CP8" s="214"/>
      <c r="CQ8" s="209"/>
      <c r="CR8" s="209"/>
      <c r="CS8" s="98"/>
      <c r="CT8" s="209"/>
      <c r="CU8" s="216"/>
      <c r="CV8" s="209"/>
      <c r="CW8" s="209"/>
      <c r="CX8" s="216"/>
      <c r="CY8" s="209"/>
      <c r="CZ8" s="209"/>
      <c r="DA8" s="209"/>
      <c r="DB8" s="209"/>
      <c r="DC8" s="216"/>
      <c r="DD8" s="222"/>
      <c r="DE8" s="223"/>
      <c r="DF8" s="224"/>
      <c r="DG8" s="100"/>
      <c r="DH8" s="100"/>
      <c r="DI8" s="100"/>
      <c r="DJ8" s="216"/>
      <c r="DL8" s="2" t="s">
        <v>18</v>
      </c>
      <c r="DM8" s="2"/>
      <c r="DN8" s="2" t="s">
        <v>19</v>
      </c>
      <c r="DO8" s="96" t="s">
        <v>33</v>
      </c>
      <c r="DP8" s="96" t="s">
        <v>34</v>
      </c>
      <c r="DQ8" s="96" t="s">
        <v>33</v>
      </c>
      <c r="DR8" s="96" t="s">
        <v>34</v>
      </c>
      <c r="DS8" s="209"/>
      <c r="DT8" s="209"/>
      <c r="DU8" s="209"/>
      <c r="DV8" s="209"/>
      <c r="DW8" s="98"/>
      <c r="DX8" s="209"/>
      <c r="DY8" s="216"/>
      <c r="DZ8" s="216"/>
      <c r="EA8" s="209"/>
      <c r="EB8" s="214"/>
      <c r="EC8" s="209"/>
      <c r="ED8" s="209"/>
      <c r="EE8" s="98"/>
      <c r="EF8" s="209"/>
      <c r="EG8" s="216"/>
      <c r="EH8" s="209"/>
      <c r="EI8" s="209"/>
      <c r="EJ8" s="216"/>
      <c r="EK8" s="209"/>
      <c r="EL8" s="209"/>
      <c r="EM8" s="209"/>
      <c r="EN8" s="209"/>
      <c r="EO8" s="216"/>
      <c r="EP8" s="222"/>
      <c r="EQ8" s="223"/>
      <c r="ER8" s="224"/>
      <c r="ES8" s="100"/>
      <c r="ET8" s="100"/>
      <c r="EU8" s="100"/>
      <c r="EV8" s="216"/>
      <c r="EX8" s="2" t="s">
        <v>18</v>
      </c>
      <c r="EY8" s="2"/>
      <c r="EZ8" s="2" t="s">
        <v>19</v>
      </c>
      <c r="FA8" s="96" t="s">
        <v>33</v>
      </c>
      <c r="FB8" s="96" t="s">
        <v>34</v>
      </c>
      <c r="FC8" s="96" t="s">
        <v>33</v>
      </c>
      <c r="FD8" s="96" t="s">
        <v>34</v>
      </c>
      <c r="FE8" s="209"/>
      <c r="FF8" s="209"/>
      <c r="FG8" s="209"/>
      <c r="FH8" s="209"/>
      <c r="FI8" s="98"/>
      <c r="FJ8" s="209"/>
      <c r="FK8" s="216"/>
      <c r="FL8" s="216"/>
      <c r="FM8" s="209"/>
      <c r="FN8" s="214"/>
      <c r="FO8" s="209"/>
      <c r="FP8" s="209"/>
      <c r="FQ8" s="98"/>
      <c r="FR8" s="209"/>
      <c r="FS8" s="216"/>
      <c r="FT8" s="209"/>
      <c r="FU8" s="209"/>
      <c r="FV8" s="216"/>
      <c r="FW8" s="209"/>
      <c r="FX8" s="209"/>
      <c r="FY8" s="209"/>
      <c r="FZ8" s="209"/>
      <c r="GA8" s="216"/>
      <c r="GB8" s="222"/>
      <c r="GC8" s="223"/>
      <c r="GD8" s="224"/>
      <c r="GE8" s="100"/>
      <c r="GF8" s="100"/>
      <c r="GG8" s="100"/>
      <c r="GH8" s="216"/>
      <c r="GJ8" s="2" t="s">
        <v>18</v>
      </c>
      <c r="GK8" s="2"/>
      <c r="GL8" s="2" t="s">
        <v>19</v>
      </c>
      <c r="GM8" s="96" t="s">
        <v>33</v>
      </c>
      <c r="GN8" s="96" t="s">
        <v>34</v>
      </c>
      <c r="GO8" s="96" t="s">
        <v>33</v>
      </c>
      <c r="GP8" s="96" t="s">
        <v>34</v>
      </c>
      <c r="GQ8" s="209"/>
      <c r="GR8" s="209"/>
      <c r="GS8" s="209"/>
      <c r="GT8" s="209"/>
      <c r="GU8" s="98"/>
      <c r="GV8" s="209"/>
      <c r="GW8" s="216"/>
      <c r="GX8" s="216"/>
      <c r="GY8" s="209"/>
      <c r="GZ8" s="214"/>
      <c r="HA8" s="209"/>
      <c r="HB8" s="209"/>
      <c r="HC8" s="98"/>
      <c r="HD8" s="209"/>
      <c r="HE8" s="216"/>
      <c r="HF8" s="209"/>
      <c r="HG8" s="209"/>
      <c r="HH8" s="216"/>
      <c r="HI8" s="209"/>
      <c r="HJ8" s="209"/>
      <c r="HK8" s="209"/>
      <c r="HL8" s="209"/>
      <c r="HM8" s="216"/>
      <c r="HN8" s="222"/>
      <c r="HO8" s="223"/>
      <c r="HP8" s="224"/>
      <c r="HQ8" s="100"/>
      <c r="HR8" s="100"/>
      <c r="HS8" s="100"/>
      <c r="HT8" s="216"/>
      <c r="HV8" s="2" t="s">
        <v>18</v>
      </c>
      <c r="HW8" s="2"/>
      <c r="HX8" s="2" t="s">
        <v>19</v>
      </c>
      <c r="HY8" s="96" t="s">
        <v>33</v>
      </c>
      <c r="HZ8" s="96" t="s">
        <v>34</v>
      </c>
      <c r="IA8" s="96" t="s">
        <v>33</v>
      </c>
      <c r="IB8" s="96" t="s">
        <v>34</v>
      </c>
      <c r="IC8" s="209"/>
      <c r="ID8" s="209"/>
      <c r="IE8" s="209"/>
      <c r="IF8" s="209"/>
      <c r="IG8" s="98"/>
      <c r="IH8" s="209"/>
      <c r="II8" s="216"/>
      <c r="IJ8" s="216"/>
      <c r="IK8" s="209"/>
      <c r="IL8" s="214"/>
      <c r="IM8" s="209"/>
      <c r="IN8" s="209"/>
      <c r="IO8" s="98"/>
      <c r="IP8" s="209"/>
      <c r="IQ8" s="216"/>
      <c r="IR8" s="209"/>
      <c r="IS8" s="209"/>
      <c r="IT8" s="216"/>
      <c r="IU8" s="209"/>
      <c r="IV8" s="209"/>
      <c r="IW8" s="209"/>
      <c r="IX8" s="209"/>
      <c r="IY8" s="216"/>
      <c r="IZ8" s="222"/>
      <c r="JA8" s="223"/>
      <c r="JB8" s="224"/>
      <c r="JC8" s="100"/>
      <c r="JD8" s="100"/>
      <c r="JE8" s="100"/>
      <c r="JF8" s="216"/>
      <c r="JH8" s="2" t="s">
        <v>18</v>
      </c>
      <c r="JI8" s="2"/>
      <c r="JJ8" s="2" t="s">
        <v>19</v>
      </c>
      <c r="JK8" s="96" t="s">
        <v>33</v>
      </c>
      <c r="JL8" s="96" t="s">
        <v>34</v>
      </c>
      <c r="JM8" s="96" t="s">
        <v>33</v>
      </c>
      <c r="JN8" s="96" t="s">
        <v>34</v>
      </c>
      <c r="JO8" s="209"/>
      <c r="JP8" s="209"/>
      <c r="JQ8" s="209"/>
      <c r="JR8" s="209"/>
      <c r="JS8" s="98"/>
      <c r="JT8" s="209"/>
      <c r="JU8" s="216"/>
      <c r="JV8" s="216"/>
      <c r="JW8" s="209"/>
      <c r="JX8" s="214"/>
      <c r="JY8" s="209"/>
      <c r="JZ8" s="209"/>
      <c r="KA8" s="98"/>
      <c r="KB8" s="209"/>
      <c r="KC8" s="216"/>
      <c r="KD8" s="209"/>
      <c r="KE8" s="209"/>
      <c r="KF8" s="216"/>
      <c r="KG8" s="209"/>
      <c r="KH8" s="209"/>
      <c r="KI8" s="209"/>
      <c r="KJ8" s="209"/>
      <c r="KK8" s="216"/>
      <c r="KL8" s="222"/>
      <c r="KM8" s="223"/>
      <c r="KN8" s="224"/>
      <c r="KO8" s="100"/>
      <c r="KP8" s="100"/>
      <c r="KQ8" s="100"/>
      <c r="KR8" s="216"/>
      <c r="KT8" s="2" t="s">
        <v>18</v>
      </c>
      <c r="KU8" s="2"/>
      <c r="KV8" s="2" t="s">
        <v>19</v>
      </c>
      <c r="KW8" s="96" t="s">
        <v>33</v>
      </c>
      <c r="KX8" s="96" t="s">
        <v>34</v>
      </c>
      <c r="KY8" s="96" t="s">
        <v>33</v>
      </c>
      <c r="KZ8" s="96" t="s">
        <v>34</v>
      </c>
      <c r="LA8" s="209"/>
      <c r="LB8" s="209"/>
      <c r="LC8" s="209"/>
      <c r="LD8" s="209"/>
      <c r="LE8" s="98"/>
      <c r="LF8" s="209"/>
      <c r="LG8" s="216"/>
      <c r="LH8" s="216"/>
      <c r="LI8" s="209"/>
      <c r="LJ8" s="214"/>
      <c r="LK8" s="209"/>
      <c r="LL8" s="209"/>
      <c r="LM8" s="98"/>
      <c r="LN8" s="209"/>
      <c r="LO8" s="216"/>
      <c r="LP8" s="209"/>
      <c r="LQ8" s="209"/>
      <c r="LR8" s="216"/>
      <c r="LS8" s="209"/>
      <c r="LT8" s="209"/>
      <c r="LU8" s="209"/>
      <c r="LV8" s="209"/>
      <c r="LW8" s="216"/>
      <c r="LX8" s="222"/>
      <c r="LY8" s="223"/>
      <c r="LZ8" s="224"/>
      <c r="MA8" s="100"/>
      <c r="MB8" s="100"/>
      <c r="MC8" s="100"/>
      <c r="MD8" s="216"/>
      <c r="MF8" s="2" t="s">
        <v>18</v>
      </c>
      <c r="MG8" s="2"/>
      <c r="MH8" s="2" t="s">
        <v>19</v>
      </c>
      <c r="MI8" s="96" t="s">
        <v>33</v>
      </c>
      <c r="MJ8" s="96" t="s">
        <v>34</v>
      </c>
      <c r="MK8" s="96" t="s">
        <v>33</v>
      </c>
      <c r="ML8" s="96" t="s">
        <v>34</v>
      </c>
      <c r="MM8" s="209"/>
      <c r="MN8" s="209"/>
      <c r="MO8" s="209"/>
      <c r="MP8" s="209"/>
      <c r="MQ8" s="98"/>
      <c r="MR8" s="209"/>
      <c r="MS8" s="216"/>
      <c r="MT8" s="216"/>
      <c r="MU8" s="209"/>
      <c r="MV8" s="214"/>
      <c r="MW8" s="209"/>
      <c r="MX8" s="209"/>
      <c r="MY8" s="98"/>
      <c r="MZ8" s="209"/>
      <c r="NA8" s="216"/>
      <c r="NB8" s="209"/>
      <c r="NC8" s="209"/>
      <c r="ND8" s="216"/>
      <c r="NE8" s="209"/>
      <c r="NF8" s="209"/>
      <c r="NG8" s="209"/>
      <c r="NH8" s="209"/>
      <c r="NI8" s="216"/>
      <c r="NJ8" s="222"/>
      <c r="NK8" s="223"/>
      <c r="NL8" s="224"/>
      <c r="NM8" s="100"/>
      <c r="NN8" s="100"/>
      <c r="NO8" s="100"/>
      <c r="NP8" s="216"/>
      <c r="NR8" s="2" t="s">
        <v>18</v>
      </c>
      <c r="NS8" s="2"/>
      <c r="NT8" s="2" t="s">
        <v>19</v>
      </c>
      <c r="NU8" s="96" t="s">
        <v>33</v>
      </c>
      <c r="NV8" s="96" t="s">
        <v>34</v>
      </c>
      <c r="NW8" s="96" t="s">
        <v>33</v>
      </c>
      <c r="NX8" s="96" t="s">
        <v>34</v>
      </c>
      <c r="NY8" s="209"/>
      <c r="NZ8" s="209"/>
      <c r="OA8" s="209"/>
      <c r="OB8" s="209"/>
      <c r="OC8" s="98"/>
      <c r="OD8" s="209"/>
      <c r="OE8" s="216"/>
      <c r="OF8" s="216"/>
      <c r="OG8" s="209"/>
      <c r="OH8" s="214"/>
      <c r="OI8" s="209"/>
      <c r="OJ8" s="209"/>
      <c r="OK8" s="98"/>
      <c r="OL8" s="209"/>
      <c r="OM8" s="216"/>
      <c r="ON8" s="209"/>
      <c r="OO8" s="209"/>
      <c r="OP8" s="216"/>
      <c r="OQ8" s="209"/>
      <c r="OR8" s="209"/>
      <c r="OS8" s="209"/>
      <c r="OT8" s="209"/>
      <c r="OU8" s="216"/>
      <c r="OV8" s="222"/>
      <c r="OW8" s="223"/>
      <c r="OX8" s="224"/>
      <c r="OY8" s="100"/>
      <c r="OZ8" s="100"/>
      <c r="PA8" s="100"/>
      <c r="PB8" s="216"/>
      <c r="PD8" s="2" t="s">
        <v>18</v>
      </c>
      <c r="PE8" s="2"/>
      <c r="PF8" s="2" t="s">
        <v>19</v>
      </c>
      <c r="PG8" s="96" t="s">
        <v>33</v>
      </c>
      <c r="PH8" s="96" t="s">
        <v>34</v>
      </c>
      <c r="PI8" s="96" t="s">
        <v>33</v>
      </c>
      <c r="PJ8" s="96" t="s">
        <v>34</v>
      </c>
      <c r="PK8" s="209"/>
      <c r="PL8" s="209"/>
      <c r="PM8" s="209"/>
      <c r="PN8" s="209"/>
      <c r="PO8" s="98"/>
      <c r="PP8" s="209"/>
      <c r="PQ8" s="216"/>
      <c r="PR8" s="216"/>
      <c r="PS8" s="209"/>
      <c r="PT8" s="214"/>
      <c r="PU8" s="209"/>
      <c r="PV8" s="209"/>
      <c r="PW8" s="98"/>
      <c r="PX8" s="209"/>
      <c r="PY8" s="216"/>
      <c r="PZ8" s="209"/>
      <c r="QA8" s="209"/>
      <c r="QB8" s="216"/>
      <c r="QC8" s="209"/>
      <c r="QD8" s="209"/>
      <c r="QE8" s="209"/>
      <c r="QF8" s="209"/>
      <c r="QG8" s="216"/>
      <c r="QH8" s="222"/>
      <c r="QI8" s="223"/>
      <c r="QJ8" s="224"/>
      <c r="QK8" s="100"/>
      <c r="QL8" s="100"/>
      <c r="QM8" s="100"/>
      <c r="QN8" s="216"/>
      <c r="QP8" s="2" t="s">
        <v>18</v>
      </c>
      <c r="QQ8" s="2"/>
      <c r="QR8" s="2" t="s">
        <v>19</v>
      </c>
      <c r="QS8" s="96" t="s">
        <v>33</v>
      </c>
      <c r="QT8" s="96" t="s">
        <v>34</v>
      </c>
      <c r="QU8" s="96" t="s">
        <v>33</v>
      </c>
      <c r="QV8" s="96" t="s">
        <v>34</v>
      </c>
      <c r="QW8" s="209"/>
      <c r="QX8" s="209"/>
      <c r="QY8" s="209"/>
      <c r="QZ8" s="209"/>
      <c r="RA8" s="98"/>
      <c r="RB8" s="209"/>
      <c r="RC8" s="216"/>
      <c r="RD8" s="216"/>
      <c r="RE8" s="209"/>
      <c r="RF8" s="214"/>
      <c r="RG8" s="209"/>
      <c r="RH8" s="209"/>
      <c r="RI8" s="98"/>
      <c r="RJ8" s="209"/>
      <c r="RK8" s="216"/>
      <c r="RL8" s="209"/>
      <c r="RM8" s="209"/>
      <c r="RN8" s="216"/>
      <c r="RO8" s="209"/>
      <c r="RP8" s="209"/>
      <c r="RQ8" s="209"/>
      <c r="RR8" s="209"/>
      <c r="RS8" s="216"/>
      <c r="RT8" s="222"/>
      <c r="RU8" s="223"/>
      <c r="RV8" s="224"/>
      <c r="RW8" s="100"/>
      <c r="RX8" s="100"/>
      <c r="RY8" s="100"/>
      <c r="RZ8" s="216"/>
      <c r="SB8" s="2" t="s">
        <v>18</v>
      </c>
      <c r="SC8" s="2"/>
      <c r="SD8" s="2" t="s">
        <v>19</v>
      </c>
      <c r="SE8" s="96" t="s">
        <v>33</v>
      </c>
      <c r="SF8" s="96" t="s">
        <v>34</v>
      </c>
      <c r="SG8" s="96" t="s">
        <v>33</v>
      </c>
      <c r="SH8" s="96" t="s">
        <v>34</v>
      </c>
      <c r="SI8" s="209"/>
      <c r="SJ8" s="209"/>
      <c r="SK8" s="209"/>
      <c r="SL8" s="209"/>
      <c r="SM8" s="98"/>
      <c r="SN8" s="209"/>
      <c r="SO8" s="216"/>
      <c r="SP8" s="216"/>
      <c r="SQ8" s="209"/>
      <c r="SR8" s="214"/>
      <c r="SS8" s="209"/>
      <c r="ST8" s="209"/>
      <c r="SU8" s="98"/>
      <c r="SV8" s="209"/>
      <c r="SW8" s="216"/>
      <c r="SX8" s="209"/>
      <c r="SY8" s="209"/>
      <c r="SZ8" s="216"/>
      <c r="TA8" s="209"/>
      <c r="TB8" s="209"/>
      <c r="TC8" s="209"/>
      <c r="TD8" s="209"/>
      <c r="TE8" s="216"/>
      <c r="TF8" s="222"/>
      <c r="TG8" s="223"/>
      <c r="TH8" s="224"/>
      <c r="TI8" s="100"/>
      <c r="TJ8" s="100"/>
      <c r="TK8" s="100"/>
      <c r="TL8" s="216"/>
      <c r="TN8" s="2" t="s">
        <v>18</v>
      </c>
      <c r="TO8" s="2"/>
      <c r="TP8" s="2" t="s">
        <v>19</v>
      </c>
      <c r="TQ8" s="96" t="s">
        <v>33</v>
      </c>
      <c r="TR8" s="96" t="s">
        <v>34</v>
      </c>
      <c r="TS8" s="96" t="s">
        <v>33</v>
      </c>
      <c r="TT8" s="96" t="s">
        <v>34</v>
      </c>
      <c r="TU8" s="209"/>
      <c r="TV8" s="209"/>
      <c r="TW8" s="209"/>
      <c r="TX8" s="209"/>
      <c r="TY8" s="98"/>
      <c r="TZ8" s="209"/>
      <c r="UA8" s="216"/>
      <c r="UB8" s="216"/>
      <c r="UC8" s="209"/>
      <c r="UD8" s="214"/>
      <c r="UE8" s="209"/>
      <c r="UF8" s="209"/>
      <c r="UG8" s="98"/>
      <c r="UH8" s="209"/>
      <c r="UI8" s="216"/>
      <c r="UJ8" s="209"/>
      <c r="UK8" s="209"/>
      <c r="UL8" s="216"/>
      <c r="UM8" s="209"/>
      <c r="UN8" s="209"/>
      <c r="UO8" s="209"/>
      <c r="UP8" s="209"/>
      <c r="UQ8" s="216"/>
      <c r="UR8" s="222"/>
      <c r="US8" s="223"/>
      <c r="UT8" s="224"/>
      <c r="UU8" s="100"/>
      <c r="UV8" s="100"/>
      <c r="UW8" s="100"/>
      <c r="UX8" s="216"/>
      <c r="UZ8" s="2" t="s">
        <v>18</v>
      </c>
      <c r="VA8" s="2"/>
      <c r="VB8" s="2" t="s">
        <v>19</v>
      </c>
      <c r="VC8" s="96" t="s">
        <v>33</v>
      </c>
      <c r="VD8" s="96" t="s">
        <v>34</v>
      </c>
      <c r="VE8" s="96" t="s">
        <v>33</v>
      </c>
      <c r="VF8" s="96" t="s">
        <v>34</v>
      </c>
      <c r="VG8" s="209"/>
      <c r="VH8" s="209"/>
      <c r="VI8" s="209"/>
      <c r="VJ8" s="209"/>
      <c r="VK8" s="98"/>
      <c r="VL8" s="209"/>
      <c r="VM8" s="216"/>
      <c r="VN8" s="216"/>
      <c r="VO8" s="209"/>
      <c r="VP8" s="214"/>
      <c r="VQ8" s="209"/>
      <c r="VR8" s="209"/>
      <c r="VS8" s="98"/>
      <c r="VT8" s="209"/>
      <c r="VU8" s="216"/>
      <c r="VV8" s="209"/>
      <c r="VW8" s="209"/>
      <c r="VX8" s="216"/>
      <c r="VY8" s="209"/>
      <c r="VZ8" s="209"/>
      <c r="WA8" s="209"/>
      <c r="WB8" s="209"/>
      <c r="WC8" s="216"/>
      <c r="WD8" s="222"/>
      <c r="WE8" s="223"/>
      <c r="WF8" s="224"/>
      <c r="WG8" s="100"/>
      <c r="WH8" s="100"/>
      <c r="WI8" s="100"/>
      <c r="WJ8" s="216"/>
      <c r="WL8" s="2" t="s">
        <v>18</v>
      </c>
      <c r="WM8" s="2"/>
      <c r="WN8" s="2" t="s">
        <v>19</v>
      </c>
      <c r="WO8" s="96" t="s">
        <v>33</v>
      </c>
      <c r="WP8" s="96" t="s">
        <v>34</v>
      </c>
      <c r="WQ8" s="96" t="s">
        <v>33</v>
      </c>
      <c r="WR8" s="96" t="s">
        <v>34</v>
      </c>
      <c r="WS8" s="209"/>
      <c r="WT8" s="209"/>
      <c r="WU8" s="209"/>
      <c r="WV8" s="209"/>
      <c r="WW8" s="98"/>
      <c r="WX8" s="209"/>
      <c r="WY8" s="216"/>
      <c r="WZ8" s="216"/>
      <c r="XA8" s="209"/>
      <c r="XB8" s="214"/>
      <c r="XC8" s="209"/>
      <c r="XD8" s="209"/>
      <c r="XE8" s="98"/>
      <c r="XF8" s="209"/>
      <c r="XG8" s="216"/>
      <c r="XH8" s="209"/>
      <c r="XI8" s="209"/>
      <c r="XJ8" s="216"/>
      <c r="XK8" s="209"/>
      <c r="XL8" s="209"/>
      <c r="XM8" s="209"/>
      <c r="XN8" s="209"/>
      <c r="XO8" s="216"/>
      <c r="XP8" s="222"/>
      <c r="XQ8" s="223"/>
      <c r="XR8" s="224"/>
      <c r="XS8" s="100"/>
      <c r="XT8" s="100"/>
      <c r="XU8" s="100"/>
      <c r="XV8" s="216"/>
      <c r="XX8" s="2" t="s">
        <v>18</v>
      </c>
      <c r="XY8" s="2"/>
      <c r="XZ8" s="2" t="s">
        <v>19</v>
      </c>
      <c r="YA8" s="96" t="s">
        <v>33</v>
      </c>
      <c r="YB8" s="96" t="s">
        <v>34</v>
      </c>
      <c r="YC8" s="96" t="s">
        <v>33</v>
      </c>
      <c r="YD8" s="96" t="s">
        <v>34</v>
      </c>
      <c r="YE8" s="209"/>
      <c r="YF8" s="209"/>
      <c r="YG8" s="209"/>
      <c r="YH8" s="209"/>
      <c r="YI8" s="98"/>
      <c r="YJ8" s="209"/>
      <c r="YK8" s="216"/>
      <c r="YL8" s="216"/>
      <c r="YM8" s="209"/>
      <c r="YN8" s="214"/>
      <c r="YO8" s="209"/>
      <c r="YP8" s="209"/>
      <c r="YQ8" s="98"/>
      <c r="YR8" s="209"/>
      <c r="YS8" s="216"/>
      <c r="YT8" s="209"/>
      <c r="YU8" s="209"/>
      <c r="YV8" s="216"/>
      <c r="YW8" s="209"/>
      <c r="YX8" s="209"/>
      <c r="YY8" s="209"/>
      <c r="YZ8" s="209"/>
      <c r="ZA8" s="216"/>
      <c r="ZB8" s="222"/>
      <c r="ZC8" s="223"/>
      <c r="ZD8" s="224"/>
      <c r="ZE8" s="100"/>
      <c r="ZF8" s="100"/>
      <c r="ZG8" s="100"/>
      <c r="ZH8" s="216"/>
      <c r="ZJ8" s="2" t="s">
        <v>18</v>
      </c>
      <c r="ZK8" s="2"/>
      <c r="ZL8" s="2" t="s">
        <v>19</v>
      </c>
      <c r="ZM8" s="96" t="s">
        <v>33</v>
      </c>
      <c r="ZN8" s="96" t="s">
        <v>34</v>
      </c>
      <c r="ZO8" s="96" t="s">
        <v>33</v>
      </c>
      <c r="ZP8" s="96" t="s">
        <v>34</v>
      </c>
      <c r="ZQ8" s="209"/>
      <c r="ZR8" s="209"/>
      <c r="ZS8" s="209"/>
      <c r="ZT8" s="209"/>
      <c r="ZU8" s="98"/>
      <c r="ZV8" s="209"/>
      <c r="ZW8" s="216"/>
      <c r="ZX8" s="216"/>
      <c r="ZY8" s="209"/>
      <c r="ZZ8" s="214"/>
      <c r="AAA8" s="209"/>
      <c r="AAB8" s="209"/>
      <c r="AAC8" s="98"/>
      <c r="AAD8" s="209"/>
      <c r="AAE8" s="216"/>
      <c r="AAF8" s="209"/>
      <c r="AAG8" s="209"/>
      <c r="AAH8" s="216"/>
      <c r="AAI8" s="209"/>
      <c r="AAJ8" s="209"/>
      <c r="AAK8" s="209"/>
      <c r="AAL8" s="209"/>
      <c r="AAM8" s="216"/>
      <c r="AAN8" s="222"/>
      <c r="AAO8" s="223"/>
      <c r="AAP8" s="224"/>
      <c r="AAQ8" s="100"/>
      <c r="AAR8" s="100"/>
      <c r="AAS8" s="100"/>
      <c r="AAT8" s="216"/>
      <c r="AAV8" s="2" t="s">
        <v>18</v>
      </c>
      <c r="AAW8" s="2"/>
      <c r="AAX8" s="2" t="s">
        <v>19</v>
      </c>
      <c r="AAY8" s="96" t="s">
        <v>33</v>
      </c>
      <c r="AAZ8" s="96" t="s">
        <v>34</v>
      </c>
      <c r="ABA8" s="96" t="s">
        <v>33</v>
      </c>
      <c r="ABB8" s="96" t="s">
        <v>34</v>
      </c>
      <c r="ABC8" s="209"/>
      <c r="ABD8" s="209"/>
      <c r="ABE8" s="209"/>
      <c r="ABF8" s="209"/>
      <c r="ABG8" s="98"/>
      <c r="ABH8" s="209"/>
      <c r="ABI8" s="216"/>
      <c r="ABJ8" s="216"/>
      <c r="ABK8" s="209"/>
      <c r="ABL8" s="214"/>
      <c r="ABM8" s="209"/>
      <c r="ABN8" s="209"/>
      <c r="ABO8" s="98"/>
      <c r="ABP8" s="209"/>
      <c r="ABQ8" s="216"/>
      <c r="ABR8" s="209"/>
      <c r="ABS8" s="209"/>
      <c r="ABT8" s="216"/>
      <c r="ABU8" s="209"/>
      <c r="ABV8" s="209"/>
      <c r="ABW8" s="209"/>
      <c r="ABX8" s="209"/>
      <c r="ABY8" s="216"/>
      <c r="ABZ8" s="222"/>
      <c r="ACA8" s="223"/>
      <c r="ACB8" s="224"/>
      <c r="ACC8" s="100"/>
      <c r="ACD8" s="100"/>
      <c r="ACE8" s="100"/>
      <c r="ACF8" s="216"/>
    </row>
    <row r="9" spans="2:760" ht="18" customHeight="1" x14ac:dyDescent="0.2">
      <c r="B9" s="30">
        <f>IF(C9="","",C9)</f>
        <v>0</v>
      </c>
      <c r="C9" s="101">
        <f>入力シート!B9</f>
        <v>0</v>
      </c>
      <c r="D9" s="101" t="str">
        <f>IF(B9="","",入力シート!C9)</f>
        <v/>
      </c>
      <c r="E9" s="24">
        <f>TIME(入力シート!E9,入力シート!G9,0)</f>
        <v>0</v>
      </c>
      <c r="F9" s="24">
        <f>TIME(入力シート!I9,入力シート!K9,0)</f>
        <v>0</v>
      </c>
      <c r="G9" s="31">
        <f>TIME(入力シート!M9,入力シート!O9,0)</f>
        <v>0</v>
      </c>
      <c r="H9" s="31">
        <f>TIME(入力シート!Q9,入力シート!S9,0)</f>
        <v>0</v>
      </c>
      <c r="I9" s="24">
        <f>IF(F9-E9&lt;0,0,F9-E9)</f>
        <v>0</v>
      </c>
      <c r="J9" s="24">
        <f>IF(H9-G9&lt;0,0,H9-G9)</f>
        <v>0</v>
      </c>
      <c r="K9" s="24">
        <f>MROUND(I9-J9,"00:01")</f>
        <v>0</v>
      </c>
      <c r="L9" s="26" t="str">
        <f t="shared" ref="L9" si="0">IF(E9=0,"",IF(AND(E9&gt;TIME(17,40,0),E9&lt;=TIME(21,40,0),F9&gt;=TIME(18,20,0),F9&lt;TIME(22,20,0)),"b",IF(AND(E9&gt;TIME(5,40,0),E9&lt;=TIME(7,40,0),F9&gt;=TIME(6,20,0),F9&lt;TIME(8,20,0)),"c",IF(AND(E9&gt;TIME(21,40,0),E9&lt;=TIME(23,40,0),F9&gt;=TIME(22,20,0),F9&lt;=TIME(23,59,0)),"d",IF(AND(E9&gt;=TIME(0,0,0),E9&lt;=TIME(5,40,0),F9&gt;=TIME(0,20,0),F9&lt;TIME(6,20,0)),"d","a")))))</f>
        <v/>
      </c>
      <c r="M9" s="26" t="str">
        <f t="shared" ref="M9:M40" si="1">IF(AND(OR(L9="c",L9="d"),AE9="特例計算"),"a",L9)</f>
        <v/>
      </c>
      <c r="N9" s="24" t="str">
        <f>IF(E9="","",IF(AND(C9=C10,E10-F9&lt;0),999,IF(AND(C9=C10,M9=M10,E10-F9&lt;TIME(2,0,0)),"",K9)))</f>
        <v/>
      </c>
      <c r="O9" s="24" t="str">
        <f>IF(N9="","",IF(N9=999,"error",N9))</f>
        <v/>
      </c>
      <c r="P9" s="101" t="str">
        <f>IF(O9="","",IF(L9="a","日中",IF(L9="b","夜間",IF(L9="c","早朝",IF(L9="d","深夜")))))</f>
        <v/>
      </c>
      <c r="Q9" s="24" t="str">
        <f>IF(O9="","",IF(O9&lt;TIME(0,20,0),"",IF(AND(O9&gt;=TIME(0,20,0),O9&lt;TIME(0,45,0)),TIME(0,30,0),IF(AND(O9&gt;=TIME(0,45,0),O9&lt;TIME(1,15,0)),TIME(1,0,0),IF(AND(O9&gt;=TIME(1,15,0),O9&lt;TIME(1,45,0)),TIME(1,30,0),IF(AND(O9&gt;=TIME(1,45,0),O9&lt;TIME(2,15,0)),TIME(2,0,0),IF(AND(O9&gt;=TIME(2,15,0),O9&lt;TIME(2,45,0)),TIME(2,30,0),IF(AND(O9&gt;=TIME(2,45,0),O9&lt;TIME(3,15,0)),TIME(3,0,0),IF(AND(O9&gt;=TIME(3,15,0),O9&lt;TIME(3,45,0)),TIME(3,30,0),IF(AND(O9&gt;=TIME(3,45,0),O9&lt;TIME(4,15,0)),TIME(4,0,0),IF(AND(O9&gt;=TIME(4,15,0),O9&lt;TIME(4,45,0)),TIME(4,30,0),IF(AND(O9&gt;=TIME(4,45,0),O9&lt;TIME(5,15,0)),TIME(5,0,0),IF(AND(O9&gt;=TIME(5,15,0),O9&lt;TIME(5,45,0)),TIME(5,30,0),IF(AND(O9&gt;=TIME(5,45,0),O9&lt;TIME(6,15,0)),TIME(6,0,0),IF(AND(O9&gt;=TIME(6,15,0),O9&lt;TIME(6,45,0)),TIME(6,30,0),IF(AND(O9&gt;=TIME(6,45,0),O9&lt;TIME(7,15,0)),TIME(7,0,0),IF(AND(O9&gt;=TIME(7,15,0),O9&lt;TIME(7,45,0)),TIME(7,30,0),IF(AND(O9&gt;=TIME(7,45,0),O9&lt;TIME(8,15,0)),TIME(8,0,0),IF(AND(O9&gt;=TIME(8,15,0),O9&lt;TIME(8,45,0)),TIME(8,30,0),IF(AND(O9&gt;=TIME(8,45,0),O9&lt;TIME(9,15,0)),TIME(9,0,0),IF(AND(O9&gt;=TIME(9,15,0),O9&lt;TIME(9,45,0)),TIME(9,30,0),IF(AND(O9&gt;=TIME(9,45,0),O9&lt;TIME(10,15,0)),TIME(10,0,0),IF(AND(O9&gt;=TIME(10,15,0),O9&lt;TIME(10,45,0)),TIME(10,30,0))))))))))))))))))))))))</f>
        <v/>
      </c>
      <c r="R9" s="27">
        <f>H5</f>
        <v>1</v>
      </c>
      <c r="S9" s="27" t="str">
        <f>M9&amp;R9</f>
        <v>1</v>
      </c>
      <c r="T9" s="27" t="str">
        <f t="shared" ref="T9" si="2">IF(Q9="","",IF(Q9=TIME(0,30,0),15,IF(Q9=TIME(1,0,0),16,IF(Q9=TIME(1,30,0),17,IF(Q9=TIME(2,0,0),18,IF(Q9=TIME(2,30,0),19,IF(Q9=TIME(3,0,0),20,IF(Q9=TIME(3,30,0),21,IF(Q9=TIME(4,0,0),22,IF(Q9=TIME(4,30,0),23,IF(Q9=TIME(5,0,0),24,IF(Q9=TIME(5,30,0),25,IF(Q9=TIME(6,0,0),26,IF(Q9=TIME(6,30,0),27,IF(Q9=TIME(7,0,0),28,IF(Q9=TIME(7,30,0),29,IF(Q9=TIME(8,0,0),30,IF(Q9=TIME(8,30,0),31,IF(Q9=TIME(9,0,0),32,IF(Q9=TIME(9,30,0),33,IF(Q9=TIME(10,0,0),34,IF(Q9=TIME(10,30,0),35))))))))))))))))))))))</f>
        <v/>
      </c>
      <c r="U9" s="27" t="str">
        <f>IF(T9="","",IF(S9="a1","C",IF(S9="b1","D",IF(S9="c1","E",IF(S9="d1","F",IF(S9="a2","G",IF(S9="b2","H",IF(S9="c2","I",IF(S9="d2","J")))))))))</f>
        <v/>
      </c>
      <c r="V9" s="28" t="str">
        <f ca="1">IF(T9="","",INDIRECT("単価表!"&amp;U9&amp;T9))</f>
        <v/>
      </c>
      <c r="W9" s="33">
        <f>入力シート!U9</f>
        <v>0</v>
      </c>
      <c r="X9" s="88" t="str">
        <f ca="1">IF(V9="","",IF(W9=2,V9*2,V9))</f>
        <v/>
      </c>
      <c r="Y9" s="87" t="str">
        <f>IF(AD9="","",1)</f>
        <v/>
      </c>
      <c r="Z9" s="89" t="str">
        <f ca="1">IF(X9="","",ROUNDUP(X9*Y9,-1))</f>
        <v/>
      </c>
      <c r="AA9" s="84">
        <f>IF(F9="","",IF(W9=2,K9*2,K9))</f>
        <v>0</v>
      </c>
      <c r="AB9" s="84" t="str">
        <f>IF(O9="","",AA9)</f>
        <v/>
      </c>
      <c r="AC9" s="84" t="str">
        <f>IF(AB9="","",MROUND(AB9,"00:01"))</f>
        <v/>
      </c>
      <c r="AD9" s="24" t="str">
        <f>IF(AB9="","",IF(AB9&lt;TIME(0,20,0),"",IF(AND(AB9&gt;=TIME(0,20,0),AB9&lt;TIME(0,45,0)),TIME(0,30,0),IF(AND(AB9&gt;=TIME(0,45,0),AB9&lt;TIME(1,15,0)),TIME(1,0,0),IF(AND(AB9&gt;=TIME(1,15,0),AB9&lt;TIME(1,45,0)),TIME(1,30,0),IF(AND(AB9&gt;=TIME(1,45,0),AB9&lt;TIME(2,15,0)),TIME(2,0,0),IF(AND(AB9&gt;=TIME(2,15,0),AB9&lt;TIME(2,45,0)),TIME(2,30,0),IF(AND(AB9&gt;=TIME(2,45,0),AB9&lt;TIME(3,15,0)),TIME(3,0,0),IF(AND(AB9&gt;=TIME(3,15,0),AB9&lt;TIME(3,45,0)),TIME(3,30,0),IF(AND(AB9&gt;=TIME(3,45,0),AB9&lt;TIME(4,15,0)),TIME(4,0,0),IF(AND(AB9&gt;=TIME(4,15,0),AB9&lt;TIME(4,45,0)),TIME(4,30,0),IF(AND(AB9&gt;=TIME(4,45,0),AB9&lt;TIME(5,15,0)),TIME(5,0,0),IF(AND(AB9&gt;=TIME(5,15,0),AB9&lt;TIME(5,45,0)),TIME(5,30,0),IF(AND(AB9&gt;=TIME(5,45,0),AB9&lt;TIME(6,15,0)),TIME(6,0,0),IF(AND(AB9&gt;=TIME(6,15,0),AB9&lt;TIME(6,45,0)),TIME(6,30,0),IF(AND(AB9&gt;=TIME(6,45,0),AB9&lt;TIME(7,15,0)),TIME(7,0,0),IF(AND(AB9&gt;=TIME(7,15,0),AB9&lt;TIME(7,45,0)),TIME(7,30,0),IF(AND(AB9&gt;=TIME(7,45,0),AB9&lt;TIME(8,15,0)),TIME(8,0,0),IF(AND(AB9&gt;=TIME(8,15,0),AB9&lt;TIME(8,45,0)),TIME(8,30,0),IF(AND(AB9&gt;=TIME(8,45,0),AB9&lt;TIME(9,15,0)),TIME(9,0,0),IF(AND(AB9&gt;=TIME(9,15,0),AB9&lt;TIME(9,45,0)),TIME(9,30,0),IF(AND(AB9&gt;=TIME(9,45,0),AB9&lt;TIME(10,15,0)),TIME(10,0,0),IF(AND(AB9&gt;=TIME(10,15,0),AB9&lt;TIME(10,45,0)),TIME(10,30,0),IF(AND(AB9&gt;=TIME(10,45,0),AB9&lt;TIME(11,15,0)),TIME(11,0,0),IF(AND(AB9&gt;=TIME(11,15,0),AB9&lt;TIME(11,45,0)),TIME(11,30,0),IF(AND(AB9&gt;=TIME(11,45,0),AB9&lt;TIME(12,15,0)),TIME(12,0,0),IF(AND(AB9&gt;=TIME(12,15,0),AB9&lt;TIME(12,45,0)),TIME(12,30,0),IF(AND(AB9&gt;=TIME(12,45,0),AB9&lt;TIME(13,15,0)),TIME(13,0,0),IF(AND(AB9&gt;=TIME(13,15,0),AB9&lt;TIME(13,45,0)),TIME(13,30,0),IF(AND(AB9&gt;=TIME(13,45,0),AB9&lt;TIME(14,15,0)),TIME(14,0,0),IF(AND(AB9&gt;=TIME(14,15,0),AB9&lt;TIME(14,45,0)),TIME(14,30,0),IF(AND(AB9&gt;=TIME(14,45,0),AB9&lt;TIME(15,15,0)),TIME(15,0,0),IF(AND(AB9&gt;=TIME(15,15,0),AB9&lt;TIME(15,45,0)),TIME(15,30,0),IF(AND(AB9&gt;=TIME(15,45,0),AB9&lt;TIME(16,15,0)),TIME(16,0,0),IF(AND(AB9&gt;=TIME(16,15,0),AB9&lt;TIME(16,45,0)),TIME(16,30,0),IF(AND(AB9&gt;=TIME(16,45,0),AB9&lt;TIME(17,15,0)),TIME(17,0,0),IF(AND(AB9&gt;=TIME(17,15,0),AB9&lt;TIME(17,45,0)),TIME(17,30,0),IF(AND(AB9&gt;=TIME(17,45,0),AB9&lt;TIME(18,15,0)),TIME(18,0,0),IF(AND(AB9&gt;=TIME(18,15,0),AB9&lt;TIME(18,45,0)),TIME(18,30,0),IF(AND(AB9&gt;=TIME(18,45,0),AB9&lt;TIME(19,15,0)),TIME(19,0,0),IF(AND(AB9&gt;=TIME(19,15,0),AB9&lt;TIME(19,45,0)),TIME(19,30,0),IF(AND(AB9&gt;=TIME(19,45,0),AB9&lt;TIME(20,15,0)),TIME(20,0,0),IF(AND(AB9&gt;=TIME(20,15,0),AB9&lt;TIME(20,45,0)),TIME(20,30,0),IF(AND(AB9&gt;=TIME(20,45,0),AB9&lt;TIME(21,15,0)),TIME(21,0,0)))))))))))))))))))))))))))))))))))))))))))))</f>
        <v/>
      </c>
      <c r="AE9" s="101">
        <f>入力シート!V9</f>
        <v>0</v>
      </c>
      <c r="AF9" s="210">
        <f>入力シート!W9</f>
        <v>0</v>
      </c>
      <c r="AG9" s="211"/>
      <c r="AH9" s="212"/>
      <c r="AI9" s="94"/>
      <c r="AJ9" s="94"/>
      <c r="AK9" s="94"/>
      <c r="AL9" s="14">
        <f>入力シート!X9</f>
        <v>0</v>
      </c>
      <c r="AN9" s="30">
        <f>IF(AO9="","",AO9)</f>
        <v>0</v>
      </c>
      <c r="AO9" s="101">
        <f>入力シート!AN9</f>
        <v>0</v>
      </c>
      <c r="AP9" s="101" t="str">
        <f>IF(AN9="","",入力シート!AO9)</f>
        <v/>
      </c>
      <c r="AQ9" s="24">
        <f>TIME(入力シート!AQ9,入力シート!AS9,0)</f>
        <v>0</v>
      </c>
      <c r="AR9" s="24">
        <f>TIME(入力シート!AU9,入力シート!AW9,0)</f>
        <v>0</v>
      </c>
      <c r="AS9" s="31">
        <f>TIME(入力シート!AY9,入力シート!BA9,0)</f>
        <v>0</v>
      </c>
      <c r="AT9" s="31">
        <f>TIME(入力シート!BC9,入力シート!BE9,0)</f>
        <v>0</v>
      </c>
      <c r="AU9" s="24">
        <f>IF(AR9-AQ9&lt;0,0,AR9-AQ9)</f>
        <v>0</v>
      </c>
      <c r="AV9" s="24">
        <f>IF(AT9-AS9&lt;0,0,AT9-AS9)</f>
        <v>0</v>
      </c>
      <c r="AW9" s="24">
        <f>MROUND(AU9-AV9,"00:01")</f>
        <v>0</v>
      </c>
      <c r="AX9" s="26" t="str">
        <f t="shared" ref="AX9:AX59" si="3">IF(AQ9=0,"",IF(AND(AQ9&gt;TIME(17,40,0),AQ9&lt;=TIME(21,40,0),AR9&gt;=TIME(18,20,0),AR9&lt;TIME(22,20,0)),"b",IF(AND(AQ9&gt;TIME(5,40,0),AQ9&lt;=TIME(7,40,0),AR9&gt;=TIME(6,20,0),AR9&lt;TIME(8,20,0)),"c",IF(AND(AQ9&gt;TIME(21,40,0),AQ9&lt;=TIME(23,40,0),AR9&gt;=TIME(22,20,0),AR9&lt;=TIME(23,59,0)),"d",IF(AND(AQ9&gt;=TIME(0,0,0),AQ9&lt;=TIME(5,40,0),AR9&gt;=TIME(0,20,0),AR9&lt;TIME(6,20,0)),"d","a")))))</f>
        <v/>
      </c>
      <c r="AY9" s="26" t="str">
        <f t="shared" ref="AY9:AY59" si="4">IF(AND(OR(AX9="c",AX9="d"),BQ9="特例計算"),"a",AX9)</f>
        <v/>
      </c>
      <c r="AZ9" s="24" t="str">
        <f>IF(AQ9="","",IF(AND(AO9=AO10,AQ10-AR9&lt;0),999,IF(AND(AO9=AO10,AY9=AY10,AQ10-AR9&lt;TIME(2,0,0)),"",AW9)))</f>
        <v/>
      </c>
      <c r="BA9" s="24" t="str">
        <f>IF(AZ9="","",IF(AZ9=999,"error",AZ9))</f>
        <v/>
      </c>
      <c r="BB9" s="101" t="str">
        <f>IF(BA9="","",IF(AX9="a","日中",IF(AX9="b","夜間",IF(AX9="c","早朝",IF(AX9="d","深夜")))))</f>
        <v/>
      </c>
      <c r="BC9" s="24" t="str">
        <f>IF(BA9="","",IF(BA9&lt;TIME(0,20,0),"",IF(AND(BA9&gt;=TIME(0,20,0),BA9&lt;TIME(0,45,0)),TIME(0,30,0),IF(AND(BA9&gt;=TIME(0,45,0),BA9&lt;TIME(1,15,0)),TIME(1,0,0),IF(AND(BA9&gt;=TIME(1,15,0),BA9&lt;TIME(1,45,0)),TIME(1,30,0),IF(AND(BA9&gt;=TIME(1,45,0),BA9&lt;TIME(2,15,0)),TIME(2,0,0),IF(AND(BA9&gt;=TIME(2,15,0),BA9&lt;TIME(2,45,0)),TIME(2,30,0),IF(AND(BA9&gt;=TIME(2,45,0),BA9&lt;TIME(3,15,0)),TIME(3,0,0),IF(AND(BA9&gt;=TIME(3,15,0),BA9&lt;TIME(3,45,0)),TIME(3,30,0),IF(AND(BA9&gt;=TIME(3,45,0),BA9&lt;TIME(4,15,0)),TIME(4,0,0),IF(AND(BA9&gt;=TIME(4,15,0),BA9&lt;TIME(4,45,0)),TIME(4,30,0),IF(AND(BA9&gt;=TIME(4,45,0),BA9&lt;TIME(5,15,0)),TIME(5,0,0),IF(AND(BA9&gt;=TIME(5,15,0),BA9&lt;TIME(5,45,0)),TIME(5,30,0),IF(AND(BA9&gt;=TIME(5,45,0),BA9&lt;TIME(6,15,0)),TIME(6,0,0),IF(AND(BA9&gt;=TIME(6,15,0),BA9&lt;TIME(6,45,0)),TIME(6,30,0),IF(AND(BA9&gt;=TIME(6,45,0),BA9&lt;TIME(7,15,0)),TIME(7,0,0),IF(AND(BA9&gt;=TIME(7,15,0),BA9&lt;TIME(7,45,0)),TIME(7,30,0),IF(AND(BA9&gt;=TIME(7,45,0),BA9&lt;TIME(8,15,0)),TIME(8,0,0),IF(AND(BA9&gt;=TIME(8,15,0),BA9&lt;TIME(8,45,0)),TIME(8,30,0),IF(AND(BA9&gt;=TIME(8,45,0),BA9&lt;TIME(9,15,0)),TIME(9,0,0),IF(AND(BA9&gt;=TIME(9,15,0),BA9&lt;TIME(9,45,0)),TIME(9,30,0),IF(AND(BA9&gt;=TIME(9,45,0),BA9&lt;TIME(10,15,0)),TIME(10,0,0),IF(AND(BA9&gt;=TIME(10,15,0),BA9&lt;TIME(10,45,0)),TIME(10,30,0))))))))))))))))))))))))</f>
        <v/>
      </c>
      <c r="BD9" s="27">
        <f>AT5</f>
        <v>1</v>
      </c>
      <c r="BE9" s="27" t="str">
        <f>AY9&amp;BD9</f>
        <v>1</v>
      </c>
      <c r="BF9" s="27" t="str">
        <f t="shared" ref="BF9" si="5">IF(BC9="","",IF(BC9=TIME(0,30,0),15,IF(BC9=TIME(1,0,0),16,IF(BC9=TIME(1,30,0),17,IF(BC9=TIME(2,0,0),18,IF(BC9=TIME(2,30,0),19,IF(BC9=TIME(3,0,0),20,IF(BC9=TIME(3,30,0),21,IF(BC9=TIME(4,0,0),22,IF(BC9=TIME(4,30,0),23,IF(BC9=TIME(5,0,0),24,IF(BC9=TIME(5,30,0),25,IF(BC9=TIME(6,0,0),26,IF(BC9=TIME(6,30,0),27,IF(BC9=TIME(7,0,0),28,IF(BC9=TIME(7,30,0),29,IF(BC9=TIME(8,0,0),30,IF(BC9=TIME(8,30,0),31,IF(BC9=TIME(9,0,0),32,IF(BC9=TIME(9,30,0),33,IF(BC9=TIME(10,0,0),34,IF(BC9=TIME(10,30,0),35))))))))))))))))))))))</f>
        <v/>
      </c>
      <c r="BG9" s="27" t="str">
        <f>IF(BF9="","",IF(BE9="a1","C",IF(BE9="b1","D",IF(BE9="c1","E",IF(BE9="d1","F",IF(BE9="a2","G",IF(BE9="b2","H",IF(BE9="c2","I",IF(BE9="d2","J")))))))))</f>
        <v/>
      </c>
      <c r="BH9" s="28" t="str">
        <f ca="1">IF(BF9="","",INDIRECT("単価表!"&amp;BG9&amp;BF9))</f>
        <v/>
      </c>
      <c r="BI9" s="33">
        <f>入力シート!BG9</f>
        <v>0</v>
      </c>
      <c r="BJ9" s="88" t="str">
        <f ca="1">IF(BH9="","",IF(BI9=2,BH9*2,BH9))</f>
        <v/>
      </c>
      <c r="BK9" s="87" t="str">
        <f>IF(BP9="","",1)</f>
        <v/>
      </c>
      <c r="BL9" s="89" t="str">
        <f ca="1">IF(BJ9="","",ROUNDUP(BJ9*BK9,-1))</f>
        <v/>
      </c>
      <c r="BM9" s="84">
        <f>IF(AR9="","",IF(BI9=2,AW9*2,AW9))</f>
        <v>0</v>
      </c>
      <c r="BN9" s="84" t="str">
        <f>IF(BA9="","",BM9)</f>
        <v/>
      </c>
      <c r="BO9" s="84" t="str">
        <f>IF(BN9="","",MROUND(BN9,"00:01"))</f>
        <v/>
      </c>
      <c r="BP9" s="24" t="str">
        <f>IF(BN9="","",IF(BN9&lt;TIME(0,20,0),"",IF(AND(BN9&gt;=TIME(0,20,0),BN9&lt;TIME(0,45,0)),TIME(0,30,0),IF(AND(BN9&gt;=TIME(0,45,0),BN9&lt;TIME(1,15,0)),TIME(1,0,0),IF(AND(BN9&gt;=TIME(1,15,0),BN9&lt;TIME(1,45,0)),TIME(1,30,0),IF(AND(BN9&gt;=TIME(1,45,0),BN9&lt;TIME(2,15,0)),TIME(2,0,0),IF(AND(BN9&gt;=TIME(2,15,0),BN9&lt;TIME(2,45,0)),TIME(2,30,0),IF(AND(BN9&gt;=TIME(2,45,0),BN9&lt;TIME(3,15,0)),TIME(3,0,0),IF(AND(BN9&gt;=TIME(3,15,0),BN9&lt;TIME(3,45,0)),TIME(3,30,0),IF(AND(BN9&gt;=TIME(3,45,0),BN9&lt;TIME(4,15,0)),TIME(4,0,0),IF(AND(BN9&gt;=TIME(4,15,0),BN9&lt;TIME(4,45,0)),TIME(4,30,0),IF(AND(BN9&gt;=TIME(4,45,0),BN9&lt;TIME(5,15,0)),TIME(5,0,0),IF(AND(BN9&gt;=TIME(5,15,0),BN9&lt;TIME(5,45,0)),TIME(5,30,0),IF(AND(BN9&gt;=TIME(5,45,0),BN9&lt;TIME(6,15,0)),TIME(6,0,0),IF(AND(BN9&gt;=TIME(6,15,0),BN9&lt;TIME(6,45,0)),TIME(6,30,0),IF(AND(BN9&gt;=TIME(6,45,0),BN9&lt;TIME(7,15,0)),TIME(7,0,0),IF(AND(BN9&gt;=TIME(7,15,0),BN9&lt;TIME(7,45,0)),TIME(7,30,0),IF(AND(BN9&gt;=TIME(7,45,0),BN9&lt;TIME(8,15,0)),TIME(8,0,0),IF(AND(BN9&gt;=TIME(8,15,0),BN9&lt;TIME(8,45,0)),TIME(8,30,0),IF(AND(BN9&gt;=TIME(8,45,0),BN9&lt;TIME(9,15,0)),TIME(9,0,0),IF(AND(BN9&gt;=TIME(9,15,0),BN9&lt;TIME(9,45,0)),TIME(9,30,0),IF(AND(BN9&gt;=TIME(9,45,0),BN9&lt;TIME(10,15,0)),TIME(10,0,0),IF(AND(BN9&gt;=TIME(10,15,0),BN9&lt;TIME(10,45,0)),TIME(10,30,0),IF(AND(BN9&gt;=TIME(10,45,0),BN9&lt;TIME(11,15,0)),TIME(11,0,0),IF(AND(BN9&gt;=TIME(11,15,0),BN9&lt;TIME(11,45,0)),TIME(11,30,0),IF(AND(BN9&gt;=TIME(11,45,0),BN9&lt;TIME(12,15,0)),TIME(12,0,0),IF(AND(BN9&gt;=TIME(12,15,0),BN9&lt;TIME(12,45,0)),TIME(12,30,0),IF(AND(BN9&gt;=TIME(12,45,0),BN9&lt;TIME(13,15,0)),TIME(13,0,0),IF(AND(BN9&gt;=TIME(13,15,0),BN9&lt;TIME(13,45,0)),TIME(13,30,0),IF(AND(BN9&gt;=TIME(13,45,0),BN9&lt;TIME(14,15,0)),TIME(14,0,0),IF(AND(BN9&gt;=TIME(14,15,0),BN9&lt;TIME(14,45,0)),TIME(14,30,0),IF(AND(BN9&gt;=TIME(14,45,0),BN9&lt;TIME(15,15,0)),TIME(15,0,0),IF(AND(BN9&gt;=TIME(15,15,0),BN9&lt;TIME(15,45,0)),TIME(15,30,0),IF(AND(BN9&gt;=TIME(15,45,0),BN9&lt;TIME(16,15,0)),TIME(16,0,0),IF(AND(BN9&gt;=TIME(16,15,0),BN9&lt;TIME(16,45,0)),TIME(16,30,0),IF(AND(BN9&gt;=TIME(16,45,0),BN9&lt;TIME(17,15,0)),TIME(17,0,0),IF(AND(BN9&gt;=TIME(17,15,0),BN9&lt;TIME(17,45,0)),TIME(17,30,0),IF(AND(BN9&gt;=TIME(17,45,0),BN9&lt;TIME(18,15,0)),TIME(18,0,0),IF(AND(BN9&gt;=TIME(18,15,0),BN9&lt;TIME(18,45,0)),TIME(18,30,0),IF(AND(BN9&gt;=TIME(18,45,0),BN9&lt;TIME(19,15,0)),TIME(19,0,0),IF(AND(BN9&gt;=TIME(19,15,0),BN9&lt;TIME(19,45,0)),TIME(19,30,0),IF(AND(BN9&gt;=TIME(19,45,0),BN9&lt;TIME(20,15,0)),TIME(20,0,0),IF(AND(BN9&gt;=TIME(20,15,0),BN9&lt;TIME(20,45,0)),TIME(20,30,0),IF(AND(BN9&gt;=TIME(20,45,0),BN9&lt;TIME(21,15,0)),TIME(21,0,0)))))))))))))))))))))))))))))))))))))))))))))</f>
        <v/>
      </c>
      <c r="BQ9" s="101">
        <f>入力シート!BH9</f>
        <v>0</v>
      </c>
      <c r="BR9" s="210">
        <f>入力シート!BI9</f>
        <v>0</v>
      </c>
      <c r="BS9" s="211"/>
      <c r="BT9" s="212"/>
      <c r="BU9" s="94"/>
      <c r="BV9" s="94"/>
      <c r="BW9" s="94"/>
      <c r="BX9" s="14">
        <f>入力シート!BJ9</f>
        <v>0</v>
      </c>
      <c r="BZ9" s="30">
        <f>IF(CA9="","",CA9)</f>
        <v>0</v>
      </c>
      <c r="CA9" s="101">
        <f>入力シート!BZ9</f>
        <v>0</v>
      </c>
      <c r="CB9" s="101" t="str">
        <f>IF(BZ9="","",入力シート!CA9)</f>
        <v/>
      </c>
      <c r="CC9" s="24">
        <f>TIME(入力シート!CC9,入力シート!CE9,0)</f>
        <v>0</v>
      </c>
      <c r="CD9" s="24">
        <f>TIME(入力シート!CG9,入力シート!CI9,0)</f>
        <v>0</v>
      </c>
      <c r="CE9" s="31">
        <f>TIME(入力シート!CK9,入力シート!CM9,0)</f>
        <v>0</v>
      </c>
      <c r="CF9" s="31">
        <f>TIME(入力シート!CO9,入力シート!CQ9,0)</f>
        <v>0</v>
      </c>
      <c r="CG9" s="24">
        <f>IF(CD9-CC9&lt;0,0,CD9-CC9)</f>
        <v>0</v>
      </c>
      <c r="CH9" s="24">
        <f>IF(CF9-CE9&lt;0,0,CF9-CE9)</f>
        <v>0</v>
      </c>
      <c r="CI9" s="24">
        <f>MROUND(CG9-CH9,"00:01")</f>
        <v>0</v>
      </c>
      <c r="CJ9" s="26" t="str">
        <f t="shared" ref="CJ9:CJ59" si="6">IF(CC9=0,"",IF(AND(CC9&gt;TIME(17,40,0),CC9&lt;=TIME(21,40,0),CD9&gt;=TIME(18,20,0),CD9&lt;TIME(22,20,0)),"b",IF(AND(CC9&gt;TIME(5,40,0),CC9&lt;=TIME(7,40,0),CD9&gt;=TIME(6,20,0),CD9&lt;TIME(8,20,0)),"c",IF(AND(CC9&gt;TIME(21,40,0),CC9&lt;=TIME(23,40,0),CD9&gt;=TIME(22,20,0),CD9&lt;=TIME(23,59,0)),"d",IF(AND(CC9&gt;=TIME(0,0,0),CC9&lt;=TIME(5,40,0),CD9&gt;=TIME(0,20,0),CD9&lt;TIME(6,20,0)),"d","a")))))</f>
        <v/>
      </c>
      <c r="CK9" s="26" t="str">
        <f t="shared" ref="CK9:CK59" si="7">IF(AND(OR(CJ9="c",CJ9="d"),DC9="特例計算"),"a",CJ9)</f>
        <v/>
      </c>
      <c r="CL9" s="24" t="str">
        <f>IF(CC9="","",IF(AND(CA9=CA10,CC10-CD9&lt;0),999,IF(AND(CA9=CA10,CK9=CK10,CC10-CD9&lt;TIME(2,0,0)),"",CI9)))</f>
        <v/>
      </c>
      <c r="CM9" s="24" t="str">
        <f>IF(CL9="","",IF(CL9=999,"error",CL9))</f>
        <v/>
      </c>
      <c r="CN9" s="101" t="str">
        <f>IF(CM9="","",IF(CJ9="a","日中",IF(CJ9="b","夜間",IF(CJ9="c","早朝",IF(CJ9="d","深夜")))))</f>
        <v/>
      </c>
      <c r="CO9" s="24" t="str">
        <f>IF(CM9="","",IF(CM9&lt;TIME(0,20,0),"",IF(AND(CM9&gt;=TIME(0,20,0),CM9&lt;TIME(0,45,0)),TIME(0,30,0),IF(AND(CM9&gt;=TIME(0,45,0),CM9&lt;TIME(1,15,0)),TIME(1,0,0),IF(AND(CM9&gt;=TIME(1,15,0),CM9&lt;TIME(1,45,0)),TIME(1,30,0),IF(AND(CM9&gt;=TIME(1,45,0),CM9&lt;TIME(2,15,0)),TIME(2,0,0),IF(AND(CM9&gt;=TIME(2,15,0),CM9&lt;TIME(2,45,0)),TIME(2,30,0),IF(AND(CM9&gt;=TIME(2,45,0),CM9&lt;TIME(3,15,0)),TIME(3,0,0),IF(AND(CM9&gt;=TIME(3,15,0),CM9&lt;TIME(3,45,0)),TIME(3,30,0),IF(AND(CM9&gt;=TIME(3,45,0),CM9&lt;TIME(4,15,0)),TIME(4,0,0),IF(AND(CM9&gt;=TIME(4,15,0),CM9&lt;TIME(4,45,0)),TIME(4,30,0),IF(AND(CM9&gt;=TIME(4,45,0),CM9&lt;TIME(5,15,0)),TIME(5,0,0),IF(AND(CM9&gt;=TIME(5,15,0),CM9&lt;TIME(5,45,0)),TIME(5,30,0),IF(AND(CM9&gt;=TIME(5,45,0),CM9&lt;TIME(6,15,0)),TIME(6,0,0),IF(AND(CM9&gt;=TIME(6,15,0),CM9&lt;TIME(6,45,0)),TIME(6,30,0),IF(AND(CM9&gt;=TIME(6,45,0),CM9&lt;TIME(7,15,0)),TIME(7,0,0),IF(AND(CM9&gt;=TIME(7,15,0),CM9&lt;TIME(7,45,0)),TIME(7,30,0),IF(AND(CM9&gt;=TIME(7,45,0),CM9&lt;TIME(8,15,0)),TIME(8,0,0),IF(AND(CM9&gt;=TIME(8,15,0),CM9&lt;TIME(8,45,0)),TIME(8,30,0),IF(AND(CM9&gt;=TIME(8,45,0),CM9&lt;TIME(9,15,0)),TIME(9,0,0),IF(AND(CM9&gt;=TIME(9,15,0),CM9&lt;TIME(9,45,0)),TIME(9,30,0),IF(AND(CM9&gt;=TIME(9,45,0),CM9&lt;TIME(10,15,0)),TIME(10,0,0),IF(AND(CM9&gt;=TIME(10,15,0),CM9&lt;TIME(10,45,0)),TIME(10,30,0))))))))))))))))))))))))</f>
        <v/>
      </c>
      <c r="CP9" s="27">
        <f>CF5</f>
        <v>1</v>
      </c>
      <c r="CQ9" s="27" t="str">
        <f>CK9&amp;CP9</f>
        <v>1</v>
      </c>
      <c r="CR9" s="27" t="str">
        <f t="shared" ref="CR9" si="8">IF(CO9="","",IF(CO9=TIME(0,30,0),15,IF(CO9=TIME(1,0,0),16,IF(CO9=TIME(1,30,0),17,IF(CO9=TIME(2,0,0),18,IF(CO9=TIME(2,30,0),19,IF(CO9=TIME(3,0,0),20,IF(CO9=TIME(3,30,0),21,IF(CO9=TIME(4,0,0),22,IF(CO9=TIME(4,30,0),23,IF(CO9=TIME(5,0,0),24,IF(CO9=TIME(5,30,0),25,IF(CO9=TIME(6,0,0),26,IF(CO9=TIME(6,30,0),27,IF(CO9=TIME(7,0,0),28,IF(CO9=TIME(7,30,0),29,IF(CO9=TIME(8,0,0),30,IF(CO9=TIME(8,30,0),31,IF(CO9=TIME(9,0,0),32,IF(CO9=TIME(9,30,0),33,IF(CO9=TIME(10,0,0),34,IF(CO9=TIME(10,30,0),35))))))))))))))))))))))</f>
        <v/>
      </c>
      <c r="CS9" s="27" t="str">
        <f>IF(CR9="","",IF(CQ9="a1","C",IF(CQ9="b1","D",IF(CQ9="c1","E",IF(CQ9="d1","F",IF(CQ9="a2","G",IF(CQ9="b2","H",IF(CQ9="c2","I",IF(CQ9="d2","J")))))))))</f>
        <v/>
      </c>
      <c r="CT9" s="28" t="str">
        <f ca="1">IF(CR9="","",INDIRECT("単価表!"&amp;CS9&amp;CR9))</f>
        <v/>
      </c>
      <c r="CU9" s="33">
        <f>入力シート!CS9</f>
        <v>0</v>
      </c>
      <c r="CV9" s="88" t="str">
        <f ca="1">IF(CT9="","",IF(CU9=2,CT9*2,CT9))</f>
        <v/>
      </c>
      <c r="CW9" s="87" t="str">
        <f>IF(DB9="","",1)</f>
        <v/>
      </c>
      <c r="CX9" s="89" t="str">
        <f ca="1">IF(CV9="","",ROUNDUP(CV9*CW9,-1))</f>
        <v/>
      </c>
      <c r="CY9" s="84">
        <f>IF(CD9="","",IF(CU9=2,CI9*2,CI9))</f>
        <v>0</v>
      </c>
      <c r="CZ9" s="84" t="str">
        <f>IF(CM9="","",CY9)</f>
        <v/>
      </c>
      <c r="DA9" s="84" t="str">
        <f>IF(CZ9="","",MROUND(CZ9,"00:01"))</f>
        <v/>
      </c>
      <c r="DB9" s="24" t="str">
        <f>IF(CZ9="","",IF(CZ9&lt;TIME(0,20,0),"",IF(AND(CZ9&gt;=TIME(0,20,0),CZ9&lt;TIME(0,45,0)),TIME(0,30,0),IF(AND(CZ9&gt;=TIME(0,45,0),CZ9&lt;TIME(1,15,0)),TIME(1,0,0),IF(AND(CZ9&gt;=TIME(1,15,0),CZ9&lt;TIME(1,45,0)),TIME(1,30,0),IF(AND(CZ9&gt;=TIME(1,45,0),CZ9&lt;TIME(2,15,0)),TIME(2,0,0),IF(AND(CZ9&gt;=TIME(2,15,0),CZ9&lt;TIME(2,45,0)),TIME(2,30,0),IF(AND(CZ9&gt;=TIME(2,45,0),CZ9&lt;TIME(3,15,0)),TIME(3,0,0),IF(AND(CZ9&gt;=TIME(3,15,0),CZ9&lt;TIME(3,45,0)),TIME(3,30,0),IF(AND(CZ9&gt;=TIME(3,45,0),CZ9&lt;TIME(4,15,0)),TIME(4,0,0),IF(AND(CZ9&gt;=TIME(4,15,0),CZ9&lt;TIME(4,45,0)),TIME(4,30,0),IF(AND(CZ9&gt;=TIME(4,45,0),CZ9&lt;TIME(5,15,0)),TIME(5,0,0),IF(AND(CZ9&gt;=TIME(5,15,0),CZ9&lt;TIME(5,45,0)),TIME(5,30,0),IF(AND(CZ9&gt;=TIME(5,45,0),CZ9&lt;TIME(6,15,0)),TIME(6,0,0),IF(AND(CZ9&gt;=TIME(6,15,0),CZ9&lt;TIME(6,45,0)),TIME(6,30,0),IF(AND(CZ9&gt;=TIME(6,45,0),CZ9&lt;TIME(7,15,0)),TIME(7,0,0),IF(AND(CZ9&gt;=TIME(7,15,0),CZ9&lt;TIME(7,45,0)),TIME(7,30,0),IF(AND(CZ9&gt;=TIME(7,45,0),CZ9&lt;TIME(8,15,0)),TIME(8,0,0),IF(AND(CZ9&gt;=TIME(8,15,0),CZ9&lt;TIME(8,45,0)),TIME(8,30,0),IF(AND(CZ9&gt;=TIME(8,45,0),CZ9&lt;TIME(9,15,0)),TIME(9,0,0),IF(AND(CZ9&gt;=TIME(9,15,0),CZ9&lt;TIME(9,45,0)),TIME(9,30,0),IF(AND(CZ9&gt;=TIME(9,45,0),CZ9&lt;TIME(10,15,0)),TIME(10,0,0),IF(AND(CZ9&gt;=TIME(10,15,0),CZ9&lt;TIME(10,45,0)),TIME(10,30,0),IF(AND(CZ9&gt;=TIME(10,45,0),CZ9&lt;TIME(11,15,0)),TIME(11,0,0),IF(AND(CZ9&gt;=TIME(11,15,0),CZ9&lt;TIME(11,45,0)),TIME(11,30,0),IF(AND(CZ9&gt;=TIME(11,45,0),CZ9&lt;TIME(12,15,0)),TIME(12,0,0),IF(AND(CZ9&gt;=TIME(12,15,0),CZ9&lt;TIME(12,45,0)),TIME(12,30,0),IF(AND(CZ9&gt;=TIME(12,45,0),CZ9&lt;TIME(13,15,0)),TIME(13,0,0),IF(AND(CZ9&gt;=TIME(13,15,0),CZ9&lt;TIME(13,45,0)),TIME(13,30,0),IF(AND(CZ9&gt;=TIME(13,45,0),CZ9&lt;TIME(14,15,0)),TIME(14,0,0),IF(AND(CZ9&gt;=TIME(14,15,0),CZ9&lt;TIME(14,45,0)),TIME(14,30,0),IF(AND(CZ9&gt;=TIME(14,45,0),CZ9&lt;TIME(15,15,0)),TIME(15,0,0),IF(AND(CZ9&gt;=TIME(15,15,0),CZ9&lt;TIME(15,45,0)),TIME(15,30,0),IF(AND(CZ9&gt;=TIME(15,45,0),CZ9&lt;TIME(16,15,0)),TIME(16,0,0),IF(AND(CZ9&gt;=TIME(16,15,0),CZ9&lt;TIME(16,45,0)),TIME(16,30,0),IF(AND(CZ9&gt;=TIME(16,45,0),CZ9&lt;TIME(17,15,0)),TIME(17,0,0),IF(AND(CZ9&gt;=TIME(17,15,0),CZ9&lt;TIME(17,45,0)),TIME(17,30,0),IF(AND(CZ9&gt;=TIME(17,45,0),CZ9&lt;TIME(18,15,0)),TIME(18,0,0),IF(AND(CZ9&gt;=TIME(18,15,0),CZ9&lt;TIME(18,45,0)),TIME(18,30,0),IF(AND(CZ9&gt;=TIME(18,45,0),CZ9&lt;TIME(19,15,0)),TIME(19,0,0),IF(AND(CZ9&gt;=TIME(19,15,0),CZ9&lt;TIME(19,45,0)),TIME(19,30,0),IF(AND(CZ9&gt;=TIME(19,45,0),CZ9&lt;TIME(20,15,0)),TIME(20,0,0),IF(AND(CZ9&gt;=TIME(20,15,0),CZ9&lt;TIME(20,45,0)),TIME(20,30,0),IF(AND(CZ9&gt;=TIME(20,45,0),CZ9&lt;TIME(21,15,0)),TIME(21,0,0)))))))))))))))))))))))))))))))))))))))))))))</f>
        <v/>
      </c>
      <c r="DC9" s="101">
        <f>入力シート!CT9</f>
        <v>0</v>
      </c>
      <c r="DD9" s="210">
        <f>入力シート!CU9</f>
        <v>0</v>
      </c>
      <c r="DE9" s="211"/>
      <c r="DF9" s="212"/>
      <c r="DG9" s="94"/>
      <c r="DH9" s="94"/>
      <c r="DI9" s="94"/>
      <c r="DJ9" s="14">
        <f>入力シート!CV9</f>
        <v>0</v>
      </c>
      <c r="DL9" s="30">
        <f>IF(DM9="","",DM9)</f>
        <v>0</v>
      </c>
      <c r="DM9" s="101">
        <f>入力シート!DL9</f>
        <v>0</v>
      </c>
      <c r="DN9" s="101" t="str">
        <f>IF(DL9="","",入力シート!DM9)</f>
        <v/>
      </c>
      <c r="DO9" s="24">
        <f>TIME(入力シート!DO9,入力シート!DQ9,0)</f>
        <v>0</v>
      </c>
      <c r="DP9" s="24">
        <f>TIME(入力シート!DS9,入力シート!DU9,0)</f>
        <v>0</v>
      </c>
      <c r="DQ9" s="31">
        <f>TIME(入力シート!DW9,入力シート!DY9,0)</f>
        <v>0</v>
      </c>
      <c r="DR9" s="31">
        <f>TIME(入力シート!EA9,入力シート!EC9,0)</f>
        <v>0</v>
      </c>
      <c r="DS9" s="24">
        <f>IF(DP9-DO9&lt;0,0,DP9-DO9)</f>
        <v>0</v>
      </c>
      <c r="DT9" s="24">
        <f>IF(DR9-DQ9&lt;0,0,DR9-DQ9)</f>
        <v>0</v>
      </c>
      <c r="DU9" s="24">
        <f>MROUND(DS9-DT9,"00:01")</f>
        <v>0</v>
      </c>
      <c r="DV9" s="26" t="str">
        <f t="shared" ref="DV9:DV59" si="9">IF(DO9=0,"",IF(AND(DO9&gt;TIME(17,40,0),DO9&lt;=TIME(21,40,0),DP9&gt;=TIME(18,20,0),DP9&lt;TIME(22,20,0)),"b",IF(AND(DO9&gt;TIME(5,40,0),DO9&lt;=TIME(7,40,0),DP9&gt;=TIME(6,20,0),DP9&lt;TIME(8,20,0)),"c",IF(AND(DO9&gt;TIME(21,40,0),DO9&lt;=TIME(23,40,0),DP9&gt;=TIME(22,20,0),DP9&lt;=TIME(23,59,0)),"d",IF(AND(DO9&gt;=TIME(0,0,0),DO9&lt;=TIME(5,40,0),DP9&gt;=TIME(0,20,0),DP9&lt;TIME(6,20,0)),"d","a")))))</f>
        <v/>
      </c>
      <c r="DW9" s="26" t="str">
        <f t="shared" ref="DW9:DW59" si="10">IF(AND(OR(DV9="c",DV9="d"),EO9="特例計算"),"a",DV9)</f>
        <v/>
      </c>
      <c r="DX9" s="24" t="str">
        <f>IF(DO9="","",IF(AND(DM9=DM10,DO10-DP9&lt;0),999,IF(AND(DM9=DM10,DW9=DW10,DO10-DP9&lt;TIME(2,0,0)),"",DU9)))</f>
        <v/>
      </c>
      <c r="DY9" s="24" t="str">
        <f>IF(DX9="","",IF(DX9=999,"error",DX9))</f>
        <v/>
      </c>
      <c r="DZ9" s="101" t="str">
        <f>IF(DY9="","",IF(DV9="a","日中",IF(DV9="b","夜間",IF(DV9="c","早朝",IF(DV9="d","深夜")))))</f>
        <v/>
      </c>
      <c r="EA9" s="24" t="str">
        <f>IF(DY9="","",IF(DY9&lt;TIME(0,20,0),"",IF(AND(DY9&gt;=TIME(0,20,0),DY9&lt;TIME(0,45,0)),TIME(0,30,0),IF(AND(DY9&gt;=TIME(0,45,0),DY9&lt;TIME(1,15,0)),TIME(1,0,0),IF(AND(DY9&gt;=TIME(1,15,0),DY9&lt;TIME(1,45,0)),TIME(1,30,0),IF(AND(DY9&gt;=TIME(1,45,0),DY9&lt;TIME(2,15,0)),TIME(2,0,0),IF(AND(DY9&gt;=TIME(2,15,0),DY9&lt;TIME(2,45,0)),TIME(2,30,0),IF(AND(DY9&gt;=TIME(2,45,0),DY9&lt;TIME(3,15,0)),TIME(3,0,0),IF(AND(DY9&gt;=TIME(3,15,0),DY9&lt;TIME(3,45,0)),TIME(3,30,0),IF(AND(DY9&gt;=TIME(3,45,0),DY9&lt;TIME(4,15,0)),TIME(4,0,0),IF(AND(DY9&gt;=TIME(4,15,0),DY9&lt;TIME(4,45,0)),TIME(4,30,0),IF(AND(DY9&gt;=TIME(4,45,0),DY9&lt;TIME(5,15,0)),TIME(5,0,0),IF(AND(DY9&gt;=TIME(5,15,0),DY9&lt;TIME(5,45,0)),TIME(5,30,0),IF(AND(DY9&gt;=TIME(5,45,0),DY9&lt;TIME(6,15,0)),TIME(6,0,0),IF(AND(DY9&gt;=TIME(6,15,0),DY9&lt;TIME(6,45,0)),TIME(6,30,0),IF(AND(DY9&gt;=TIME(6,45,0),DY9&lt;TIME(7,15,0)),TIME(7,0,0),IF(AND(DY9&gt;=TIME(7,15,0),DY9&lt;TIME(7,45,0)),TIME(7,30,0),IF(AND(DY9&gt;=TIME(7,45,0),DY9&lt;TIME(8,15,0)),TIME(8,0,0),IF(AND(DY9&gt;=TIME(8,15,0),DY9&lt;TIME(8,45,0)),TIME(8,30,0),IF(AND(DY9&gt;=TIME(8,45,0),DY9&lt;TIME(9,15,0)),TIME(9,0,0),IF(AND(DY9&gt;=TIME(9,15,0),DY9&lt;TIME(9,45,0)),TIME(9,30,0),IF(AND(DY9&gt;=TIME(9,45,0),DY9&lt;TIME(10,15,0)),TIME(10,0,0),IF(AND(DY9&gt;=TIME(10,15,0),DY9&lt;TIME(10,45,0)),TIME(10,30,0))))))))))))))))))))))))</f>
        <v/>
      </c>
      <c r="EB9" s="27">
        <f>DR5</f>
        <v>1</v>
      </c>
      <c r="EC9" s="27" t="str">
        <f>DW9&amp;EB9</f>
        <v>1</v>
      </c>
      <c r="ED9" s="27" t="str">
        <f t="shared" ref="ED9" si="11">IF(EA9="","",IF(EA9=TIME(0,30,0),15,IF(EA9=TIME(1,0,0),16,IF(EA9=TIME(1,30,0),17,IF(EA9=TIME(2,0,0),18,IF(EA9=TIME(2,30,0),19,IF(EA9=TIME(3,0,0),20,IF(EA9=TIME(3,30,0),21,IF(EA9=TIME(4,0,0),22,IF(EA9=TIME(4,30,0),23,IF(EA9=TIME(5,0,0),24,IF(EA9=TIME(5,30,0),25,IF(EA9=TIME(6,0,0),26,IF(EA9=TIME(6,30,0),27,IF(EA9=TIME(7,0,0),28,IF(EA9=TIME(7,30,0),29,IF(EA9=TIME(8,0,0),30,IF(EA9=TIME(8,30,0),31,IF(EA9=TIME(9,0,0),32,IF(EA9=TIME(9,30,0),33,IF(EA9=TIME(10,0,0),34,IF(EA9=TIME(10,30,0),35))))))))))))))))))))))</f>
        <v/>
      </c>
      <c r="EE9" s="27" t="str">
        <f>IF(ED9="","",IF(EC9="a1","C",IF(EC9="b1","D",IF(EC9="c1","E",IF(EC9="d1","F",IF(EC9="a2","G",IF(EC9="b2","H",IF(EC9="c2","I",IF(EC9="d2","J")))))))))</f>
        <v/>
      </c>
      <c r="EF9" s="28" t="str">
        <f ca="1">IF(ED9="","",INDIRECT("単価表!"&amp;EE9&amp;ED9))</f>
        <v/>
      </c>
      <c r="EG9" s="33">
        <f>入力シート!EE9</f>
        <v>0</v>
      </c>
      <c r="EH9" s="88" t="str">
        <f ca="1">IF(EF9="","",IF(EG9=2,EF9*2,EF9))</f>
        <v/>
      </c>
      <c r="EI9" s="87" t="str">
        <f>IF(EN9="","",1)</f>
        <v/>
      </c>
      <c r="EJ9" s="89" t="str">
        <f ca="1">IF(EH9="","",ROUNDUP(EH9*EI9,-1))</f>
        <v/>
      </c>
      <c r="EK9" s="84">
        <f>IF(DP9="","",IF(EG9=2,DU9*2,DU9))</f>
        <v>0</v>
      </c>
      <c r="EL9" s="84" t="str">
        <f>IF(DY9="","",EK9)</f>
        <v/>
      </c>
      <c r="EM9" s="84" t="str">
        <f>IF(EL9="","",MROUND(EL9,"00:01"))</f>
        <v/>
      </c>
      <c r="EN9" s="24" t="str">
        <f>IF(EL9="","",IF(EL9&lt;TIME(0,20,0),"",IF(AND(EL9&gt;=TIME(0,20,0),EL9&lt;TIME(0,45,0)),TIME(0,30,0),IF(AND(EL9&gt;=TIME(0,45,0),EL9&lt;TIME(1,15,0)),TIME(1,0,0),IF(AND(EL9&gt;=TIME(1,15,0),EL9&lt;TIME(1,45,0)),TIME(1,30,0),IF(AND(EL9&gt;=TIME(1,45,0),EL9&lt;TIME(2,15,0)),TIME(2,0,0),IF(AND(EL9&gt;=TIME(2,15,0),EL9&lt;TIME(2,45,0)),TIME(2,30,0),IF(AND(EL9&gt;=TIME(2,45,0),EL9&lt;TIME(3,15,0)),TIME(3,0,0),IF(AND(EL9&gt;=TIME(3,15,0),EL9&lt;TIME(3,45,0)),TIME(3,30,0),IF(AND(EL9&gt;=TIME(3,45,0),EL9&lt;TIME(4,15,0)),TIME(4,0,0),IF(AND(EL9&gt;=TIME(4,15,0),EL9&lt;TIME(4,45,0)),TIME(4,30,0),IF(AND(EL9&gt;=TIME(4,45,0),EL9&lt;TIME(5,15,0)),TIME(5,0,0),IF(AND(EL9&gt;=TIME(5,15,0),EL9&lt;TIME(5,45,0)),TIME(5,30,0),IF(AND(EL9&gt;=TIME(5,45,0),EL9&lt;TIME(6,15,0)),TIME(6,0,0),IF(AND(EL9&gt;=TIME(6,15,0),EL9&lt;TIME(6,45,0)),TIME(6,30,0),IF(AND(EL9&gt;=TIME(6,45,0),EL9&lt;TIME(7,15,0)),TIME(7,0,0),IF(AND(EL9&gt;=TIME(7,15,0),EL9&lt;TIME(7,45,0)),TIME(7,30,0),IF(AND(EL9&gt;=TIME(7,45,0),EL9&lt;TIME(8,15,0)),TIME(8,0,0),IF(AND(EL9&gt;=TIME(8,15,0),EL9&lt;TIME(8,45,0)),TIME(8,30,0),IF(AND(EL9&gt;=TIME(8,45,0),EL9&lt;TIME(9,15,0)),TIME(9,0,0),IF(AND(EL9&gt;=TIME(9,15,0),EL9&lt;TIME(9,45,0)),TIME(9,30,0),IF(AND(EL9&gt;=TIME(9,45,0),EL9&lt;TIME(10,15,0)),TIME(10,0,0),IF(AND(EL9&gt;=TIME(10,15,0),EL9&lt;TIME(10,45,0)),TIME(10,30,0),IF(AND(EL9&gt;=TIME(10,45,0),EL9&lt;TIME(11,15,0)),TIME(11,0,0),IF(AND(EL9&gt;=TIME(11,15,0),EL9&lt;TIME(11,45,0)),TIME(11,30,0),IF(AND(EL9&gt;=TIME(11,45,0),EL9&lt;TIME(12,15,0)),TIME(12,0,0),IF(AND(EL9&gt;=TIME(12,15,0),EL9&lt;TIME(12,45,0)),TIME(12,30,0),IF(AND(EL9&gt;=TIME(12,45,0),EL9&lt;TIME(13,15,0)),TIME(13,0,0),IF(AND(EL9&gt;=TIME(13,15,0),EL9&lt;TIME(13,45,0)),TIME(13,30,0),IF(AND(EL9&gt;=TIME(13,45,0),EL9&lt;TIME(14,15,0)),TIME(14,0,0),IF(AND(EL9&gt;=TIME(14,15,0),EL9&lt;TIME(14,45,0)),TIME(14,30,0),IF(AND(EL9&gt;=TIME(14,45,0),EL9&lt;TIME(15,15,0)),TIME(15,0,0),IF(AND(EL9&gt;=TIME(15,15,0),EL9&lt;TIME(15,45,0)),TIME(15,30,0),IF(AND(EL9&gt;=TIME(15,45,0),EL9&lt;TIME(16,15,0)),TIME(16,0,0),IF(AND(EL9&gt;=TIME(16,15,0),EL9&lt;TIME(16,45,0)),TIME(16,30,0),IF(AND(EL9&gt;=TIME(16,45,0),EL9&lt;TIME(17,15,0)),TIME(17,0,0),IF(AND(EL9&gt;=TIME(17,15,0),EL9&lt;TIME(17,45,0)),TIME(17,30,0),IF(AND(EL9&gt;=TIME(17,45,0),EL9&lt;TIME(18,15,0)),TIME(18,0,0),IF(AND(EL9&gt;=TIME(18,15,0),EL9&lt;TIME(18,45,0)),TIME(18,30,0),IF(AND(EL9&gt;=TIME(18,45,0),EL9&lt;TIME(19,15,0)),TIME(19,0,0),IF(AND(EL9&gt;=TIME(19,15,0),EL9&lt;TIME(19,45,0)),TIME(19,30,0),IF(AND(EL9&gt;=TIME(19,45,0),EL9&lt;TIME(20,15,0)),TIME(20,0,0),IF(AND(EL9&gt;=TIME(20,15,0),EL9&lt;TIME(20,45,0)),TIME(20,30,0),IF(AND(EL9&gt;=TIME(20,45,0),EL9&lt;TIME(21,15,0)),TIME(21,0,0)))))))))))))))))))))))))))))))))))))))))))))</f>
        <v/>
      </c>
      <c r="EO9" s="101">
        <f>入力シート!EF9</f>
        <v>0</v>
      </c>
      <c r="EP9" s="210">
        <f>入力シート!EG9</f>
        <v>0</v>
      </c>
      <c r="EQ9" s="211"/>
      <c r="ER9" s="212"/>
      <c r="ES9" s="94"/>
      <c r="ET9" s="94"/>
      <c r="EU9" s="94"/>
      <c r="EV9" s="14">
        <f>入力シート!EH9</f>
        <v>0</v>
      </c>
      <c r="EX9" s="30">
        <f>IF(EY9="","",EY9)</f>
        <v>0</v>
      </c>
      <c r="EY9" s="101">
        <f>入力シート!EX9</f>
        <v>0</v>
      </c>
      <c r="EZ9" s="101" t="str">
        <f>IF(EX9="","",入力シート!EY9)</f>
        <v/>
      </c>
      <c r="FA9" s="24">
        <f>TIME(入力シート!FA9,入力シート!FC9,0)</f>
        <v>0</v>
      </c>
      <c r="FB9" s="24">
        <f>TIME(入力シート!FE9,入力シート!FG9,0)</f>
        <v>0</v>
      </c>
      <c r="FC9" s="31">
        <f>TIME(入力シート!FI9,入力シート!FK9,0)</f>
        <v>0</v>
      </c>
      <c r="FD9" s="31">
        <f>TIME(入力シート!FM9,入力シート!FO9,0)</f>
        <v>0</v>
      </c>
      <c r="FE9" s="24">
        <f>IF(FB9-FA9&lt;0,0,FB9-FA9)</f>
        <v>0</v>
      </c>
      <c r="FF9" s="24">
        <f>IF(FD9-FC9&lt;0,0,FD9-FC9)</f>
        <v>0</v>
      </c>
      <c r="FG9" s="24">
        <f>MROUND(FE9-FF9,"00:01")</f>
        <v>0</v>
      </c>
      <c r="FH9" s="26" t="str">
        <f t="shared" ref="FH9:FH59" si="12">IF(FA9=0,"",IF(AND(FA9&gt;TIME(17,40,0),FA9&lt;=TIME(21,40,0),FB9&gt;=TIME(18,20,0),FB9&lt;TIME(22,20,0)),"b",IF(AND(FA9&gt;TIME(5,40,0),FA9&lt;=TIME(7,40,0),FB9&gt;=TIME(6,20,0),FB9&lt;TIME(8,20,0)),"c",IF(AND(FA9&gt;TIME(21,40,0),FA9&lt;=TIME(23,40,0),FB9&gt;=TIME(22,20,0),FB9&lt;=TIME(23,59,0)),"d",IF(AND(FA9&gt;=TIME(0,0,0),FA9&lt;=TIME(5,40,0),FB9&gt;=TIME(0,20,0),FB9&lt;TIME(6,20,0)),"d","a")))))</f>
        <v/>
      </c>
      <c r="FI9" s="26" t="str">
        <f t="shared" ref="FI9:FI59" si="13">IF(AND(OR(FH9="c",FH9="d"),GA9="特例計算"),"a",FH9)</f>
        <v/>
      </c>
      <c r="FJ9" s="24" t="str">
        <f>IF(FA9="","",IF(AND(EY9=EY10,FA10-FB9&lt;0),999,IF(AND(EY9=EY10,FI9=FI10,FA10-FB9&lt;TIME(2,0,0)),"",FG9)))</f>
        <v/>
      </c>
      <c r="FK9" s="24" t="str">
        <f>IF(FJ9="","",IF(FJ9=999,"error",FJ9))</f>
        <v/>
      </c>
      <c r="FL9" s="101" t="str">
        <f>IF(FK9="","",IF(FH9="a","日中",IF(FH9="b","夜間",IF(FH9="c","早朝",IF(FH9="d","深夜")))))</f>
        <v/>
      </c>
      <c r="FM9" s="24" t="str">
        <f>IF(FK9="","",IF(FK9&lt;TIME(0,20,0),"",IF(AND(FK9&gt;=TIME(0,20,0),FK9&lt;TIME(0,45,0)),TIME(0,30,0),IF(AND(FK9&gt;=TIME(0,45,0),FK9&lt;TIME(1,15,0)),TIME(1,0,0),IF(AND(FK9&gt;=TIME(1,15,0),FK9&lt;TIME(1,45,0)),TIME(1,30,0),IF(AND(FK9&gt;=TIME(1,45,0),FK9&lt;TIME(2,15,0)),TIME(2,0,0),IF(AND(FK9&gt;=TIME(2,15,0),FK9&lt;TIME(2,45,0)),TIME(2,30,0),IF(AND(FK9&gt;=TIME(2,45,0),FK9&lt;TIME(3,15,0)),TIME(3,0,0),IF(AND(FK9&gt;=TIME(3,15,0),FK9&lt;TIME(3,45,0)),TIME(3,30,0),IF(AND(FK9&gt;=TIME(3,45,0),FK9&lt;TIME(4,15,0)),TIME(4,0,0),IF(AND(FK9&gt;=TIME(4,15,0),FK9&lt;TIME(4,45,0)),TIME(4,30,0),IF(AND(FK9&gt;=TIME(4,45,0),FK9&lt;TIME(5,15,0)),TIME(5,0,0),IF(AND(FK9&gt;=TIME(5,15,0),FK9&lt;TIME(5,45,0)),TIME(5,30,0),IF(AND(FK9&gt;=TIME(5,45,0),FK9&lt;TIME(6,15,0)),TIME(6,0,0),IF(AND(FK9&gt;=TIME(6,15,0),FK9&lt;TIME(6,45,0)),TIME(6,30,0),IF(AND(FK9&gt;=TIME(6,45,0),FK9&lt;TIME(7,15,0)),TIME(7,0,0),IF(AND(FK9&gt;=TIME(7,15,0),FK9&lt;TIME(7,45,0)),TIME(7,30,0),IF(AND(FK9&gt;=TIME(7,45,0),FK9&lt;TIME(8,15,0)),TIME(8,0,0),IF(AND(FK9&gt;=TIME(8,15,0),FK9&lt;TIME(8,45,0)),TIME(8,30,0),IF(AND(FK9&gt;=TIME(8,45,0),FK9&lt;TIME(9,15,0)),TIME(9,0,0),IF(AND(FK9&gt;=TIME(9,15,0),FK9&lt;TIME(9,45,0)),TIME(9,30,0),IF(AND(FK9&gt;=TIME(9,45,0),FK9&lt;TIME(10,15,0)),TIME(10,0,0),IF(AND(FK9&gt;=TIME(10,15,0),FK9&lt;TIME(10,45,0)),TIME(10,30,0))))))))))))))))))))))))</f>
        <v/>
      </c>
      <c r="FN9" s="27">
        <f>FD5</f>
        <v>1</v>
      </c>
      <c r="FO9" s="27" t="str">
        <f>FI9&amp;FN9</f>
        <v>1</v>
      </c>
      <c r="FP9" s="27" t="str">
        <f t="shared" ref="FP9" si="14">IF(FM9="","",IF(FM9=TIME(0,30,0),15,IF(FM9=TIME(1,0,0),16,IF(FM9=TIME(1,30,0),17,IF(FM9=TIME(2,0,0),18,IF(FM9=TIME(2,30,0),19,IF(FM9=TIME(3,0,0),20,IF(FM9=TIME(3,30,0),21,IF(FM9=TIME(4,0,0),22,IF(FM9=TIME(4,30,0),23,IF(FM9=TIME(5,0,0),24,IF(FM9=TIME(5,30,0),25,IF(FM9=TIME(6,0,0),26,IF(FM9=TIME(6,30,0),27,IF(FM9=TIME(7,0,0),28,IF(FM9=TIME(7,30,0),29,IF(FM9=TIME(8,0,0),30,IF(FM9=TIME(8,30,0),31,IF(FM9=TIME(9,0,0),32,IF(FM9=TIME(9,30,0),33,IF(FM9=TIME(10,0,0),34,IF(FM9=TIME(10,30,0),35))))))))))))))))))))))</f>
        <v/>
      </c>
      <c r="FQ9" s="27" t="str">
        <f>IF(FP9="","",IF(FO9="a1","C",IF(FO9="b1","D",IF(FO9="c1","E",IF(FO9="d1","F",IF(FO9="a2","G",IF(FO9="b2","H",IF(FO9="c2","I",IF(FO9="d2","J")))))))))</f>
        <v/>
      </c>
      <c r="FR9" s="28" t="str">
        <f ca="1">IF(FP9="","",INDIRECT("単価表!"&amp;FQ9&amp;FP9))</f>
        <v/>
      </c>
      <c r="FS9" s="33">
        <f>入力シート!FQ9</f>
        <v>0</v>
      </c>
      <c r="FT9" s="88" t="str">
        <f ca="1">IF(FR9="","",IF(FS9=2,FR9*2,FR9))</f>
        <v/>
      </c>
      <c r="FU9" s="87" t="str">
        <f>IF(FZ9="","",1)</f>
        <v/>
      </c>
      <c r="FV9" s="89" t="str">
        <f ca="1">IF(FT9="","",ROUNDUP(FT9*FU9,-1))</f>
        <v/>
      </c>
      <c r="FW9" s="84">
        <f>IF(FB9="","",IF(FS9=2,FG9*2,FG9))</f>
        <v>0</v>
      </c>
      <c r="FX9" s="84" t="str">
        <f>IF(FK9="","",FW9)</f>
        <v/>
      </c>
      <c r="FY9" s="84" t="str">
        <f>IF(FX9="","",MROUND(FX9,"00:01"))</f>
        <v/>
      </c>
      <c r="FZ9" s="24" t="str">
        <f>IF(FX9="","",IF(FX9&lt;TIME(0,20,0),"",IF(AND(FX9&gt;=TIME(0,20,0),FX9&lt;TIME(0,45,0)),TIME(0,30,0),IF(AND(FX9&gt;=TIME(0,45,0),FX9&lt;TIME(1,15,0)),TIME(1,0,0),IF(AND(FX9&gt;=TIME(1,15,0),FX9&lt;TIME(1,45,0)),TIME(1,30,0),IF(AND(FX9&gt;=TIME(1,45,0),FX9&lt;TIME(2,15,0)),TIME(2,0,0),IF(AND(FX9&gt;=TIME(2,15,0),FX9&lt;TIME(2,45,0)),TIME(2,30,0),IF(AND(FX9&gt;=TIME(2,45,0),FX9&lt;TIME(3,15,0)),TIME(3,0,0),IF(AND(FX9&gt;=TIME(3,15,0),FX9&lt;TIME(3,45,0)),TIME(3,30,0),IF(AND(FX9&gt;=TIME(3,45,0),FX9&lt;TIME(4,15,0)),TIME(4,0,0),IF(AND(FX9&gt;=TIME(4,15,0),FX9&lt;TIME(4,45,0)),TIME(4,30,0),IF(AND(FX9&gt;=TIME(4,45,0),FX9&lt;TIME(5,15,0)),TIME(5,0,0),IF(AND(FX9&gt;=TIME(5,15,0),FX9&lt;TIME(5,45,0)),TIME(5,30,0),IF(AND(FX9&gt;=TIME(5,45,0),FX9&lt;TIME(6,15,0)),TIME(6,0,0),IF(AND(FX9&gt;=TIME(6,15,0),FX9&lt;TIME(6,45,0)),TIME(6,30,0),IF(AND(FX9&gt;=TIME(6,45,0),FX9&lt;TIME(7,15,0)),TIME(7,0,0),IF(AND(FX9&gt;=TIME(7,15,0),FX9&lt;TIME(7,45,0)),TIME(7,30,0),IF(AND(FX9&gt;=TIME(7,45,0),FX9&lt;TIME(8,15,0)),TIME(8,0,0),IF(AND(FX9&gt;=TIME(8,15,0),FX9&lt;TIME(8,45,0)),TIME(8,30,0),IF(AND(FX9&gt;=TIME(8,45,0),FX9&lt;TIME(9,15,0)),TIME(9,0,0),IF(AND(FX9&gt;=TIME(9,15,0),FX9&lt;TIME(9,45,0)),TIME(9,30,0),IF(AND(FX9&gt;=TIME(9,45,0),FX9&lt;TIME(10,15,0)),TIME(10,0,0),IF(AND(FX9&gt;=TIME(10,15,0),FX9&lt;TIME(10,45,0)),TIME(10,30,0),IF(AND(FX9&gt;=TIME(10,45,0),FX9&lt;TIME(11,15,0)),TIME(11,0,0),IF(AND(FX9&gt;=TIME(11,15,0),FX9&lt;TIME(11,45,0)),TIME(11,30,0),IF(AND(FX9&gt;=TIME(11,45,0),FX9&lt;TIME(12,15,0)),TIME(12,0,0),IF(AND(FX9&gt;=TIME(12,15,0),FX9&lt;TIME(12,45,0)),TIME(12,30,0),IF(AND(FX9&gt;=TIME(12,45,0),FX9&lt;TIME(13,15,0)),TIME(13,0,0),IF(AND(FX9&gt;=TIME(13,15,0),FX9&lt;TIME(13,45,0)),TIME(13,30,0),IF(AND(FX9&gt;=TIME(13,45,0),FX9&lt;TIME(14,15,0)),TIME(14,0,0),IF(AND(FX9&gt;=TIME(14,15,0),FX9&lt;TIME(14,45,0)),TIME(14,30,0),IF(AND(FX9&gt;=TIME(14,45,0),FX9&lt;TIME(15,15,0)),TIME(15,0,0),IF(AND(FX9&gt;=TIME(15,15,0),FX9&lt;TIME(15,45,0)),TIME(15,30,0),IF(AND(FX9&gt;=TIME(15,45,0),FX9&lt;TIME(16,15,0)),TIME(16,0,0),IF(AND(FX9&gt;=TIME(16,15,0),FX9&lt;TIME(16,45,0)),TIME(16,30,0),IF(AND(FX9&gt;=TIME(16,45,0),FX9&lt;TIME(17,15,0)),TIME(17,0,0),IF(AND(FX9&gt;=TIME(17,15,0),FX9&lt;TIME(17,45,0)),TIME(17,30,0),IF(AND(FX9&gt;=TIME(17,45,0),FX9&lt;TIME(18,15,0)),TIME(18,0,0),IF(AND(FX9&gt;=TIME(18,15,0),FX9&lt;TIME(18,45,0)),TIME(18,30,0),IF(AND(FX9&gt;=TIME(18,45,0),FX9&lt;TIME(19,15,0)),TIME(19,0,0),IF(AND(FX9&gt;=TIME(19,15,0),FX9&lt;TIME(19,45,0)),TIME(19,30,0),IF(AND(FX9&gt;=TIME(19,45,0),FX9&lt;TIME(20,15,0)),TIME(20,0,0),IF(AND(FX9&gt;=TIME(20,15,0),FX9&lt;TIME(20,45,0)),TIME(20,30,0),IF(AND(FX9&gt;=TIME(20,45,0),FX9&lt;TIME(21,15,0)),TIME(21,0,0)))))))))))))))))))))))))))))))))))))))))))))</f>
        <v/>
      </c>
      <c r="GA9" s="101">
        <f>入力シート!FR9</f>
        <v>0</v>
      </c>
      <c r="GB9" s="210">
        <f>入力シート!FS9</f>
        <v>0</v>
      </c>
      <c r="GC9" s="211"/>
      <c r="GD9" s="212"/>
      <c r="GE9" s="94"/>
      <c r="GF9" s="94"/>
      <c r="GG9" s="94"/>
      <c r="GH9" s="14">
        <f>入力シート!FT9</f>
        <v>0</v>
      </c>
      <c r="GJ9" s="30">
        <f>IF(GK9="","",GK9)</f>
        <v>0</v>
      </c>
      <c r="GK9" s="101">
        <f>入力シート!GJ9</f>
        <v>0</v>
      </c>
      <c r="GL9" s="101" t="str">
        <f>IF(GJ9="","",入力シート!GK9)</f>
        <v/>
      </c>
      <c r="GM9" s="24">
        <f>TIME(入力シート!GM9,入力シート!GO9,0)</f>
        <v>0</v>
      </c>
      <c r="GN9" s="24">
        <f>TIME(入力シート!GQ9,入力シート!GS9,0)</f>
        <v>0</v>
      </c>
      <c r="GO9" s="31">
        <f>TIME(入力シート!GU9,入力シート!GW9,0)</f>
        <v>0</v>
      </c>
      <c r="GP9" s="31">
        <f>TIME(入力シート!GY9,入力シート!HA9,0)</f>
        <v>0</v>
      </c>
      <c r="GQ9" s="24">
        <f>IF(GN9-GM9&lt;0,0,GN9-GM9)</f>
        <v>0</v>
      </c>
      <c r="GR9" s="24">
        <f>IF(GP9-GO9&lt;0,0,GP9-GO9)</f>
        <v>0</v>
      </c>
      <c r="GS9" s="24">
        <f>MROUND(GQ9-GR9,"00:01")</f>
        <v>0</v>
      </c>
      <c r="GT9" s="26" t="str">
        <f t="shared" ref="GT9:GT59" si="15">IF(GM9=0,"",IF(AND(GM9&gt;TIME(17,40,0),GM9&lt;=TIME(21,40,0),GN9&gt;=TIME(18,20,0),GN9&lt;TIME(22,20,0)),"b",IF(AND(GM9&gt;TIME(5,40,0),GM9&lt;=TIME(7,40,0),GN9&gt;=TIME(6,20,0),GN9&lt;TIME(8,20,0)),"c",IF(AND(GM9&gt;TIME(21,40,0),GM9&lt;=TIME(23,40,0),GN9&gt;=TIME(22,20,0),GN9&lt;=TIME(23,59,0)),"d",IF(AND(GM9&gt;=TIME(0,0,0),GM9&lt;=TIME(5,40,0),GN9&gt;=TIME(0,20,0),GN9&lt;TIME(6,20,0)),"d","a")))))</f>
        <v/>
      </c>
      <c r="GU9" s="26" t="str">
        <f t="shared" ref="GU9:GU59" si="16">IF(AND(OR(GT9="c",GT9="d"),HM9="特例計算"),"a",GT9)</f>
        <v/>
      </c>
      <c r="GV9" s="24" t="str">
        <f>IF(GM9="","",IF(AND(GK9=GK10,GM10-GN9&lt;0),999,IF(AND(GK9=GK10,GU9=GU10,GM10-GN9&lt;TIME(2,0,0)),"",GS9)))</f>
        <v/>
      </c>
      <c r="GW9" s="24" t="str">
        <f>IF(GV9="","",IF(GV9=999,"error",GV9))</f>
        <v/>
      </c>
      <c r="GX9" s="101" t="str">
        <f>IF(GW9="","",IF(GT9="a","日中",IF(GT9="b","夜間",IF(GT9="c","早朝",IF(GT9="d","深夜")))))</f>
        <v/>
      </c>
      <c r="GY9" s="24" t="str">
        <f>IF(GW9="","",IF(GW9&lt;TIME(0,20,0),"",IF(AND(GW9&gt;=TIME(0,20,0),GW9&lt;TIME(0,45,0)),TIME(0,30,0),IF(AND(GW9&gt;=TIME(0,45,0),GW9&lt;TIME(1,15,0)),TIME(1,0,0),IF(AND(GW9&gt;=TIME(1,15,0),GW9&lt;TIME(1,45,0)),TIME(1,30,0),IF(AND(GW9&gt;=TIME(1,45,0),GW9&lt;TIME(2,15,0)),TIME(2,0,0),IF(AND(GW9&gt;=TIME(2,15,0),GW9&lt;TIME(2,45,0)),TIME(2,30,0),IF(AND(GW9&gt;=TIME(2,45,0),GW9&lt;TIME(3,15,0)),TIME(3,0,0),IF(AND(GW9&gt;=TIME(3,15,0),GW9&lt;TIME(3,45,0)),TIME(3,30,0),IF(AND(GW9&gt;=TIME(3,45,0),GW9&lt;TIME(4,15,0)),TIME(4,0,0),IF(AND(GW9&gt;=TIME(4,15,0),GW9&lt;TIME(4,45,0)),TIME(4,30,0),IF(AND(GW9&gt;=TIME(4,45,0),GW9&lt;TIME(5,15,0)),TIME(5,0,0),IF(AND(GW9&gt;=TIME(5,15,0),GW9&lt;TIME(5,45,0)),TIME(5,30,0),IF(AND(GW9&gt;=TIME(5,45,0),GW9&lt;TIME(6,15,0)),TIME(6,0,0),IF(AND(GW9&gt;=TIME(6,15,0),GW9&lt;TIME(6,45,0)),TIME(6,30,0),IF(AND(GW9&gt;=TIME(6,45,0),GW9&lt;TIME(7,15,0)),TIME(7,0,0),IF(AND(GW9&gt;=TIME(7,15,0),GW9&lt;TIME(7,45,0)),TIME(7,30,0),IF(AND(GW9&gt;=TIME(7,45,0),GW9&lt;TIME(8,15,0)),TIME(8,0,0),IF(AND(GW9&gt;=TIME(8,15,0),GW9&lt;TIME(8,45,0)),TIME(8,30,0),IF(AND(GW9&gt;=TIME(8,45,0),GW9&lt;TIME(9,15,0)),TIME(9,0,0),IF(AND(GW9&gt;=TIME(9,15,0),GW9&lt;TIME(9,45,0)),TIME(9,30,0),IF(AND(GW9&gt;=TIME(9,45,0),GW9&lt;TIME(10,15,0)),TIME(10,0,0),IF(AND(GW9&gt;=TIME(10,15,0),GW9&lt;TIME(10,45,0)),TIME(10,30,0))))))))))))))))))))))))</f>
        <v/>
      </c>
      <c r="GZ9" s="27">
        <f>GP5</f>
        <v>1</v>
      </c>
      <c r="HA9" s="27" t="str">
        <f>GU9&amp;GZ9</f>
        <v>1</v>
      </c>
      <c r="HB9" s="27" t="str">
        <f t="shared" ref="HB9" si="17">IF(GY9="","",IF(GY9=TIME(0,30,0),15,IF(GY9=TIME(1,0,0),16,IF(GY9=TIME(1,30,0),17,IF(GY9=TIME(2,0,0),18,IF(GY9=TIME(2,30,0),19,IF(GY9=TIME(3,0,0),20,IF(GY9=TIME(3,30,0),21,IF(GY9=TIME(4,0,0),22,IF(GY9=TIME(4,30,0),23,IF(GY9=TIME(5,0,0),24,IF(GY9=TIME(5,30,0),25,IF(GY9=TIME(6,0,0),26,IF(GY9=TIME(6,30,0),27,IF(GY9=TIME(7,0,0),28,IF(GY9=TIME(7,30,0),29,IF(GY9=TIME(8,0,0),30,IF(GY9=TIME(8,30,0),31,IF(GY9=TIME(9,0,0),32,IF(GY9=TIME(9,30,0),33,IF(GY9=TIME(10,0,0),34,IF(GY9=TIME(10,30,0),35))))))))))))))))))))))</f>
        <v/>
      </c>
      <c r="HC9" s="27" t="str">
        <f>IF(HB9="","",IF(HA9="a1","C",IF(HA9="b1","D",IF(HA9="c1","E",IF(HA9="d1","F",IF(HA9="a2","G",IF(HA9="b2","H",IF(HA9="c2","I",IF(HA9="d2","J")))))))))</f>
        <v/>
      </c>
      <c r="HD9" s="28" t="str">
        <f ca="1">IF(HB9="","",INDIRECT("単価表!"&amp;HC9&amp;HB9))</f>
        <v/>
      </c>
      <c r="HE9" s="33">
        <f>入力シート!HC9</f>
        <v>0</v>
      </c>
      <c r="HF9" s="88" t="str">
        <f ca="1">IF(HD9="","",IF(HE9=2,HD9*2,HD9))</f>
        <v/>
      </c>
      <c r="HG9" s="87" t="str">
        <f>IF(HL9="","",1)</f>
        <v/>
      </c>
      <c r="HH9" s="89" t="str">
        <f ca="1">IF(HF9="","",ROUNDUP(HF9*HG9,-1))</f>
        <v/>
      </c>
      <c r="HI9" s="84">
        <f>IF(GN9="","",IF(HE9=2,GS9*2,GS9))</f>
        <v>0</v>
      </c>
      <c r="HJ9" s="84" t="str">
        <f>IF(GW9="","",HI9)</f>
        <v/>
      </c>
      <c r="HK9" s="84" t="str">
        <f>IF(HJ9="","",MROUND(HJ9,"00:01"))</f>
        <v/>
      </c>
      <c r="HL9" s="24" t="str">
        <f>IF(HJ9="","",IF(HJ9&lt;TIME(0,20,0),"",IF(AND(HJ9&gt;=TIME(0,20,0),HJ9&lt;TIME(0,45,0)),TIME(0,30,0),IF(AND(HJ9&gt;=TIME(0,45,0),HJ9&lt;TIME(1,15,0)),TIME(1,0,0),IF(AND(HJ9&gt;=TIME(1,15,0),HJ9&lt;TIME(1,45,0)),TIME(1,30,0),IF(AND(HJ9&gt;=TIME(1,45,0),HJ9&lt;TIME(2,15,0)),TIME(2,0,0),IF(AND(HJ9&gt;=TIME(2,15,0),HJ9&lt;TIME(2,45,0)),TIME(2,30,0),IF(AND(HJ9&gt;=TIME(2,45,0),HJ9&lt;TIME(3,15,0)),TIME(3,0,0),IF(AND(HJ9&gt;=TIME(3,15,0),HJ9&lt;TIME(3,45,0)),TIME(3,30,0),IF(AND(HJ9&gt;=TIME(3,45,0),HJ9&lt;TIME(4,15,0)),TIME(4,0,0),IF(AND(HJ9&gt;=TIME(4,15,0),HJ9&lt;TIME(4,45,0)),TIME(4,30,0),IF(AND(HJ9&gt;=TIME(4,45,0),HJ9&lt;TIME(5,15,0)),TIME(5,0,0),IF(AND(HJ9&gt;=TIME(5,15,0),HJ9&lt;TIME(5,45,0)),TIME(5,30,0),IF(AND(HJ9&gt;=TIME(5,45,0),HJ9&lt;TIME(6,15,0)),TIME(6,0,0),IF(AND(HJ9&gt;=TIME(6,15,0),HJ9&lt;TIME(6,45,0)),TIME(6,30,0),IF(AND(HJ9&gt;=TIME(6,45,0),HJ9&lt;TIME(7,15,0)),TIME(7,0,0),IF(AND(HJ9&gt;=TIME(7,15,0),HJ9&lt;TIME(7,45,0)),TIME(7,30,0),IF(AND(HJ9&gt;=TIME(7,45,0),HJ9&lt;TIME(8,15,0)),TIME(8,0,0),IF(AND(HJ9&gt;=TIME(8,15,0),HJ9&lt;TIME(8,45,0)),TIME(8,30,0),IF(AND(HJ9&gt;=TIME(8,45,0),HJ9&lt;TIME(9,15,0)),TIME(9,0,0),IF(AND(HJ9&gt;=TIME(9,15,0),HJ9&lt;TIME(9,45,0)),TIME(9,30,0),IF(AND(HJ9&gt;=TIME(9,45,0),HJ9&lt;TIME(10,15,0)),TIME(10,0,0),IF(AND(HJ9&gt;=TIME(10,15,0),HJ9&lt;TIME(10,45,0)),TIME(10,30,0),IF(AND(HJ9&gt;=TIME(10,45,0),HJ9&lt;TIME(11,15,0)),TIME(11,0,0),IF(AND(HJ9&gt;=TIME(11,15,0),HJ9&lt;TIME(11,45,0)),TIME(11,30,0),IF(AND(HJ9&gt;=TIME(11,45,0),HJ9&lt;TIME(12,15,0)),TIME(12,0,0),IF(AND(HJ9&gt;=TIME(12,15,0),HJ9&lt;TIME(12,45,0)),TIME(12,30,0),IF(AND(HJ9&gt;=TIME(12,45,0),HJ9&lt;TIME(13,15,0)),TIME(13,0,0),IF(AND(HJ9&gt;=TIME(13,15,0),HJ9&lt;TIME(13,45,0)),TIME(13,30,0),IF(AND(HJ9&gt;=TIME(13,45,0),HJ9&lt;TIME(14,15,0)),TIME(14,0,0),IF(AND(HJ9&gt;=TIME(14,15,0),HJ9&lt;TIME(14,45,0)),TIME(14,30,0),IF(AND(HJ9&gt;=TIME(14,45,0),HJ9&lt;TIME(15,15,0)),TIME(15,0,0),IF(AND(HJ9&gt;=TIME(15,15,0),HJ9&lt;TIME(15,45,0)),TIME(15,30,0),IF(AND(HJ9&gt;=TIME(15,45,0),HJ9&lt;TIME(16,15,0)),TIME(16,0,0),IF(AND(HJ9&gt;=TIME(16,15,0),HJ9&lt;TIME(16,45,0)),TIME(16,30,0),IF(AND(HJ9&gt;=TIME(16,45,0),HJ9&lt;TIME(17,15,0)),TIME(17,0,0),IF(AND(HJ9&gt;=TIME(17,15,0),HJ9&lt;TIME(17,45,0)),TIME(17,30,0),IF(AND(HJ9&gt;=TIME(17,45,0),HJ9&lt;TIME(18,15,0)),TIME(18,0,0),IF(AND(HJ9&gt;=TIME(18,15,0),HJ9&lt;TIME(18,45,0)),TIME(18,30,0),IF(AND(HJ9&gt;=TIME(18,45,0),HJ9&lt;TIME(19,15,0)),TIME(19,0,0),IF(AND(HJ9&gt;=TIME(19,15,0),HJ9&lt;TIME(19,45,0)),TIME(19,30,0),IF(AND(HJ9&gt;=TIME(19,45,0),HJ9&lt;TIME(20,15,0)),TIME(20,0,0),IF(AND(HJ9&gt;=TIME(20,15,0),HJ9&lt;TIME(20,45,0)),TIME(20,30,0),IF(AND(HJ9&gt;=TIME(20,45,0),HJ9&lt;TIME(21,15,0)),TIME(21,0,0)))))))))))))))))))))))))))))))))))))))))))))</f>
        <v/>
      </c>
      <c r="HM9" s="101">
        <f>入力シート!HD9</f>
        <v>0</v>
      </c>
      <c r="HN9" s="210">
        <f>入力シート!HE9</f>
        <v>0</v>
      </c>
      <c r="HO9" s="211"/>
      <c r="HP9" s="212"/>
      <c r="HQ9" s="94"/>
      <c r="HR9" s="94"/>
      <c r="HS9" s="94"/>
      <c r="HT9" s="14">
        <f>入力シート!HF9</f>
        <v>0</v>
      </c>
      <c r="HV9" s="30">
        <f>IF(HW9="","",HW9)</f>
        <v>0</v>
      </c>
      <c r="HW9" s="101">
        <f>入力シート!HV9</f>
        <v>0</v>
      </c>
      <c r="HX9" s="101" t="str">
        <f>IF(HV9="","",入力シート!HW9)</f>
        <v/>
      </c>
      <c r="HY9" s="24">
        <f>TIME(入力シート!HY9,入力シート!IA9,0)</f>
        <v>0</v>
      </c>
      <c r="HZ9" s="24">
        <f>TIME(入力シート!IC9,入力シート!IE9,0)</f>
        <v>0</v>
      </c>
      <c r="IA9" s="31">
        <f>TIME(入力シート!IG9,入力シート!II9,0)</f>
        <v>0</v>
      </c>
      <c r="IB9" s="31">
        <f>TIME(入力シート!IK9,入力シート!IM9,0)</f>
        <v>0</v>
      </c>
      <c r="IC9" s="24">
        <f>IF(HZ9-HY9&lt;0,0,HZ9-HY9)</f>
        <v>0</v>
      </c>
      <c r="ID9" s="24">
        <f>IF(IB9-IA9&lt;0,0,IB9-IA9)</f>
        <v>0</v>
      </c>
      <c r="IE9" s="24">
        <f>MROUND(IC9-ID9,"00:01")</f>
        <v>0</v>
      </c>
      <c r="IF9" s="26" t="str">
        <f t="shared" ref="IF9:IF59" si="18">IF(HY9=0,"",IF(AND(HY9&gt;TIME(17,40,0),HY9&lt;=TIME(21,40,0),HZ9&gt;=TIME(18,20,0),HZ9&lt;TIME(22,20,0)),"b",IF(AND(HY9&gt;TIME(5,40,0),HY9&lt;=TIME(7,40,0),HZ9&gt;=TIME(6,20,0),HZ9&lt;TIME(8,20,0)),"c",IF(AND(HY9&gt;TIME(21,40,0),HY9&lt;=TIME(23,40,0),HZ9&gt;=TIME(22,20,0),HZ9&lt;=TIME(23,59,0)),"d",IF(AND(HY9&gt;=TIME(0,0,0),HY9&lt;=TIME(5,40,0),HZ9&gt;=TIME(0,20,0),HZ9&lt;TIME(6,20,0)),"d","a")))))</f>
        <v/>
      </c>
      <c r="IG9" s="26" t="str">
        <f t="shared" ref="IG9:IG59" si="19">IF(AND(OR(IF9="c",IF9="d"),IY9="特例計算"),"a",IF9)</f>
        <v/>
      </c>
      <c r="IH9" s="24" t="str">
        <f>IF(HY9="","",IF(AND(HW9=HW10,HY10-HZ9&lt;0),999,IF(AND(HW9=HW10,IG9=IG10,HY10-HZ9&lt;TIME(2,0,0)),"",IE9)))</f>
        <v/>
      </c>
      <c r="II9" s="24" t="str">
        <f>IF(IH9="","",IF(IH9=999,"error",IH9))</f>
        <v/>
      </c>
      <c r="IJ9" s="101" t="str">
        <f>IF(II9="","",IF(IF9="a","日中",IF(IF9="b","夜間",IF(IF9="c","早朝",IF(IF9="d","深夜")))))</f>
        <v/>
      </c>
      <c r="IK9" s="24" t="str">
        <f>IF(II9="","",IF(II9&lt;TIME(0,20,0),"",IF(AND(II9&gt;=TIME(0,20,0),II9&lt;TIME(0,45,0)),TIME(0,30,0),IF(AND(II9&gt;=TIME(0,45,0),II9&lt;TIME(1,15,0)),TIME(1,0,0),IF(AND(II9&gt;=TIME(1,15,0),II9&lt;TIME(1,45,0)),TIME(1,30,0),IF(AND(II9&gt;=TIME(1,45,0),II9&lt;TIME(2,15,0)),TIME(2,0,0),IF(AND(II9&gt;=TIME(2,15,0),II9&lt;TIME(2,45,0)),TIME(2,30,0),IF(AND(II9&gt;=TIME(2,45,0),II9&lt;TIME(3,15,0)),TIME(3,0,0),IF(AND(II9&gt;=TIME(3,15,0),II9&lt;TIME(3,45,0)),TIME(3,30,0),IF(AND(II9&gt;=TIME(3,45,0),II9&lt;TIME(4,15,0)),TIME(4,0,0),IF(AND(II9&gt;=TIME(4,15,0),II9&lt;TIME(4,45,0)),TIME(4,30,0),IF(AND(II9&gt;=TIME(4,45,0),II9&lt;TIME(5,15,0)),TIME(5,0,0),IF(AND(II9&gt;=TIME(5,15,0),II9&lt;TIME(5,45,0)),TIME(5,30,0),IF(AND(II9&gt;=TIME(5,45,0),II9&lt;TIME(6,15,0)),TIME(6,0,0),IF(AND(II9&gt;=TIME(6,15,0),II9&lt;TIME(6,45,0)),TIME(6,30,0),IF(AND(II9&gt;=TIME(6,45,0),II9&lt;TIME(7,15,0)),TIME(7,0,0),IF(AND(II9&gt;=TIME(7,15,0),II9&lt;TIME(7,45,0)),TIME(7,30,0),IF(AND(II9&gt;=TIME(7,45,0),II9&lt;TIME(8,15,0)),TIME(8,0,0),IF(AND(II9&gt;=TIME(8,15,0),II9&lt;TIME(8,45,0)),TIME(8,30,0),IF(AND(II9&gt;=TIME(8,45,0),II9&lt;TIME(9,15,0)),TIME(9,0,0),IF(AND(II9&gt;=TIME(9,15,0),II9&lt;TIME(9,45,0)),TIME(9,30,0),IF(AND(II9&gt;=TIME(9,45,0),II9&lt;TIME(10,15,0)),TIME(10,0,0),IF(AND(II9&gt;=TIME(10,15,0),II9&lt;TIME(10,45,0)),TIME(10,30,0))))))))))))))))))))))))</f>
        <v/>
      </c>
      <c r="IL9" s="27">
        <f>IB5</f>
        <v>1</v>
      </c>
      <c r="IM9" s="27" t="str">
        <f>IG9&amp;IL9</f>
        <v>1</v>
      </c>
      <c r="IN9" s="27" t="str">
        <f t="shared" ref="IN9" si="20">IF(IK9="","",IF(IK9=TIME(0,30,0),15,IF(IK9=TIME(1,0,0),16,IF(IK9=TIME(1,30,0),17,IF(IK9=TIME(2,0,0),18,IF(IK9=TIME(2,30,0),19,IF(IK9=TIME(3,0,0),20,IF(IK9=TIME(3,30,0),21,IF(IK9=TIME(4,0,0),22,IF(IK9=TIME(4,30,0),23,IF(IK9=TIME(5,0,0),24,IF(IK9=TIME(5,30,0),25,IF(IK9=TIME(6,0,0),26,IF(IK9=TIME(6,30,0),27,IF(IK9=TIME(7,0,0),28,IF(IK9=TIME(7,30,0),29,IF(IK9=TIME(8,0,0),30,IF(IK9=TIME(8,30,0),31,IF(IK9=TIME(9,0,0),32,IF(IK9=TIME(9,30,0),33,IF(IK9=TIME(10,0,0),34,IF(IK9=TIME(10,30,0),35))))))))))))))))))))))</f>
        <v/>
      </c>
      <c r="IO9" s="27" t="str">
        <f>IF(IN9="","",IF(IM9="a1","C",IF(IM9="b1","D",IF(IM9="c1","E",IF(IM9="d1","F",IF(IM9="a2","G",IF(IM9="b2","H",IF(IM9="c2","I",IF(IM9="d2","J")))))))))</f>
        <v/>
      </c>
      <c r="IP9" s="28" t="str">
        <f ca="1">IF(IN9="","",INDIRECT("単価表!"&amp;IO9&amp;IN9))</f>
        <v/>
      </c>
      <c r="IQ9" s="33">
        <f>入力シート!IO9</f>
        <v>0</v>
      </c>
      <c r="IR9" s="88" t="str">
        <f ca="1">IF(IP9="","",IF(IQ9=2,IP9*2,IP9))</f>
        <v/>
      </c>
      <c r="IS9" s="87" t="str">
        <f>IF(IX9="","",1)</f>
        <v/>
      </c>
      <c r="IT9" s="89" t="str">
        <f ca="1">IF(IR9="","",ROUNDUP(IR9*IS9,-1))</f>
        <v/>
      </c>
      <c r="IU9" s="84">
        <f>IF(HZ9="","",IF(IQ9=2,IE9*2,IE9))</f>
        <v>0</v>
      </c>
      <c r="IV9" s="84" t="str">
        <f>IF(II9="","",IU9)</f>
        <v/>
      </c>
      <c r="IW9" s="84" t="str">
        <f>IF(IV9="","",MROUND(IV9,"00:01"))</f>
        <v/>
      </c>
      <c r="IX9" s="24" t="str">
        <f>IF(IV9="","",IF(IV9&lt;TIME(0,20,0),"",IF(AND(IV9&gt;=TIME(0,20,0),IV9&lt;TIME(0,45,0)),TIME(0,30,0),IF(AND(IV9&gt;=TIME(0,45,0),IV9&lt;TIME(1,15,0)),TIME(1,0,0),IF(AND(IV9&gt;=TIME(1,15,0),IV9&lt;TIME(1,45,0)),TIME(1,30,0),IF(AND(IV9&gt;=TIME(1,45,0),IV9&lt;TIME(2,15,0)),TIME(2,0,0),IF(AND(IV9&gt;=TIME(2,15,0),IV9&lt;TIME(2,45,0)),TIME(2,30,0),IF(AND(IV9&gt;=TIME(2,45,0),IV9&lt;TIME(3,15,0)),TIME(3,0,0),IF(AND(IV9&gt;=TIME(3,15,0),IV9&lt;TIME(3,45,0)),TIME(3,30,0),IF(AND(IV9&gt;=TIME(3,45,0),IV9&lt;TIME(4,15,0)),TIME(4,0,0),IF(AND(IV9&gt;=TIME(4,15,0),IV9&lt;TIME(4,45,0)),TIME(4,30,0),IF(AND(IV9&gt;=TIME(4,45,0),IV9&lt;TIME(5,15,0)),TIME(5,0,0),IF(AND(IV9&gt;=TIME(5,15,0),IV9&lt;TIME(5,45,0)),TIME(5,30,0),IF(AND(IV9&gt;=TIME(5,45,0),IV9&lt;TIME(6,15,0)),TIME(6,0,0),IF(AND(IV9&gt;=TIME(6,15,0),IV9&lt;TIME(6,45,0)),TIME(6,30,0),IF(AND(IV9&gt;=TIME(6,45,0),IV9&lt;TIME(7,15,0)),TIME(7,0,0),IF(AND(IV9&gt;=TIME(7,15,0),IV9&lt;TIME(7,45,0)),TIME(7,30,0),IF(AND(IV9&gt;=TIME(7,45,0),IV9&lt;TIME(8,15,0)),TIME(8,0,0),IF(AND(IV9&gt;=TIME(8,15,0),IV9&lt;TIME(8,45,0)),TIME(8,30,0),IF(AND(IV9&gt;=TIME(8,45,0),IV9&lt;TIME(9,15,0)),TIME(9,0,0),IF(AND(IV9&gt;=TIME(9,15,0),IV9&lt;TIME(9,45,0)),TIME(9,30,0),IF(AND(IV9&gt;=TIME(9,45,0),IV9&lt;TIME(10,15,0)),TIME(10,0,0),IF(AND(IV9&gt;=TIME(10,15,0),IV9&lt;TIME(10,45,0)),TIME(10,30,0),IF(AND(IV9&gt;=TIME(10,45,0),IV9&lt;TIME(11,15,0)),TIME(11,0,0),IF(AND(IV9&gt;=TIME(11,15,0),IV9&lt;TIME(11,45,0)),TIME(11,30,0),IF(AND(IV9&gt;=TIME(11,45,0),IV9&lt;TIME(12,15,0)),TIME(12,0,0),IF(AND(IV9&gt;=TIME(12,15,0),IV9&lt;TIME(12,45,0)),TIME(12,30,0),IF(AND(IV9&gt;=TIME(12,45,0),IV9&lt;TIME(13,15,0)),TIME(13,0,0),IF(AND(IV9&gt;=TIME(13,15,0),IV9&lt;TIME(13,45,0)),TIME(13,30,0),IF(AND(IV9&gt;=TIME(13,45,0),IV9&lt;TIME(14,15,0)),TIME(14,0,0),IF(AND(IV9&gt;=TIME(14,15,0),IV9&lt;TIME(14,45,0)),TIME(14,30,0),IF(AND(IV9&gt;=TIME(14,45,0),IV9&lt;TIME(15,15,0)),TIME(15,0,0),IF(AND(IV9&gt;=TIME(15,15,0),IV9&lt;TIME(15,45,0)),TIME(15,30,0),IF(AND(IV9&gt;=TIME(15,45,0),IV9&lt;TIME(16,15,0)),TIME(16,0,0),IF(AND(IV9&gt;=TIME(16,15,0),IV9&lt;TIME(16,45,0)),TIME(16,30,0),IF(AND(IV9&gt;=TIME(16,45,0),IV9&lt;TIME(17,15,0)),TIME(17,0,0),IF(AND(IV9&gt;=TIME(17,15,0),IV9&lt;TIME(17,45,0)),TIME(17,30,0),IF(AND(IV9&gt;=TIME(17,45,0),IV9&lt;TIME(18,15,0)),TIME(18,0,0),IF(AND(IV9&gt;=TIME(18,15,0),IV9&lt;TIME(18,45,0)),TIME(18,30,0),IF(AND(IV9&gt;=TIME(18,45,0),IV9&lt;TIME(19,15,0)),TIME(19,0,0),IF(AND(IV9&gt;=TIME(19,15,0),IV9&lt;TIME(19,45,0)),TIME(19,30,0),IF(AND(IV9&gt;=TIME(19,45,0),IV9&lt;TIME(20,15,0)),TIME(20,0,0),IF(AND(IV9&gt;=TIME(20,15,0),IV9&lt;TIME(20,45,0)),TIME(20,30,0),IF(AND(IV9&gt;=TIME(20,45,0),IV9&lt;TIME(21,15,0)),TIME(21,0,0)))))))))))))))))))))))))))))))))))))))))))))</f>
        <v/>
      </c>
      <c r="IY9" s="101">
        <f>入力シート!IP9</f>
        <v>0</v>
      </c>
      <c r="IZ9" s="210">
        <f>入力シート!IQ9</f>
        <v>0</v>
      </c>
      <c r="JA9" s="211"/>
      <c r="JB9" s="212"/>
      <c r="JC9" s="94"/>
      <c r="JD9" s="94"/>
      <c r="JE9" s="94"/>
      <c r="JF9" s="14">
        <f>入力シート!IR9</f>
        <v>0</v>
      </c>
      <c r="JH9" s="30">
        <f>IF(JI9="","",JI9)</f>
        <v>0</v>
      </c>
      <c r="JI9" s="101">
        <f>入力シート!JH9</f>
        <v>0</v>
      </c>
      <c r="JJ9" s="101" t="str">
        <f>IF(JH9="","",入力シート!JI9)</f>
        <v/>
      </c>
      <c r="JK9" s="24">
        <f>TIME(入力シート!JK9,入力シート!JM9,0)</f>
        <v>0</v>
      </c>
      <c r="JL9" s="24">
        <f>TIME(入力シート!JO9,入力シート!JQ9,0)</f>
        <v>0</v>
      </c>
      <c r="JM9" s="31">
        <f>TIME(入力シート!JS9,入力シート!JU9,0)</f>
        <v>0</v>
      </c>
      <c r="JN9" s="31">
        <f>TIME(入力シート!JW9,入力シート!JY9,0)</f>
        <v>0</v>
      </c>
      <c r="JO9" s="24">
        <f>IF(JL9-JK9&lt;0,0,JL9-JK9)</f>
        <v>0</v>
      </c>
      <c r="JP9" s="24">
        <f>IF(JN9-JM9&lt;0,0,JN9-JM9)</f>
        <v>0</v>
      </c>
      <c r="JQ9" s="24">
        <f>MROUND(JO9-JP9,"00:01")</f>
        <v>0</v>
      </c>
      <c r="JR9" s="26" t="str">
        <f t="shared" ref="JR9:JR59" si="21">IF(JK9=0,"",IF(AND(JK9&gt;TIME(17,40,0),JK9&lt;=TIME(21,40,0),JL9&gt;=TIME(18,20,0),JL9&lt;TIME(22,20,0)),"b",IF(AND(JK9&gt;TIME(5,40,0),JK9&lt;=TIME(7,40,0),JL9&gt;=TIME(6,20,0),JL9&lt;TIME(8,20,0)),"c",IF(AND(JK9&gt;TIME(21,40,0),JK9&lt;=TIME(23,40,0),JL9&gt;=TIME(22,20,0),JL9&lt;=TIME(23,59,0)),"d",IF(AND(JK9&gt;=TIME(0,0,0),JK9&lt;=TIME(5,40,0),JL9&gt;=TIME(0,20,0),JL9&lt;TIME(6,20,0)),"d","a")))))</f>
        <v/>
      </c>
      <c r="JS9" s="26" t="str">
        <f t="shared" ref="JS9:JS59" si="22">IF(AND(OR(JR9="c",JR9="d"),KK9="特例計算"),"a",JR9)</f>
        <v/>
      </c>
      <c r="JT9" s="24" t="str">
        <f>IF(JK9="","",IF(AND(JI9=JI10,JK10-JL9&lt;0),999,IF(AND(JI9=JI10,JS9=JS10,JK10-JL9&lt;TIME(2,0,0)),"",JQ9)))</f>
        <v/>
      </c>
      <c r="JU9" s="24" t="str">
        <f>IF(JT9="","",IF(JT9=999,"error",JT9))</f>
        <v/>
      </c>
      <c r="JV9" s="101" t="str">
        <f>IF(JU9="","",IF(JR9="a","日中",IF(JR9="b","夜間",IF(JR9="c","早朝",IF(JR9="d","深夜")))))</f>
        <v/>
      </c>
      <c r="JW9" s="24" t="str">
        <f>IF(JU9="","",IF(JU9&lt;TIME(0,20,0),"",IF(AND(JU9&gt;=TIME(0,20,0),JU9&lt;TIME(0,45,0)),TIME(0,30,0),IF(AND(JU9&gt;=TIME(0,45,0),JU9&lt;TIME(1,15,0)),TIME(1,0,0),IF(AND(JU9&gt;=TIME(1,15,0),JU9&lt;TIME(1,45,0)),TIME(1,30,0),IF(AND(JU9&gt;=TIME(1,45,0),JU9&lt;TIME(2,15,0)),TIME(2,0,0),IF(AND(JU9&gt;=TIME(2,15,0),JU9&lt;TIME(2,45,0)),TIME(2,30,0),IF(AND(JU9&gt;=TIME(2,45,0),JU9&lt;TIME(3,15,0)),TIME(3,0,0),IF(AND(JU9&gt;=TIME(3,15,0),JU9&lt;TIME(3,45,0)),TIME(3,30,0),IF(AND(JU9&gt;=TIME(3,45,0),JU9&lt;TIME(4,15,0)),TIME(4,0,0),IF(AND(JU9&gt;=TIME(4,15,0),JU9&lt;TIME(4,45,0)),TIME(4,30,0),IF(AND(JU9&gt;=TIME(4,45,0),JU9&lt;TIME(5,15,0)),TIME(5,0,0),IF(AND(JU9&gt;=TIME(5,15,0),JU9&lt;TIME(5,45,0)),TIME(5,30,0),IF(AND(JU9&gt;=TIME(5,45,0),JU9&lt;TIME(6,15,0)),TIME(6,0,0),IF(AND(JU9&gt;=TIME(6,15,0),JU9&lt;TIME(6,45,0)),TIME(6,30,0),IF(AND(JU9&gt;=TIME(6,45,0),JU9&lt;TIME(7,15,0)),TIME(7,0,0),IF(AND(JU9&gt;=TIME(7,15,0),JU9&lt;TIME(7,45,0)),TIME(7,30,0),IF(AND(JU9&gt;=TIME(7,45,0),JU9&lt;TIME(8,15,0)),TIME(8,0,0),IF(AND(JU9&gt;=TIME(8,15,0),JU9&lt;TIME(8,45,0)),TIME(8,30,0),IF(AND(JU9&gt;=TIME(8,45,0),JU9&lt;TIME(9,15,0)),TIME(9,0,0),IF(AND(JU9&gt;=TIME(9,15,0),JU9&lt;TIME(9,45,0)),TIME(9,30,0),IF(AND(JU9&gt;=TIME(9,45,0),JU9&lt;TIME(10,15,0)),TIME(10,0,0),IF(AND(JU9&gt;=TIME(10,15,0),JU9&lt;TIME(10,45,0)),TIME(10,30,0))))))))))))))))))))))))</f>
        <v/>
      </c>
      <c r="JX9" s="27">
        <f>JN5</f>
        <v>1</v>
      </c>
      <c r="JY9" s="27" t="str">
        <f>JS9&amp;JX9</f>
        <v>1</v>
      </c>
      <c r="JZ9" s="27" t="str">
        <f t="shared" ref="JZ9" si="23">IF(JW9="","",IF(JW9=TIME(0,30,0),15,IF(JW9=TIME(1,0,0),16,IF(JW9=TIME(1,30,0),17,IF(JW9=TIME(2,0,0),18,IF(JW9=TIME(2,30,0),19,IF(JW9=TIME(3,0,0),20,IF(JW9=TIME(3,30,0),21,IF(JW9=TIME(4,0,0),22,IF(JW9=TIME(4,30,0),23,IF(JW9=TIME(5,0,0),24,IF(JW9=TIME(5,30,0),25,IF(JW9=TIME(6,0,0),26,IF(JW9=TIME(6,30,0),27,IF(JW9=TIME(7,0,0),28,IF(JW9=TIME(7,30,0),29,IF(JW9=TIME(8,0,0),30,IF(JW9=TIME(8,30,0),31,IF(JW9=TIME(9,0,0),32,IF(JW9=TIME(9,30,0),33,IF(JW9=TIME(10,0,0),34,IF(JW9=TIME(10,30,0),35))))))))))))))))))))))</f>
        <v/>
      </c>
      <c r="KA9" s="27" t="str">
        <f>IF(JZ9="","",IF(JY9="a1","C",IF(JY9="b1","D",IF(JY9="c1","E",IF(JY9="d1","F",IF(JY9="a2","G",IF(JY9="b2","H",IF(JY9="c2","I",IF(JY9="d2","J")))))))))</f>
        <v/>
      </c>
      <c r="KB9" s="28" t="str">
        <f ca="1">IF(JZ9="","",INDIRECT("単価表!"&amp;KA9&amp;JZ9))</f>
        <v/>
      </c>
      <c r="KC9" s="33">
        <f>入力シート!KA9</f>
        <v>0</v>
      </c>
      <c r="KD9" s="88" t="str">
        <f ca="1">IF(KB9="","",IF(KC9=2,KB9*2,KB9))</f>
        <v/>
      </c>
      <c r="KE9" s="87" t="str">
        <f>IF(KJ9="","",1)</f>
        <v/>
      </c>
      <c r="KF9" s="89" t="str">
        <f ca="1">IF(KD9="","",ROUNDUP(KD9*KE9,-1))</f>
        <v/>
      </c>
      <c r="KG9" s="84">
        <f>IF(JL9="","",IF(KC9=2,JQ9*2,JQ9))</f>
        <v>0</v>
      </c>
      <c r="KH9" s="84" t="str">
        <f>IF(JU9="","",KG9)</f>
        <v/>
      </c>
      <c r="KI9" s="84" t="str">
        <f>IF(KH9="","",MROUND(KH9,"00:01"))</f>
        <v/>
      </c>
      <c r="KJ9" s="24" t="str">
        <f>IF(KH9="","",IF(KH9&lt;TIME(0,20,0),"",IF(AND(KH9&gt;=TIME(0,20,0),KH9&lt;TIME(0,45,0)),TIME(0,30,0),IF(AND(KH9&gt;=TIME(0,45,0),KH9&lt;TIME(1,15,0)),TIME(1,0,0),IF(AND(KH9&gt;=TIME(1,15,0),KH9&lt;TIME(1,45,0)),TIME(1,30,0),IF(AND(KH9&gt;=TIME(1,45,0),KH9&lt;TIME(2,15,0)),TIME(2,0,0),IF(AND(KH9&gt;=TIME(2,15,0),KH9&lt;TIME(2,45,0)),TIME(2,30,0),IF(AND(KH9&gt;=TIME(2,45,0),KH9&lt;TIME(3,15,0)),TIME(3,0,0),IF(AND(KH9&gt;=TIME(3,15,0),KH9&lt;TIME(3,45,0)),TIME(3,30,0),IF(AND(KH9&gt;=TIME(3,45,0),KH9&lt;TIME(4,15,0)),TIME(4,0,0),IF(AND(KH9&gt;=TIME(4,15,0),KH9&lt;TIME(4,45,0)),TIME(4,30,0),IF(AND(KH9&gt;=TIME(4,45,0),KH9&lt;TIME(5,15,0)),TIME(5,0,0),IF(AND(KH9&gt;=TIME(5,15,0),KH9&lt;TIME(5,45,0)),TIME(5,30,0),IF(AND(KH9&gt;=TIME(5,45,0),KH9&lt;TIME(6,15,0)),TIME(6,0,0),IF(AND(KH9&gt;=TIME(6,15,0),KH9&lt;TIME(6,45,0)),TIME(6,30,0),IF(AND(KH9&gt;=TIME(6,45,0),KH9&lt;TIME(7,15,0)),TIME(7,0,0),IF(AND(KH9&gt;=TIME(7,15,0),KH9&lt;TIME(7,45,0)),TIME(7,30,0),IF(AND(KH9&gt;=TIME(7,45,0),KH9&lt;TIME(8,15,0)),TIME(8,0,0),IF(AND(KH9&gt;=TIME(8,15,0),KH9&lt;TIME(8,45,0)),TIME(8,30,0),IF(AND(KH9&gt;=TIME(8,45,0),KH9&lt;TIME(9,15,0)),TIME(9,0,0),IF(AND(KH9&gt;=TIME(9,15,0),KH9&lt;TIME(9,45,0)),TIME(9,30,0),IF(AND(KH9&gt;=TIME(9,45,0),KH9&lt;TIME(10,15,0)),TIME(10,0,0),IF(AND(KH9&gt;=TIME(10,15,0),KH9&lt;TIME(10,45,0)),TIME(10,30,0),IF(AND(KH9&gt;=TIME(10,45,0),KH9&lt;TIME(11,15,0)),TIME(11,0,0),IF(AND(KH9&gt;=TIME(11,15,0),KH9&lt;TIME(11,45,0)),TIME(11,30,0),IF(AND(KH9&gt;=TIME(11,45,0),KH9&lt;TIME(12,15,0)),TIME(12,0,0),IF(AND(KH9&gt;=TIME(12,15,0),KH9&lt;TIME(12,45,0)),TIME(12,30,0),IF(AND(KH9&gt;=TIME(12,45,0),KH9&lt;TIME(13,15,0)),TIME(13,0,0),IF(AND(KH9&gt;=TIME(13,15,0),KH9&lt;TIME(13,45,0)),TIME(13,30,0),IF(AND(KH9&gt;=TIME(13,45,0),KH9&lt;TIME(14,15,0)),TIME(14,0,0),IF(AND(KH9&gt;=TIME(14,15,0),KH9&lt;TIME(14,45,0)),TIME(14,30,0),IF(AND(KH9&gt;=TIME(14,45,0),KH9&lt;TIME(15,15,0)),TIME(15,0,0),IF(AND(KH9&gt;=TIME(15,15,0),KH9&lt;TIME(15,45,0)),TIME(15,30,0),IF(AND(KH9&gt;=TIME(15,45,0),KH9&lt;TIME(16,15,0)),TIME(16,0,0),IF(AND(KH9&gt;=TIME(16,15,0),KH9&lt;TIME(16,45,0)),TIME(16,30,0),IF(AND(KH9&gt;=TIME(16,45,0),KH9&lt;TIME(17,15,0)),TIME(17,0,0),IF(AND(KH9&gt;=TIME(17,15,0),KH9&lt;TIME(17,45,0)),TIME(17,30,0),IF(AND(KH9&gt;=TIME(17,45,0),KH9&lt;TIME(18,15,0)),TIME(18,0,0),IF(AND(KH9&gt;=TIME(18,15,0),KH9&lt;TIME(18,45,0)),TIME(18,30,0),IF(AND(KH9&gt;=TIME(18,45,0),KH9&lt;TIME(19,15,0)),TIME(19,0,0),IF(AND(KH9&gt;=TIME(19,15,0),KH9&lt;TIME(19,45,0)),TIME(19,30,0),IF(AND(KH9&gt;=TIME(19,45,0),KH9&lt;TIME(20,15,0)),TIME(20,0,0),IF(AND(KH9&gt;=TIME(20,15,0),KH9&lt;TIME(20,45,0)),TIME(20,30,0),IF(AND(KH9&gt;=TIME(20,45,0),KH9&lt;TIME(21,15,0)),TIME(21,0,0)))))))))))))))))))))))))))))))))))))))))))))</f>
        <v/>
      </c>
      <c r="KK9" s="101">
        <f>入力シート!KB9</f>
        <v>0</v>
      </c>
      <c r="KL9" s="210">
        <f>入力シート!KC9</f>
        <v>0</v>
      </c>
      <c r="KM9" s="211"/>
      <c r="KN9" s="212"/>
      <c r="KO9" s="94"/>
      <c r="KP9" s="94"/>
      <c r="KQ9" s="94"/>
      <c r="KR9" s="14">
        <f>入力シート!KD9</f>
        <v>0</v>
      </c>
      <c r="KT9" s="30">
        <f>IF(KU9="","",KU9)</f>
        <v>0</v>
      </c>
      <c r="KU9" s="101">
        <f>入力シート!KT9</f>
        <v>0</v>
      </c>
      <c r="KV9" s="101" t="str">
        <f>IF(KT9="","",入力シート!KU9)</f>
        <v/>
      </c>
      <c r="KW9" s="24">
        <f>TIME(入力シート!KW9,入力シート!KY9,0)</f>
        <v>0</v>
      </c>
      <c r="KX9" s="24">
        <f>TIME(入力シート!LA9,入力シート!LC9,0)</f>
        <v>0</v>
      </c>
      <c r="KY9" s="31">
        <f>TIME(入力シート!LE9,入力シート!LG9,0)</f>
        <v>0</v>
      </c>
      <c r="KZ9" s="31">
        <f>TIME(入力シート!LI9,入力シート!LK9,0)</f>
        <v>0</v>
      </c>
      <c r="LA9" s="24">
        <f>IF(KX9-KW9&lt;0,0,KX9-KW9)</f>
        <v>0</v>
      </c>
      <c r="LB9" s="24">
        <f>IF(KZ9-KY9&lt;0,0,KZ9-KY9)</f>
        <v>0</v>
      </c>
      <c r="LC9" s="24">
        <f>MROUND(LA9-LB9,"00:01")</f>
        <v>0</v>
      </c>
      <c r="LD9" s="26" t="str">
        <f t="shared" ref="LD9:LD59" si="24">IF(KW9=0,"",IF(AND(KW9&gt;TIME(17,40,0),KW9&lt;=TIME(21,40,0),KX9&gt;=TIME(18,20,0),KX9&lt;TIME(22,20,0)),"b",IF(AND(KW9&gt;TIME(5,40,0),KW9&lt;=TIME(7,40,0),KX9&gt;=TIME(6,20,0),KX9&lt;TIME(8,20,0)),"c",IF(AND(KW9&gt;TIME(21,40,0),KW9&lt;=TIME(23,40,0),KX9&gt;=TIME(22,20,0),KX9&lt;=TIME(23,59,0)),"d",IF(AND(KW9&gt;=TIME(0,0,0),KW9&lt;=TIME(5,40,0),KX9&gt;=TIME(0,20,0),KX9&lt;TIME(6,20,0)),"d","a")))))</f>
        <v/>
      </c>
      <c r="LE9" s="26" t="str">
        <f t="shared" ref="LE9:LE59" si="25">IF(AND(OR(LD9="c",LD9="d"),LW9="特例計算"),"a",LD9)</f>
        <v/>
      </c>
      <c r="LF9" s="24" t="str">
        <f>IF(KW9="","",IF(AND(KU9=KU10,KW10-KX9&lt;0),999,IF(AND(KU9=KU10,LE9=LE10,KW10-KX9&lt;TIME(2,0,0)),"",LC9)))</f>
        <v/>
      </c>
      <c r="LG9" s="24" t="str">
        <f>IF(LF9="","",IF(LF9=999,"error",LF9))</f>
        <v/>
      </c>
      <c r="LH9" s="101" t="str">
        <f>IF(LG9="","",IF(LD9="a","日中",IF(LD9="b","夜間",IF(LD9="c","早朝",IF(LD9="d","深夜")))))</f>
        <v/>
      </c>
      <c r="LI9" s="24" t="str">
        <f>IF(LG9="","",IF(LG9&lt;TIME(0,20,0),"",IF(AND(LG9&gt;=TIME(0,20,0),LG9&lt;TIME(0,45,0)),TIME(0,30,0),IF(AND(LG9&gt;=TIME(0,45,0),LG9&lt;TIME(1,15,0)),TIME(1,0,0),IF(AND(LG9&gt;=TIME(1,15,0),LG9&lt;TIME(1,45,0)),TIME(1,30,0),IF(AND(LG9&gt;=TIME(1,45,0),LG9&lt;TIME(2,15,0)),TIME(2,0,0),IF(AND(LG9&gt;=TIME(2,15,0),LG9&lt;TIME(2,45,0)),TIME(2,30,0),IF(AND(LG9&gt;=TIME(2,45,0),LG9&lt;TIME(3,15,0)),TIME(3,0,0),IF(AND(LG9&gt;=TIME(3,15,0),LG9&lt;TIME(3,45,0)),TIME(3,30,0),IF(AND(LG9&gt;=TIME(3,45,0),LG9&lt;TIME(4,15,0)),TIME(4,0,0),IF(AND(LG9&gt;=TIME(4,15,0),LG9&lt;TIME(4,45,0)),TIME(4,30,0),IF(AND(LG9&gt;=TIME(4,45,0),LG9&lt;TIME(5,15,0)),TIME(5,0,0),IF(AND(LG9&gt;=TIME(5,15,0),LG9&lt;TIME(5,45,0)),TIME(5,30,0),IF(AND(LG9&gt;=TIME(5,45,0),LG9&lt;TIME(6,15,0)),TIME(6,0,0),IF(AND(LG9&gt;=TIME(6,15,0),LG9&lt;TIME(6,45,0)),TIME(6,30,0),IF(AND(LG9&gt;=TIME(6,45,0),LG9&lt;TIME(7,15,0)),TIME(7,0,0),IF(AND(LG9&gt;=TIME(7,15,0),LG9&lt;TIME(7,45,0)),TIME(7,30,0),IF(AND(LG9&gt;=TIME(7,45,0),LG9&lt;TIME(8,15,0)),TIME(8,0,0),IF(AND(LG9&gt;=TIME(8,15,0),LG9&lt;TIME(8,45,0)),TIME(8,30,0),IF(AND(LG9&gt;=TIME(8,45,0),LG9&lt;TIME(9,15,0)),TIME(9,0,0),IF(AND(LG9&gt;=TIME(9,15,0),LG9&lt;TIME(9,45,0)),TIME(9,30,0),IF(AND(LG9&gt;=TIME(9,45,0),LG9&lt;TIME(10,15,0)),TIME(10,0,0),IF(AND(LG9&gt;=TIME(10,15,0),LG9&lt;TIME(10,45,0)),TIME(10,30,0))))))))))))))))))))))))</f>
        <v/>
      </c>
      <c r="LJ9" s="27">
        <f>KZ5</f>
        <v>1</v>
      </c>
      <c r="LK9" s="27" t="str">
        <f>LE9&amp;LJ9</f>
        <v>1</v>
      </c>
      <c r="LL9" s="27" t="str">
        <f t="shared" ref="LL9" si="26">IF(LI9="","",IF(LI9=TIME(0,30,0),15,IF(LI9=TIME(1,0,0),16,IF(LI9=TIME(1,30,0),17,IF(LI9=TIME(2,0,0),18,IF(LI9=TIME(2,30,0),19,IF(LI9=TIME(3,0,0),20,IF(LI9=TIME(3,30,0),21,IF(LI9=TIME(4,0,0),22,IF(LI9=TIME(4,30,0),23,IF(LI9=TIME(5,0,0),24,IF(LI9=TIME(5,30,0),25,IF(LI9=TIME(6,0,0),26,IF(LI9=TIME(6,30,0),27,IF(LI9=TIME(7,0,0),28,IF(LI9=TIME(7,30,0),29,IF(LI9=TIME(8,0,0),30,IF(LI9=TIME(8,30,0),31,IF(LI9=TIME(9,0,0),32,IF(LI9=TIME(9,30,0),33,IF(LI9=TIME(10,0,0),34,IF(LI9=TIME(10,30,0),35))))))))))))))))))))))</f>
        <v/>
      </c>
      <c r="LM9" s="27" t="str">
        <f>IF(LL9="","",IF(LK9="a1","C",IF(LK9="b1","D",IF(LK9="c1","E",IF(LK9="d1","F",IF(LK9="a2","G",IF(LK9="b2","H",IF(LK9="c2","I",IF(LK9="d2","J")))))))))</f>
        <v/>
      </c>
      <c r="LN9" s="28" t="str">
        <f ca="1">IF(LL9="","",INDIRECT("単価表!"&amp;LM9&amp;LL9))</f>
        <v/>
      </c>
      <c r="LO9" s="33">
        <f>入力シート!LM9</f>
        <v>0</v>
      </c>
      <c r="LP9" s="88" t="str">
        <f ca="1">IF(LN9="","",IF(LO9=2,LN9*2,LN9))</f>
        <v/>
      </c>
      <c r="LQ9" s="87" t="str">
        <f>IF(LV9="","",1)</f>
        <v/>
      </c>
      <c r="LR9" s="89" t="str">
        <f ca="1">IF(LP9="","",ROUNDUP(LP9*LQ9,-1))</f>
        <v/>
      </c>
      <c r="LS9" s="84">
        <f>IF(KX9="","",IF(LO9=2,LC9*2,LC9))</f>
        <v>0</v>
      </c>
      <c r="LT9" s="84" t="str">
        <f>IF(LG9="","",LS9)</f>
        <v/>
      </c>
      <c r="LU9" s="84" t="str">
        <f>IF(LT9="","",MROUND(LT9,"00:01"))</f>
        <v/>
      </c>
      <c r="LV9" s="24" t="str">
        <f>IF(LT9="","",IF(LT9&lt;TIME(0,20,0),"",IF(AND(LT9&gt;=TIME(0,20,0),LT9&lt;TIME(0,45,0)),TIME(0,30,0),IF(AND(LT9&gt;=TIME(0,45,0),LT9&lt;TIME(1,15,0)),TIME(1,0,0),IF(AND(LT9&gt;=TIME(1,15,0),LT9&lt;TIME(1,45,0)),TIME(1,30,0),IF(AND(LT9&gt;=TIME(1,45,0),LT9&lt;TIME(2,15,0)),TIME(2,0,0),IF(AND(LT9&gt;=TIME(2,15,0),LT9&lt;TIME(2,45,0)),TIME(2,30,0),IF(AND(LT9&gt;=TIME(2,45,0),LT9&lt;TIME(3,15,0)),TIME(3,0,0),IF(AND(LT9&gt;=TIME(3,15,0),LT9&lt;TIME(3,45,0)),TIME(3,30,0),IF(AND(LT9&gt;=TIME(3,45,0),LT9&lt;TIME(4,15,0)),TIME(4,0,0),IF(AND(LT9&gt;=TIME(4,15,0),LT9&lt;TIME(4,45,0)),TIME(4,30,0),IF(AND(LT9&gt;=TIME(4,45,0),LT9&lt;TIME(5,15,0)),TIME(5,0,0),IF(AND(LT9&gt;=TIME(5,15,0),LT9&lt;TIME(5,45,0)),TIME(5,30,0),IF(AND(LT9&gt;=TIME(5,45,0),LT9&lt;TIME(6,15,0)),TIME(6,0,0),IF(AND(LT9&gt;=TIME(6,15,0),LT9&lt;TIME(6,45,0)),TIME(6,30,0),IF(AND(LT9&gt;=TIME(6,45,0),LT9&lt;TIME(7,15,0)),TIME(7,0,0),IF(AND(LT9&gt;=TIME(7,15,0),LT9&lt;TIME(7,45,0)),TIME(7,30,0),IF(AND(LT9&gt;=TIME(7,45,0),LT9&lt;TIME(8,15,0)),TIME(8,0,0),IF(AND(LT9&gt;=TIME(8,15,0),LT9&lt;TIME(8,45,0)),TIME(8,30,0),IF(AND(LT9&gt;=TIME(8,45,0),LT9&lt;TIME(9,15,0)),TIME(9,0,0),IF(AND(LT9&gt;=TIME(9,15,0),LT9&lt;TIME(9,45,0)),TIME(9,30,0),IF(AND(LT9&gt;=TIME(9,45,0),LT9&lt;TIME(10,15,0)),TIME(10,0,0),IF(AND(LT9&gt;=TIME(10,15,0),LT9&lt;TIME(10,45,0)),TIME(10,30,0),IF(AND(LT9&gt;=TIME(10,45,0),LT9&lt;TIME(11,15,0)),TIME(11,0,0),IF(AND(LT9&gt;=TIME(11,15,0),LT9&lt;TIME(11,45,0)),TIME(11,30,0),IF(AND(LT9&gt;=TIME(11,45,0),LT9&lt;TIME(12,15,0)),TIME(12,0,0),IF(AND(LT9&gt;=TIME(12,15,0),LT9&lt;TIME(12,45,0)),TIME(12,30,0),IF(AND(LT9&gt;=TIME(12,45,0),LT9&lt;TIME(13,15,0)),TIME(13,0,0),IF(AND(LT9&gt;=TIME(13,15,0),LT9&lt;TIME(13,45,0)),TIME(13,30,0),IF(AND(LT9&gt;=TIME(13,45,0),LT9&lt;TIME(14,15,0)),TIME(14,0,0),IF(AND(LT9&gt;=TIME(14,15,0),LT9&lt;TIME(14,45,0)),TIME(14,30,0),IF(AND(LT9&gt;=TIME(14,45,0),LT9&lt;TIME(15,15,0)),TIME(15,0,0),IF(AND(LT9&gt;=TIME(15,15,0),LT9&lt;TIME(15,45,0)),TIME(15,30,0),IF(AND(LT9&gt;=TIME(15,45,0),LT9&lt;TIME(16,15,0)),TIME(16,0,0),IF(AND(LT9&gt;=TIME(16,15,0),LT9&lt;TIME(16,45,0)),TIME(16,30,0),IF(AND(LT9&gt;=TIME(16,45,0),LT9&lt;TIME(17,15,0)),TIME(17,0,0),IF(AND(LT9&gt;=TIME(17,15,0),LT9&lt;TIME(17,45,0)),TIME(17,30,0),IF(AND(LT9&gt;=TIME(17,45,0),LT9&lt;TIME(18,15,0)),TIME(18,0,0),IF(AND(LT9&gt;=TIME(18,15,0),LT9&lt;TIME(18,45,0)),TIME(18,30,0),IF(AND(LT9&gt;=TIME(18,45,0),LT9&lt;TIME(19,15,0)),TIME(19,0,0),IF(AND(LT9&gt;=TIME(19,15,0),LT9&lt;TIME(19,45,0)),TIME(19,30,0),IF(AND(LT9&gt;=TIME(19,45,0),LT9&lt;TIME(20,15,0)),TIME(20,0,0),IF(AND(LT9&gt;=TIME(20,15,0),LT9&lt;TIME(20,45,0)),TIME(20,30,0),IF(AND(LT9&gt;=TIME(20,45,0),LT9&lt;TIME(21,15,0)),TIME(21,0,0)))))))))))))))))))))))))))))))))))))))))))))</f>
        <v/>
      </c>
      <c r="LW9" s="101">
        <f>入力シート!LN9</f>
        <v>0</v>
      </c>
      <c r="LX9" s="210">
        <f>入力シート!LO9</f>
        <v>0</v>
      </c>
      <c r="LY9" s="211"/>
      <c r="LZ9" s="212"/>
      <c r="MA9" s="94"/>
      <c r="MB9" s="94"/>
      <c r="MC9" s="94"/>
      <c r="MD9" s="14">
        <f>入力シート!LP9</f>
        <v>0</v>
      </c>
      <c r="MF9" s="30">
        <f>IF(MG9="","",MG9)</f>
        <v>0</v>
      </c>
      <c r="MG9" s="101">
        <f>入力シート!MF9</f>
        <v>0</v>
      </c>
      <c r="MH9" s="101" t="str">
        <f>IF(MF9="","",入力シート!MG9)</f>
        <v/>
      </c>
      <c r="MI9" s="24">
        <f>TIME(入力シート!MI9,入力シート!MK9,0)</f>
        <v>0</v>
      </c>
      <c r="MJ9" s="24">
        <f>TIME(入力シート!MM9,入力シート!MO9,0)</f>
        <v>0</v>
      </c>
      <c r="MK9" s="31">
        <f>TIME(入力シート!MQ9,入力シート!MS9,0)</f>
        <v>0</v>
      </c>
      <c r="ML9" s="31">
        <f>TIME(入力シート!MU9,入力シート!MW9,0)</f>
        <v>0</v>
      </c>
      <c r="MM9" s="24">
        <f>IF(MJ9-MI9&lt;0,0,MJ9-MI9)</f>
        <v>0</v>
      </c>
      <c r="MN9" s="24">
        <f>IF(ML9-MK9&lt;0,0,ML9-MK9)</f>
        <v>0</v>
      </c>
      <c r="MO9" s="24">
        <f>MROUND(MM9-MN9,"00:01")</f>
        <v>0</v>
      </c>
      <c r="MP9" s="26" t="str">
        <f t="shared" ref="MP9:MP59" si="27">IF(MI9=0,"",IF(AND(MI9&gt;TIME(17,40,0),MI9&lt;=TIME(21,40,0),MJ9&gt;=TIME(18,20,0),MJ9&lt;TIME(22,20,0)),"b",IF(AND(MI9&gt;TIME(5,40,0),MI9&lt;=TIME(7,40,0),MJ9&gt;=TIME(6,20,0),MJ9&lt;TIME(8,20,0)),"c",IF(AND(MI9&gt;TIME(21,40,0),MI9&lt;=TIME(23,40,0),MJ9&gt;=TIME(22,20,0),MJ9&lt;=TIME(23,59,0)),"d",IF(AND(MI9&gt;=TIME(0,0,0),MI9&lt;=TIME(5,40,0),MJ9&gt;=TIME(0,20,0),MJ9&lt;TIME(6,20,0)),"d","a")))))</f>
        <v/>
      </c>
      <c r="MQ9" s="26" t="str">
        <f t="shared" ref="MQ9:MQ59" si="28">IF(AND(OR(MP9="c",MP9="d"),NI9="特例計算"),"a",MP9)</f>
        <v/>
      </c>
      <c r="MR9" s="24" t="str">
        <f>IF(MI9="","",IF(AND(MG9=MG10,MI10-MJ9&lt;0),999,IF(AND(MG9=MG10,MQ9=MQ10,MI10-MJ9&lt;TIME(2,0,0)),"",MO9)))</f>
        <v/>
      </c>
      <c r="MS9" s="24" t="str">
        <f>IF(MR9="","",IF(MR9=999,"error",MR9))</f>
        <v/>
      </c>
      <c r="MT9" s="101" t="str">
        <f>IF(MS9="","",IF(MP9="a","日中",IF(MP9="b","夜間",IF(MP9="c","早朝",IF(MP9="d","深夜")))))</f>
        <v/>
      </c>
      <c r="MU9" s="24" t="str">
        <f>IF(MS9="","",IF(MS9&lt;TIME(0,20,0),"",IF(AND(MS9&gt;=TIME(0,20,0),MS9&lt;TIME(0,45,0)),TIME(0,30,0),IF(AND(MS9&gt;=TIME(0,45,0),MS9&lt;TIME(1,15,0)),TIME(1,0,0),IF(AND(MS9&gt;=TIME(1,15,0),MS9&lt;TIME(1,45,0)),TIME(1,30,0),IF(AND(MS9&gt;=TIME(1,45,0),MS9&lt;TIME(2,15,0)),TIME(2,0,0),IF(AND(MS9&gt;=TIME(2,15,0),MS9&lt;TIME(2,45,0)),TIME(2,30,0),IF(AND(MS9&gt;=TIME(2,45,0),MS9&lt;TIME(3,15,0)),TIME(3,0,0),IF(AND(MS9&gt;=TIME(3,15,0),MS9&lt;TIME(3,45,0)),TIME(3,30,0),IF(AND(MS9&gt;=TIME(3,45,0),MS9&lt;TIME(4,15,0)),TIME(4,0,0),IF(AND(MS9&gt;=TIME(4,15,0),MS9&lt;TIME(4,45,0)),TIME(4,30,0),IF(AND(MS9&gt;=TIME(4,45,0),MS9&lt;TIME(5,15,0)),TIME(5,0,0),IF(AND(MS9&gt;=TIME(5,15,0),MS9&lt;TIME(5,45,0)),TIME(5,30,0),IF(AND(MS9&gt;=TIME(5,45,0),MS9&lt;TIME(6,15,0)),TIME(6,0,0),IF(AND(MS9&gt;=TIME(6,15,0),MS9&lt;TIME(6,45,0)),TIME(6,30,0),IF(AND(MS9&gt;=TIME(6,45,0),MS9&lt;TIME(7,15,0)),TIME(7,0,0),IF(AND(MS9&gt;=TIME(7,15,0),MS9&lt;TIME(7,45,0)),TIME(7,30,0),IF(AND(MS9&gt;=TIME(7,45,0),MS9&lt;TIME(8,15,0)),TIME(8,0,0),IF(AND(MS9&gt;=TIME(8,15,0),MS9&lt;TIME(8,45,0)),TIME(8,30,0),IF(AND(MS9&gt;=TIME(8,45,0),MS9&lt;TIME(9,15,0)),TIME(9,0,0),IF(AND(MS9&gt;=TIME(9,15,0),MS9&lt;TIME(9,45,0)),TIME(9,30,0),IF(AND(MS9&gt;=TIME(9,45,0),MS9&lt;TIME(10,15,0)),TIME(10,0,0),IF(AND(MS9&gt;=TIME(10,15,0),MS9&lt;TIME(10,45,0)),TIME(10,30,0))))))))))))))))))))))))</f>
        <v/>
      </c>
      <c r="MV9" s="27">
        <f>ML5</f>
        <v>1</v>
      </c>
      <c r="MW9" s="27" t="str">
        <f>MQ9&amp;MV9</f>
        <v>1</v>
      </c>
      <c r="MX9" s="27" t="str">
        <f t="shared" ref="MX9" si="29">IF(MU9="","",IF(MU9=TIME(0,30,0),15,IF(MU9=TIME(1,0,0),16,IF(MU9=TIME(1,30,0),17,IF(MU9=TIME(2,0,0),18,IF(MU9=TIME(2,30,0),19,IF(MU9=TIME(3,0,0),20,IF(MU9=TIME(3,30,0),21,IF(MU9=TIME(4,0,0),22,IF(MU9=TIME(4,30,0),23,IF(MU9=TIME(5,0,0),24,IF(MU9=TIME(5,30,0),25,IF(MU9=TIME(6,0,0),26,IF(MU9=TIME(6,30,0),27,IF(MU9=TIME(7,0,0),28,IF(MU9=TIME(7,30,0),29,IF(MU9=TIME(8,0,0),30,IF(MU9=TIME(8,30,0),31,IF(MU9=TIME(9,0,0),32,IF(MU9=TIME(9,30,0),33,IF(MU9=TIME(10,0,0),34,IF(MU9=TIME(10,30,0),35))))))))))))))))))))))</f>
        <v/>
      </c>
      <c r="MY9" s="27" t="str">
        <f>IF(MX9="","",IF(MW9="a1","C",IF(MW9="b1","D",IF(MW9="c1","E",IF(MW9="d1","F",IF(MW9="a2","G",IF(MW9="b2","H",IF(MW9="c2","I",IF(MW9="d2","J")))))))))</f>
        <v/>
      </c>
      <c r="MZ9" s="28" t="str">
        <f ca="1">IF(MX9="","",INDIRECT("単価表!"&amp;MY9&amp;MX9))</f>
        <v/>
      </c>
      <c r="NA9" s="33">
        <f>入力シート!MY9</f>
        <v>0</v>
      </c>
      <c r="NB9" s="88" t="str">
        <f ca="1">IF(MZ9="","",IF(NA9=2,MZ9*2,MZ9))</f>
        <v/>
      </c>
      <c r="NC9" s="87" t="str">
        <f>IF(NH9="","",1)</f>
        <v/>
      </c>
      <c r="ND9" s="89" t="str">
        <f ca="1">IF(NB9="","",ROUNDUP(NB9*NC9,-1))</f>
        <v/>
      </c>
      <c r="NE9" s="84">
        <f>IF(MJ9="","",IF(NA9=2,MO9*2,MO9))</f>
        <v>0</v>
      </c>
      <c r="NF9" s="84" t="str">
        <f>IF(MS9="","",NE9)</f>
        <v/>
      </c>
      <c r="NG9" s="84" t="str">
        <f>IF(NF9="","",MROUND(NF9,"00:01"))</f>
        <v/>
      </c>
      <c r="NH9" s="24" t="str">
        <f>IF(NF9="","",IF(NF9&lt;TIME(0,20,0),"",IF(AND(NF9&gt;=TIME(0,20,0),NF9&lt;TIME(0,45,0)),TIME(0,30,0),IF(AND(NF9&gt;=TIME(0,45,0),NF9&lt;TIME(1,15,0)),TIME(1,0,0),IF(AND(NF9&gt;=TIME(1,15,0),NF9&lt;TIME(1,45,0)),TIME(1,30,0),IF(AND(NF9&gt;=TIME(1,45,0),NF9&lt;TIME(2,15,0)),TIME(2,0,0),IF(AND(NF9&gt;=TIME(2,15,0),NF9&lt;TIME(2,45,0)),TIME(2,30,0),IF(AND(NF9&gt;=TIME(2,45,0),NF9&lt;TIME(3,15,0)),TIME(3,0,0),IF(AND(NF9&gt;=TIME(3,15,0),NF9&lt;TIME(3,45,0)),TIME(3,30,0),IF(AND(NF9&gt;=TIME(3,45,0),NF9&lt;TIME(4,15,0)),TIME(4,0,0),IF(AND(NF9&gt;=TIME(4,15,0),NF9&lt;TIME(4,45,0)),TIME(4,30,0),IF(AND(NF9&gt;=TIME(4,45,0),NF9&lt;TIME(5,15,0)),TIME(5,0,0),IF(AND(NF9&gt;=TIME(5,15,0),NF9&lt;TIME(5,45,0)),TIME(5,30,0),IF(AND(NF9&gt;=TIME(5,45,0),NF9&lt;TIME(6,15,0)),TIME(6,0,0),IF(AND(NF9&gt;=TIME(6,15,0),NF9&lt;TIME(6,45,0)),TIME(6,30,0),IF(AND(NF9&gt;=TIME(6,45,0),NF9&lt;TIME(7,15,0)),TIME(7,0,0),IF(AND(NF9&gt;=TIME(7,15,0),NF9&lt;TIME(7,45,0)),TIME(7,30,0),IF(AND(NF9&gt;=TIME(7,45,0),NF9&lt;TIME(8,15,0)),TIME(8,0,0),IF(AND(NF9&gt;=TIME(8,15,0),NF9&lt;TIME(8,45,0)),TIME(8,30,0),IF(AND(NF9&gt;=TIME(8,45,0),NF9&lt;TIME(9,15,0)),TIME(9,0,0),IF(AND(NF9&gt;=TIME(9,15,0),NF9&lt;TIME(9,45,0)),TIME(9,30,0),IF(AND(NF9&gt;=TIME(9,45,0),NF9&lt;TIME(10,15,0)),TIME(10,0,0),IF(AND(NF9&gt;=TIME(10,15,0),NF9&lt;TIME(10,45,0)),TIME(10,30,0),IF(AND(NF9&gt;=TIME(10,45,0),NF9&lt;TIME(11,15,0)),TIME(11,0,0),IF(AND(NF9&gt;=TIME(11,15,0),NF9&lt;TIME(11,45,0)),TIME(11,30,0),IF(AND(NF9&gt;=TIME(11,45,0),NF9&lt;TIME(12,15,0)),TIME(12,0,0),IF(AND(NF9&gt;=TIME(12,15,0),NF9&lt;TIME(12,45,0)),TIME(12,30,0),IF(AND(NF9&gt;=TIME(12,45,0),NF9&lt;TIME(13,15,0)),TIME(13,0,0),IF(AND(NF9&gt;=TIME(13,15,0),NF9&lt;TIME(13,45,0)),TIME(13,30,0),IF(AND(NF9&gt;=TIME(13,45,0),NF9&lt;TIME(14,15,0)),TIME(14,0,0),IF(AND(NF9&gt;=TIME(14,15,0),NF9&lt;TIME(14,45,0)),TIME(14,30,0),IF(AND(NF9&gt;=TIME(14,45,0),NF9&lt;TIME(15,15,0)),TIME(15,0,0),IF(AND(NF9&gt;=TIME(15,15,0),NF9&lt;TIME(15,45,0)),TIME(15,30,0),IF(AND(NF9&gt;=TIME(15,45,0),NF9&lt;TIME(16,15,0)),TIME(16,0,0),IF(AND(NF9&gt;=TIME(16,15,0),NF9&lt;TIME(16,45,0)),TIME(16,30,0),IF(AND(NF9&gt;=TIME(16,45,0),NF9&lt;TIME(17,15,0)),TIME(17,0,0),IF(AND(NF9&gt;=TIME(17,15,0),NF9&lt;TIME(17,45,0)),TIME(17,30,0),IF(AND(NF9&gt;=TIME(17,45,0),NF9&lt;TIME(18,15,0)),TIME(18,0,0),IF(AND(NF9&gt;=TIME(18,15,0),NF9&lt;TIME(18,45,0)),TIME(18,30,0),IF(AND(NF9&gt;=TIME(18,45,0),NF9&lt;TIME(19,15,0)),TIME(19,0,0),IF(AND(NF9&gt;=TIME(19,15,0),NF9&lt;TIME(19,45,0)),TIME(19,30,0),IF(AND(NF9&gt;=TIME(19,45,0),NF9&lt;TIME(20,15,0)),TIME(20,0,0),IF(AND(NF9&gt;=TIME(20,15,0),NF9&lt;TIME(20,45,0)),TIME(20,30,0),IF(AND(NF9&gt;=TIME(20,45,0),NF9&lt;TIME(21,15,0)),TIME(21,0,0)))))))))))))))))))))))))))))))))))))))))))))</f>
        <v/>
      </c>
      <c r="NI9" s="101">
        <f>入力シート!MZ9</f>
        <v>0</v>
      </c>
      <c r="NJ9" s="210">
        <f>入力シート!NA9</f>
        <v>0</v>
      </c>
      <c r="NK9" s="211"/>
      <c r="NL9" s="212"/>
      <c r="NM9" s="94"/>
      <c r="NN9" s="94"/>
      <c r="NO9" s="94"/>
      <c r="NP9" s="14">
        <f>入力シート!NB9</f>
        <v>0</v>
      </c>
      <c r="NR9" s="30">
        <f>IF(NS9="","",NS9)</f>
        <v>0</v>
      </c>
      <c r="NS9" s="101">
        <f>入力シート!NR9</f>
        <v>0</v>
      </c>
      <c r="NT9" s="101" t="str">
        <f>IF(NR9="","",入力シート!NS9)</f>
        <v/>
      </c>
      <c r="NU9" s="24">
        <f>TIME(入力シート!NU9,入力シート!NW9,0)</f>
        <v>0</v>
      </c>
      <c r="NV9" s="24">
        <f>TIME(入力シート!NY9,入力シート!OA9,0)</f>
        <v>0</v>
      </c>
      <c r="NW9" s="31">
        <f>TIME(入力シート!OC9,入力シート!OE9,0)</f>
        <v>0</v>
      </c>
      <c r="NX9" s="31">
        <f>TIME(入力シート!OG9,入力シート!OI9,0)</f>
        <v>0</v>
      </c>
      <c r="NY9" s="24">
        <f>IF(NV9-NU9&lt;0,0,NV9-NU9)</f>
        <v>0</v>
      </c>
      <c r="NZ9" s="24">
        <f>IF(NX9-NW9&lt;0,0,NX9-NW9)</f>
        <v>0</v>
      </c>
      <c r="OA9" s="24">
        <f>MROUND(NY9-NZ9,"00:01")</f>
        <v>0</v>
      </c>
      <c r="OB9" s="26" t="str">
        <f t="shared" ref="OB9:OB59" si="30">IF(NU9=0,"",IF(AND(NU9&gt;TIME(17,40,0),NU9&lt;=TIME(21,40,0),NV9&gt;=TIME(18,20,0),NV9&lt;TIME(22,20,0)),"b",IF(AND(NU9&gt;TIME(5,40,0),NU9&lt;=TIME(7,40,0),NV9&gt;=TIME(6,20,0),NV9&lt;TIME(8,20,0)),"c",IF(AND(NU9&gt;TIME(21,40,0),NU9&lt;=TIME(23,40,0),NV9&gt;=TIME(22,20,0),NV9&lt;=TIME(23,59,0)),"d",IF(AND(NU9&gt;=TIME(0,0,0),NU9&lt;=TIME(5,40,0),NV9&gt;=TIME(0,20,0),NV9&lt;TIME(6,20,0)),"d","a")))))</f>
        <v/>
      </c>
      <c r="OC9" s="26" t="str">
        <f t="shared" ref="OC9:OC59" si="31">IF(AND(OR(OB9="c",OB9="d"),OU9="特例計算"),"a",OB9)</f>
        <v/>
      </c>
      <c r="OD9" s="24" t="str">
        <f>IF(NU9="","",IF(AND(NS9=NS10,NU10-NV9&lt;0),999,IF(AND(NS9=NS10,OC9=OC10,NU10-NV9&lt;TIME(2,0,0)),"",OA9)))</f>
        <v/>
      </c>
      <c r="OE9" s="24" t="str">
        <f>IF(OD9="","",IF(OD9=999,"error",OD9))</f>
        <v/>
      </c>
      <c r="OF9" s="101" t="str">
        <f>IF(OE9="","",IF(OB9="a","日中",IF(OB9="b","夜間",IF(OB9="c","早朝",IF(OB9="d","深夜")))))</f>
        <v/>
      </c>
      <c r="OG9" s="24" t="str">
        <f>IF(OE9="","",IF(OE9&lt;TIME(0,20,0),"",IF(AND(OE9&gt;=TIME(0,20,0),OE9&lt;TIME(0,45,0)),TIME(0,30,0),IF(AND(OE9&gt;=TIME(0,45,0),OE9&lt;TIME(1,15,0)),TIME(1,0,0),IF(AND(OE9&gt;=TIME(1,15,0),OE9&lt;TIME(1,45,0)),TIME(1,30,0),IF(AND(OE9&gt;=TIME(1,45,0),OE9&lt;TIME(2,15,0)),TIME(2,0,0),IF(AND(OE9&gt;=TIME(2,15,0),OE9&lt;TIME(2,45,0)),TIME(2,30,0),IF(AND(OE9&gt;=TIME(2,45,0),OE9&lt;TIME(3,15,0)),TIME(3,0,0),IF(AND(OE9&gt;=TIME(3,15,0),OE9&lt;TIME(3,45,0)),TIME(3,30,0),IF(AND(OE9&gt;=TIME(3,45,0),OE9&lt;TIME(4,15,0)),TIME(4,0,0),IF(AND(OE9&gt;=TIME(4,15,0),OE9&lt;TIME(4,45,0)),TIME(4,30,0),IF(AND(OE9&gt;=TIME(4,45,0),OE9&lt;TIME(5,15,0)),TIME(5,0,0),IF(AND(OE9&gt;=TIME(5,15,0),OE9&lt;TIME(5,45,0)),TIME(5,30,0),IF(AND(OE9&gt;=TIME(5,45,0),OE9&lt;TIME(6,15,0)),TIME(6,0,0),IF(AND(OE9&gt;=TIME(6,15,0),OE9&lt;TIME(6,45,0)),TIME(6,30,0),IF(AND(OE9&gt;=TIME(6,45,0),OE9&lt;TIME(7,15,0)),TIME(7,0,0),IF(AND(OE9&gt;=TIME(7,15,0),OE9&lt;TIME(7,45,0)),TIME(7,30,0),IF(AND(OE9&gt;=TIME(7,45,0),OE9&lt;TIME(8,15,0)),TIME(8,0,0),IF(AND(OE9&gt;=TIME(8,15,0),OE9&lt;TIME(8,45,0)),TIME(8,30,0),IF(AND(OE9&gt;=TIME(8,45,0),OE9&lt;TIME(9,15,0)),TIME(9,0,0),IF(AND(OE9&gt;=TIME(9,15,0),OE9&lt;TIME(9,45,0)),TIME(9,30,0),IF(AND(OE9&gt;=TIME(9,45,0),OE9&lt;TIME(10,15,0)),TIME(10,0,0),IF(AND(OE9&gt;=TIME(10,15,0),OE9&lt;TIME(10,45,0)),TIME(10,30,0))))))))))))))))))))))))</f>
        <v/>
      </c>
      <c r="OH9" s="27">
        <f>NX5</f>
        <v>1</v>
      </c>
      <c r="OI9" s="27" t="str">
        <f>OC9&amp;OH9</f>
        <v>1</v>
      </c>
      <c r="OJ9" s="27" t="str">
        <f t="shared" ref="OJ9" si="32">IF(OG9="","",IF(OG9=TIME(0,30,0),15,IF(OG9=TIME(1,0,0),16,IF(OG9=TIME(1,30,0),17,IF(OG9=TIME(2,0,0),18,IF(OG9=TIME(2,30,0),19,IF(OG9=TIME(3,0,0),20,IF(OG9=TIME(3,30,0),21,IF(OG9=TIME(4,0,0),22,IF(OG9=TIME(4,30,0),23,IF(OG9=TIME(5,0,0),24,IF(OG9=TIME(5,30,0),25,IF(OG9=TIME(6,0,0),26,IF(OG9=TIME(6,30,0),27,IF(OG9=TIME(7,0,0),28,IF(OG9=TIME(7,30,0),29,IF(OG9=TIME(8,0,0),30,IF(OG9=TIME(8,30,0),31,IF(OG9=TIME(9,0,0),32,IF(OG9=TIME(9,30,0),33,IF(OG9=TIME(10,0,0),34,IF(OG9=TIME(10,30,0),35))))))))))))))))))))))</f>
        <v/>
      </c>
      <c r="OK9" s="27" t="str">
        <f>IF(OJ9="","",IF(OI9="a1","C",IF(OI9="b1","D",IF(OI9="c1","E",IF(OI9="d1","F",IF(OI9="a2","G",IF(OI9="b2","H",IF(OI9="c2","I",IF(OI9="d2","J")))))))))</f>
        <v/>
      </c>
      <c r="OL9" s="28" t="str">
        <f ca="1">IF(OJ9="","",INDIRECT("単価表!"&amp;OK9&amp;OJ9))</f>
        <v/>
      </c>
      <c r="OM9" s="33">
        <f>入力シート!OK9</f>
        <v>0</v>
      </c>
      <c r="ON9" s="88" t="str">
        <f ca="1">IF(OL9="","",IF(OM9=2,OL9*2,OL9))</f>
        <v/>
      </c>
      <c r="OO9" s="87" t="str">
        <f>IF(OT9="","",1)</f>
        <v/>
      </c>
      <c r="OP9" s="89" t="str">
        <f ca="1">IF(ON9="","",ROUNDUP(ON9*OO9,-1))</f>
        <v/>
      </c>
      <c r="OQ9" s="84">
        <f>IF(NV9="","",IF(OM9=2,OA9*2,OA9))</f>
        <v>0</v>
      </c>
      <c r="OR9" s="84" t="str">
        <f>IF(OE9="","",OQ9)</f>
        <v/>
      </c>
      <c r="OS9" s="84" t="str">
        <f>IF(OR9="","",MROUND(OR9,"00:01"))</f>
        <v/>
      </c>
      <c r="OT9" s="24" t="str">
        <f>IF(OR9="","",IF(OR9&lt;TIME(0,20,0),"",IF(AND(OR9&gt;=TIME(0,20,0),OR9&lt;TIME(0,45,0)),TIME(0,30,0),IF(AND(OR9&gt;=TIME(0,45,0),OR9&lt;TIME(1,15,0)),TIME(1,0,0),IF(AND(OR9&gt;=TIME(1,15,0),OR9&lt;TIME(1,45,0)),TIME(1,30,0),IF(AND(OR9&gt;=TIME(1,45,0),OR9&lt;TIME(2,15,0)),TIME(2,0,0),IF(AND(OR9&gt;=TIME(2,15,0),OR9&lt;TIME(2,45,0)),TIME(2,30,0),IF(AND(OR9&gt;=TIME(2,45,0),OR9&lt;TIME(3,15,0)),TIME(3,0,0),IF(AND(OR9&gt;=TIME(3,15,0),OR9&lt;TIME(3,45,0)),TIME(3,30,0),IF(AND(OR9&gt;=TIME(3,45,0),OR9&lt;TIME(4,15,0)),TIME(4,0,0),IF(AND(OR9&gt;=TIME(4,15,0),OR9&lt;TIME(4,45,0)),TIME(4,30,0),IF(AND(OR9&gt;=TIME(4,45,0),OR9&lt;TIME(5,15,0)),TIME(5,0,0),IF(AND(OR9&gt;=TIME(5,15,0),OR9&lt;TIME(5,45,0)),TIME(5,30,0),IF(AND(OR9&gt;=TIME(5,45,0),OR9&lt;TIME(6,15,0)),TIME(6,0,0),IF(AND(OR9&gt;=TIME(6,15,0),OR9&lt;TIME(6,45,0)),TIME(6,30,0),IF(AND(OR9&gt;=TIME(6,45,0),OR9&lt;TIME(7,15,0)),TIME(7,0,0),IF(AND(OR9&gt;=TIME(7,15,0),OR9&lt;TIME(7,45,0)),TIME(7,30,0),IF(AND(OR9&gt;=TIME(7,45,0),OR9&lt;TIME(8,15,0)),TIME(8,0,0),IF(AND(OR9&gt;=TIME(8,15,0),OR9&lt;TIME(8,45,0)),TIME(8,30,0),IF(AND(OR9&gt;=TIME(8,45,0),OR9&lt;TIME(9,15,0)),TIME(9,0,0),IF(AND(OR9&gt;=TIME(9,15,0),OR9&lt;TIME(9,45,0)),TIME(9,30,0),IF(AND(OR9&gt;=TIME(9,45,0),OR9&lt;TIME(10,15,0)),TIME(10,0,0),IF(AND(OR9&gt;=TIME(10,15,0),OR9&lt;TIME(10,45,0)),TIME(10,30,0),IF(AND(OR9&gt;=TIME(10,45,0),OR9&lt;TIME(11,15,0)),TIME(11,0,0),IF(AND(OR9&gt;=TIME(11,15,0),OR9&lt;TIME(11,45,0)),TIME(11,30,0),IF(AND(OR9&gt;=TIME(11,45,0),OR9&lt;TIME(12,15,0)),TIME(12,0,0),IF(AND(OR9&gt;=TIME(12,15,0),OR9&lt;TIME(12,45,0)),TIME(12,30,0),IF(AND(OR9&gt;=TIME(12,45,0),OR9&lt;TIME(13,15,0)),TIME(13,0,0),IF(AND(OR9&gt;=TIME(13,15,0),OR9&lt;TIME(13,45,0)),TIME(13,30,0),IF(AND(OR9&gt;=TIME(13,45,0),OR9&lt;TIME(14,15,0)),TIME(14,0,0),IF(AND(OR9&gt;=TIME(14,15,0),OR9&lt;TIME(14,45,0)),TIME(14,30,0),IF(AND(OR9&gt;=TIME(14,45,0),OR9&lt;TIME(15,15,0)),TIME(15,0,0),IF(AND(OR9&gt;=TIME(15,15,0),OR9&lt;TIME(15,45,0)),TIME(15,30,0),IF(AND(OR9&gt;=TIME(15,45,0),OR9&lt;TIME(16,15,0)),TIME(16,0,0),IF(AND(OR9&gt;=TIME(16,15,0),OR9&lt;TIME(16,45,0)),TIME(16,30,0),IF(AND(OR9&gt;=TIME(16,45,0),OR9&lt;TIME(17,15,0)),TIME(17,0,0),IF(AND(OR9&gt;=TIME(17,15,0),OR9&lt;TIME(17,45,0)),TIME(17,30,0),IF(AND(OR9&gt;=TIME(17,45,0),OR9&lt;TIME(18,15,0)),TIME(18,0,0),IF(AND(OR9&gt;=TIME(18,15,0),OR9&lt;TIME(18,45,0)),TIME(18,30,0),IF(AND(OR9&gt;=TIME(18,45,0),OR9&lt;TIME(19,15,0)),TIME(19,0,0),IF(AND(OR9&gt;=TIME(19,15,0),OR9&lt;TIME(19,45,0)),TIME(19,30,0),IF(AND(OR9&gt;=TIME(19,45,0),OR9&lt;TIME(20,15,0)),TIME(20,0,0),IF(AND(OR9&gt;=TIME(20,15,0),OR9&lt;TIME(20,45,0)),TIME(20,30,0),IF(AND(OR9&gt;=TIME(20,45,0),OR9&lt;TIME(21,15,0)),TIME(21,0,0)))))))))))))))))))))))))))))))))))))))))))))</f>
        <v/>
      </c>
      <c r="OU9" s="101">
        <f>入力シート!OL9</f>
        <v>0</v>
      </c>
      <c r="OV9" s="210">
        <f>入力シート!OM9</f>
        <v>0</v>
      </c>
      <c r="OW9" s="211"/>
      <c r="OX9" s="212"/>
      <c r="OY9" s="94"/>
      <c r="OZ9" s="94"/>
      <c r="PA9" s="94"/>
      <c r="PB9" s="14">
        <f>入力シート!ON9</f>
        <v>0</v>
      </c>
      <c r="PD9" s="30">
        <f>IF(PE9="","",PE9)</f>
        <v>0</v>
      </c>
      <c r="PE9" s="101">
        <f>入力シート!PD9</f>
        <v>0</v>
      </c>
      <c r="PF9" s="101" t="str">
        <f>IF(PD9="","",入力シート!PE9)</f>
        <v/>
      </c>
      <c r="PG9" s="24">
        <f>TIME(入力シート!PG9,入力シート!PI9,0)</f>
        <v>0</v>
      </c>
      <c r="PH9" s="24">
        <f>TIME(入力シート!PK9,入力シート!PM9,0)</f>
        <v>0</v>
      </c>
      <c r="PI9" s="31">
        <f>TIME(入力シート!PO9,入力シート!PQ9,0)</f>
        <v>0</v>
      </c>
      <c r="PJ9" s="31">
        <f>TIME(入力シート!PS9,入力シート!PU9,0)</f>
        <v>0</v>
      </c>
      <c r="PK9" s="24">
        <f>IF(PH9-PG9&lt;0,0,PH9-PG9)</f>
        <v>0</v>
      </c>
      <c r="PL9" s="24">
        <f>IF(PJ9-PI9&lt;0,0,PJ9-PI9)</f>
        <v>0</v>
      </c>
      <c r="PM9" s="24">
        <f>MROUND(PK9-PL9,"00:01")</f>
        <v>0</v>
      </c>
      <c r="PN9" s="26" t="str">
        <f t="shared" ref="PN9:PN59" si="33">IF(PG9=0,"",IF(AND(PG9&gt;TIME(17,40,0),PG9&lt;=TIME(21,40,0),PH9&gt;=TIME(18,20,0),PH9&lt;TIME(22,20,0)),"b",IF(AND(PG9&gt;TIME(5,40,0),PG9&lt;=TIME(7,40,0),PH9&gt;=TIME(6,20,0),PH9&lt;TIME(8,20,0)),"c",IF(AND(PG9&gt;TIME(21,40,0),PG9&lt;=TIME(23,40,0),PH9&gt;=TIME(22,20,0),PH9&lt;=TIME(23,59,0)),"d",IF(AND(PG9&gt;=TIME(0,0,0),PG9&lt;=TIME(5,40,0),PH9&gt;=TIME(0,20,0),PH9&lt;TIME(6,20,0)),"d","a")))))</f>
        <v/>
      </c>
      <c r="PO9" s="26" t="str">
        <f t="shared" ref="PO9:PO59" si="34">IF(AND(OR(PN9="c",PN9="d"),QG9="特例計算"),"a",PN9)</f>
        <v/>
      </c>
      <c r="PP9" s="24" t="str">
        <f>IF(PG9="","",IF(AND(PE9=PE10,PG10-PH9&lt;0),999,IF(AND(PE9=PE10,PO9=PO10,PG10-PH9&lt;TIME(2,0,0)),"",PM9)))</f>
        <v/>
      </c>
      <c r="PQ9" s="24" t="str">
        <f>IF(PP9="","",IF(PP9=999,"error",PP9))</f>
        <v/>
      </c>
      <c r="PR9" s="101" t="str">
        <f>IF(PQ9="","",IF(PN9="a","日中",IF(PN9="b","夜間",IF(PN9="c","早朝",IF(PN9="d","深夜")))))</f>
        <v/>
      </c>
      <c r="PS9" s="24" t="str">
        <f>IF(PQ9="","",IF(PQ9&lt;TIME(0,20,0),"",IF(AND(PQ9&gt;=TIME(0,20,0),PQ9&lt;TIME(0,45,0)),TIME(0,30,0),IF(AND(PQ9&gt;=TIME(0,45,0),PQ9&lt;TIME(1,15,0)),TIME(1,0,0),IF(AND(PQ9&gt;=TIME(1,15,0),PQ9&lt;TIME(1,45,0)),TIME(1,30,0),IF(AND(PQ9&gt;=TIME(1,45,0),PQ9&lt;TIME(2,15,0)),TIME(2,0,0),IF(AND(PQ9&gt;=TIME(2,15,0),PQ9&lt;TIME(2,45,0)),TIME(2,30,0),IF(AND(PQ9&gt;=TIME(2,45,0),PQ9&lt;TIME(3,15,0)),TIME(3,0,0),IF(AND(PQ9&gt;=TIME(3,15,0),PQ9&lt;TIME(3,45,0)),TIME(3,30,0),IF(AND(PQ9&gt;=TIME(3,45,0),PQ9&lt;TIME(4,15,0)),TIME(4,0,0),IF(AND(PQ9&gt;=TIME(4,15,0),PQ9&lt;TIME(4,45,0)),TIME(4,30,0),IF(AND(PQ9&gt;=TIME(4,45,0),PQ9&lt;TIME(5,15,0)),TIME(5,0,0),IF(AND(PQ9&gt;=TIME(5,15,0),PQ9&lt;TIME(5,45,0)),TIME(5,30,0),IF(AND(PQ9&gt;=TIME(5,45,0),PQ9&lt;TIME(6,15,0)),TIME(6,0,0),IF(AND(PQ9&gt;=TIME(6,15,0),PQ9&lt;TIME(6,45,0)),TIME(6,30,0),IF(AND(PQ9&gt;=TIME(6,45,0),PQ9&lt;TIME(7,15,0)),TIME(7,0,0),IF(AND(PQ9&gt;=TIME(7,15,0),PQ9&lt;TIME(7,45,0)),TIME(7,30,0),IF(AND(PQ9&gt;=TIME(7,45,0),PQ9&lt;TIME(8,15,0)),TIME(8,0,0),IF(AND(PQ9&gt;=TIME(8,15,0),PQ9&lt;TIME(8,45,0)),TIME(8,30,0),IF(AND(PQ9&gt;=TIME(8,45,0),PQ9&lt;TIME(9,15,0)),TIME(9,0,0),IF(AND(PQ9&gt;=TIME(9,15,0),PQ9&lt;TIME(9,45,0)),TIME(9,30,0),IF(AND(PQ9&gt;=TIME(9,45,0),PQ9&lt;TIME(10,15,0)),TIME(10,0,0),IF(AND(PQ9&gt;=TIME(10,15,0),PQ9&lt;TIME(10,45,0)),TIME(10,30,0))))))))))))))))))))))))</f>
        <v/>
      </c>
      <c r="PT9" s="27">
        <f>PJ5</f>
        <v>1</v>
      </c>
      <c r="PU9" s="27" t="str">
        <f>PO9&amp;PT9</f>
        <v>1</v>
      </c>
      <c r="PV9" s="27" t="str">
        <f t="shared" ref="PV9" si="35">IF(PS9="","",IF(PS9=TIME(0,30,0),15,IF(PS9=TIME(1,0,0),16,IF(PS9=TIME(1,30,0),17,IF(PS9=TIME(2,0,0),18,IF(PS9=TIME(2,30,0),19,IF(PS9=TIME(3,0,0),20,IF(PS9=TIME(3,30,0),21,IF(PS9=TIME(4,0,0),22,IF(PS9=TIME(4,30,0),23,IF(PS9=TIME(5,0,0),24,IF(PS9=TIME(5,30,0),25,IF(PS9=TIME(6,0,0),26,IF(PS9=TIME(6,30,0),27,IF(PS9=TIME(7,0,0),28,IF(PS9=TIME(7,30,0),29,IF(PS9=TIME(8,0,0),30,IF(PS9=TIME(8,30,0),31,IF(PS9=TIME(9,0,0),32,IF(PS9=TIME(9,30,0),33,IF(PS9=TIME(10,0,0),34,IF(PS9=TIME(10,30,0),35))))))))))))))))))))))</f>
        <v/>
      </c>
      <c r="PW9" s="27" t="str">
        <f>IF(PV9="","",IF(PU9="a1","C",IF(PU9="b1","D",IF(PU9="c1","E",IF(PU9="d1","F",IF(PU9="a2","G",IF(PU9="b2","H",IF(PU9="c2","I",IF(PU9="d2","J")))))))))</f>
        <v/>
      </c>
      <c r="PX9" s="28" t="str">
        <f ca="1">IF(PV9="","",INDIRECT("単価表!"&amp;PW9&amp;PV9))</f>
        <v/>
      </c>
      <c r="PY9" s="33">
        <f>入力シート!PW9</f>
        <v>0</v>
      </c>
      <c r="PZ9" s="88" t="str">
        <f ca="1">IF(PX9="","",IF(PY9=2,PX9*2,PX9))</f>
        <v/>
      </c>
      <c r="QA9" s="87" t="str">
        <f>IF(QF9="","",1)</f>
        <v/>
      </c>
      <c r="QB9" s="89" t="str">
        <f ca="1">IF(PZ9="","",ROUNDUP(PZ9*QA9,-1))</f>
        <v/>
      </c>
      <c r="QC9" s="84">
        <f>IF(PH9="","",IF(PY9=2,PM9*2,PM9))</f>
        <v>0</v>
      </c>
      <c r="QD9" s="84" t="str">
        <f>IF(PQ9="","",QC9)</f>
        <v/>
      </c>
      <c r="QE9" s="84" t="str">
        <f>IF(QD9="","",MROUND(QD9,"00:01"))</f>
        <v/>
      </c>
      <c r="QF9" s="24" t="str">
        <f>IF(QD9="","",IF(QD9&lt;TIME(0,20,0),"",IF(AND(QD9&gt;=TIME(0,20,0),QD9&lt;TIME(0,45,0)),TIME(0,30,0),IF(AND(QD9&gt;=TIME(0,45,0),QD9&lt;TIME(1,15,0)),TIME(1,0,0),IF(AND(QD9&gt;=TIME(1,15,0),QD9&lt;TIME(1,45,0)),TIME(1,30,0),IF(AND(QD9&gt;=TIME(1,45,0),QD9&lt;TIME(2,15,0)),TIME(2,0,0),IF(AND(QD9&gt;=TIME(2,15,0),QD9&lt;TIME(2,45,0)),TIME(2,30,0),IF(AND(QD9&gt;=TIME(2,45,0),QD9&lt;TIME(3,15,0)),TIME(3,0,0),IF(AND(QD9&gt;=TIME(3,15,0),QD9&lt;TIME(3,45,0)),TIME(3,30,0),IF(AND(QD9&gt;=TIME(3,45,0),QD9&lt;TIME(4,15,0)),TIME(4,0,0),IF(AND(QD9&gt;=TIME(4,15,0),QD9&lt;TIME(4,45,0)),TIME(4,30,0),IF(AND(QD9&gt;=TIME(4,45,0),QD9&lt;TIME(5,15,0)),TIME(5,0,0),IF(AND(QD9&gt;=TIME(5,15,0),QD9&lt;TIME(5,45,0)),TIME(5,30,0),IF(AND(QD9&gt;=TIME(5,45,0),QD9&lt;TIME(6,15,0)),TIME(6,0,0),IF(AND(QD9&gt;=TIME(6,15,0),QD9&lt;TIME(6,45,0)),TIME(6,30,0),IF(AND(QD9&gt;=TIME(6,45,0),QD9&lt;TIME(7,15,0)),TIME(7,0,0),IF(AND(QD9&gt;=TIME(7,15,0),QD9&lt;TIME(7,45,0)),TIME(7,30,0),IF(AND(QD9&gt;=TIME(7,45,0),QD9&lt;TIME(8,15,0)),TIME(8,0,0),IF(AND(QD9&gt;=TIME(8,15,0),QD9&lt;TIME(8,45,0)),TIME(8,30,0),IF(AND(QD9&gt;=TIME(8,45,0),QD9&lt;TIME(9,15,0)),TIME(9,0,0),IF(AND(QD9&gt;=TIME(9,15,0),QD9&lt;TIME(9,45,0)),TIME(9,30,0),IF(AND(QD9&gt;=TIME(9,45,0),QD9&lt;TIME(10,15,0)),TIME(10,0,0),IF(AND(QD9&gt;=TIME(10,15,0),QD9&lt;TIME(10,45,0)),TIME(10,30,0),IF(AND(QD9&gt;=TIME(10,45,0),QD9&lt;TIME(11,15,0)),TIME(11,0,0),IF(AND(QD9&gt;=TIME(11,15,0),QD9&lt;TIME(11,45,0)),TIME(11,30,0),IF(AND(QD9&gt;=TIME(11,45,0),QD9&lt;TIME(12,15,0)),TIME(12,0,0),IF(AND(QD9&gt;=TIME(12,15,0),QD9&lt;TIME(12,45,0)),TIME(12,30,0),IF(AND(QD9&gt;=TIME(12,45,0),QD9&lt;TIME(13,15,0)),TIME(13,0,0),IF(AND(QD9&gt;=TIME(13,15,0),QD9&lt;TIME(13,45,0)),TIME(13,30,0),IF(AND(QD9&gt;=TIME(13,45,0),QD9&lt;TIME(14,15,0)),TIME(14,0,0),IF(AND(QD9&gt;=TIME(14,15,0),QD9&lt;TIME(14,45,0)),TIME(14,30,0),IF(AND(QD9&gt;=TIME(14,45,0),QD9&lt;TIME(15,15,0)),TIME(15,0,0),IF(AND(QD9&gt;=TIME(15,15,0),QD9&lt;TIME(15,45,0)),TIME(15,30,0),IF(AND(QD9&gt;=TIME(15,45,0),QD9&lt;TIME(16,15,0)),TIME(16,0,0),IF(AND(QD9&gt;=TIME(16,15,0),QD9&lt;TIME(16,45,0)),TIME(16,30,0),IF(AND(QD9&gt;=TIME(16,45,0),QD9&lt;TIME(17,15,0)),TIME(17,0,0),IF(AND(QD9&gt;=TIME(17,15,0),QD9&lt;TIME(17,45,0)),TIME(17,30,0),IF(AND(QD9&gt;=TIME(17,45,0),QD9&lt;TIME(18,15,0)),TIME(18,0,0),IF(AND(QD9&gt;=TIME(18,15,0),QD9&lt;TIME(18,45,0)),TIME(18,30,0),IF(AND(QD9&gt;=TIME(18,45,0),QD9&lt;TIME(19,15,0)),TIME(19,0,0),IF(AND(QD9&gt;=TIME(19,15,0),QD9&lt;TIME(19,45,0)),TIME(19,30,0),IF(AND(QD9&gt;=TIME(19,45,0),QD9&lt;TIME(20,15,0)),TIME(20,0,0),IF(AND(QD9&gt;=TIME(20,15,0),QD9&lt;TIME(20,45,0)),TIME(20,30,0),IF(AND(QD9&gt;=TIME(20,45,0),QD9&lt;TIME(21,15,0)),TIME(21,0,0)))))))))))))))))))))))))))))))))))))))))))))</f>
        <v/>
      </c>
      <c r="QG9" s="101">
        <f>入力シート!PX9</f>
        <v>0</v>
      </c>
      <c r="QH9" s="210">
        <f>入力シート!PY9</f>
        <v>0</v>
      </c>
      <c r="QI9" s="211"/>
      <c r="QJ9" s="212"/>
      <c r="QK9" s="94"/>
      <c r="QL9" s="94"/>
      <c r="QM9" s="94"/>
      <c r="QN9" s="14">
        <f>入力シート!PZ9</f>
        <v>0</v>
      </c>
      <c r="QP9" s="30">
        <f>IF(QQ9="","",QQ9)</f>
        <v>0</v>
      </c>
      <c r="QQ9" s="101">
        <f>入力シート!QP9</f>
        <v>0</v>
      </c>
      <c r="QR9" s="101" t="str">
        <f>IF(QP9="","",入力シート!QQ9)</f>
        <v/>
      </c>
      <c r="QS9" s="24">
        <f>TIME(入力シート!QS9,入力シート!QU9,0)</f>
        <v>0</v>
      </c>
      <c r="QT9" s="24">
        <f>TIME(入力シート!QW9,入力シート!QY9,0)</f>
        <v>0</v>
      </c>
      <c r="QU9" s="31">
        <f>TIME(入力シート!RA9,入力シート!RC9,0)</f>
        <v>0</v>
      </c>
      <c r="QV9" s="31">
        <f>TIME(入力シート!RE9,入力シート!RG9,0)</f>
        <v>0</v>
      </c>
      <c r="QW9" s="24">
        <f>IF(QT9-QS9&lt;0,0,QT9-QS9)</f>
        <v>0</v>
      </c>
      <c r="QX9" s="24">
        <f>IF(QV9-QU9&lt;0,0,QV9-QU9)</f>
        <v>0</v>
      </c>
      <c r="QY9" s="24">
        <f>MROUND(QW9-QX9,"00:01")</f>
        <v>0</v>
      </c>
      <c r="QZ9" s="26" t="str">
        <f t="shared" ref="QZ9:QZ59" si="36">IF(QS9=0,"",IF(AND(QS9&gt;TIME(17,40,0),QS9&lt;=TIME(21,40,0),QT9&gt;=TIME(18,20,0),QT9&lt;TIME(22,20,0)),"b",IF(AND(QS9&gt;TIME(5,40,0),QS9&lt;=TIME(7,40,0),QT9&gt;=TIME(6,20,0),QT9&lt;TIME(8,20,0)),"c",IF(AND(QS9&gt;TIME(21,40,0),QS9&lt;=TIME(23,40,0),QT9&gt;=TIME(22,20,0),QT9&lt;=TIME(23,59,0)),"d",IF(AND(QS9&gt;=TIME(0,0,0),QS9&lt;=TIME(5,40,0),QT9&gt;=TIME(0,20,0),QT9&lt;TIME(6,20,0)),"d","a")))))</f>
        <v/>
      </c>
      <c r="RA9" s="26" t="str">
        <f t="shared" ref="RA9:RA59" si="37">IF(AND(OR(QZ9="c",QZ9="d"),RS9="特例計算"),"a",QZ9)</f>
        <v/>
      </c>
      <c r="RB9" s="24" t="str">
        <f>IF(QS9="","",IF(AND(QQ9=QQ10,QS10-QT9&lt;0),999,IF(AND(QQ9=QQ10,RA9=RA10,QS10-QT9&lt;TIME(2,0,0)),"",QY9)))</f>
        <v/>
      </c>
      <c r="RC9" s="24" t="str">
        <f>IF(RB9="","",IF(RB9=999,"error",RB9))</f>
        <v/>
      </c>
      <c r="RD9" s="101" t="str">
        <f>IF(RC9="","",IF(QZ9="a","日中",IF(QZ9="b","夜間",IF(QZ9="c","早朝",IF(QZ9="d","深夜")))))</f>
        <v/>
      </c>
      <c r="RE9" s="24" t="str">
        <f>IF(RC9="","",IF(RC9&lt;TIME(0,20,0),"",IF(AND(RC9&gt;=TIME(0,20,0),RC9&lt;TIME(0,45,0)),TIME(0,30,0),IF(AND(RC9&gt;=TIME(0,45,0),RC9&lt;TIME(1,15,0)),TIME(1,0,0),IF(AND(RC9&gt;=TIME(1,15,0),RC9&lt;TIME(1,45,0)),TIME(1,30,0),IF(AND(RC9&gt;=TIME(1,45,0),RC9&lt;TIME(2,15,0)),TIME(2,0,0),IF(AND(RC9&gt;=TIME(2,15,0),RC9&lt;TIME(2,45,0)),TIME(2,30,0),IF(AND(RC9&gt;=TIME(2,45,0),RC9&lt;TIME(3,15,0)),TIME(3,0,0),IF(AND(RC9&gt;=TIME(3,15,0),RC9&lt;TIME(3,45,0)),TIME(3,30,0),IF(AND(RC9&gt;=TIME(3,45,0),RC9&lt;TIME(4,15,0)),TIME(4,0,0),IF(AND(RC9&gt;=TIME(4,15,0),RC9&lt;TIME(4,45,0)),TIME(4,30,0),IF(AND(RC9&gt;=TIME(4,45,0),RC9&lt;TIME(5,15,0)),TIME(5,0,0),IF(AND(RC9&gt;=TIME(5,15,0),RC9&lt;TIME(5,45,0)),TIME(5,30,0),IF(AND(RC9&gt;=TIME(5,45,0),RC9&lt;TIME(6,15,0)),TIME(6,0,0),IF(AND(RC9&gt;=TIME(6,15,0),RC9&lt;TIME(6,45,0)),TIME(6,30,0),IF(AND(RC9&gt;=TIME(6,45,0),RC9&lt;TIME(7,15,0)),TIME(7,0,0),IF(AND(RC9&gt;=TIME(7,15,0),RC9&lt;TIME(7,45,0)),TIME(7,30,0),IF(AND(RC9&gt;=TIME(7,45,0),RC9&lt;TIME(8,15,0)),TIME(8,0,0),IF(AND(RC9&gt;=TIME(8,15,0),RC9&lt;TIME(8,45,0)),TIME(8,30,0),IF(AND(RC9&gt;=TIME(8,45,0),RC9&lt;TIME(9,15,0)),TIME(9,0,0),IF(AND(RC9&gt;=TIME(9,15,0),RC9&lt;TIME(9,45,0)),TIME(9,30,0),IF(AND(RC9&gt;=TIME(9,45,0),RC9&lt;TIME(10,15,0)),TIME(10,0,0),IF(AND(RC9&gt;=TIME(10,15,0),RC9&lt;TIME(10,45,0)),TIME(10,30,0))))))))))))))))))))))))</f>
        <v/>
      </c>
      <c r="RF9" s="27">
        <f>QV5</f>
        <v>1</v>
      </c>
      <c r="RG9" s="27" t="str">
        <f>RA9&amp;RF9</f>
        <v>1</v>
      </c>
      <c r="RH9" s="27" t="str">
        <f t="shared" ref="RH9" si="38">IF(RE9="","",IF(RE9=TIME(0,30,0),15,IF(RE9=TIME(1,0,0),16,IF(RE9=TIME(1,30,0),17,IF(RE9=TIME(2,0,0),18,IF(RE9=TIME(2,30,0),19,IF(RE9=TIME(3,0,0),20,IF(RE9=TIME(3,30,0),21,IF(RE9=TIME(4,0,0),22,IF(RE9=TIME(4,30,0),23,IF(RE9=TIME(5,0,0),24,IF(RE9=TIME(5,30,0),25,IF(RE9=TIME(6,0,0),26,IF(RE9=TIME(6,30,0),27,IF(RE9=TIME(7,0,0),28,IF(RE9=TIME(7,30,0),29,IF(RE9=TIME(8,0,0),30,IF(RE9=TIME(8,30,0),31,IF(RE9=TIME(9,0,0),32,IF(RE9=TIME(9,30,0),33,IF(RE9=TIME(10,0,0),34,IF(RE9=TIME(10,30,0),35))))))))))))))))))))))</f>
        <v/>
      </c>
      <c r="RI9" s="27" t="str">
        <f>IF(RH9="","",IF(RG9="a1","C",IF(RG9="b1","D",IF(RG9="c1","E",IF(RG9="d1","F",IF(RG9="a2","G",IF(RG9="b2","H",IF(RG9="c2","I",IF(RG9="d2","J")))))))))</f>
        <v/>
      </c>
      <c r="RJ9" s="28" t="str">
        <f ca="1">IF(RH9="","",INDIRECT("単価表!"&amp;RI9&amp;RH9))</f>
        <v/>
      </c>
      <c r="RK9" s="33">
        <f>入力シート!RI9</f>
        <v>0</v>
      </c>
      <c r="RL9" s="88" t="str">
        <f ca="1">IF(RJ9="","",IF(RK9=2,RJ9*2,RJ9))</f>
        <v/>
      </c>
      <c r="RM9" s="87" t="str">
        <f>IF(RR9="","",1)</f>
        <v/>
      </c>
      <c r="RN9" s="89" t="str">
        <f ca="1">IF(RL9="","",ROUNDUP(RL9*RM9,-1))</f>
        <v/>
      </c>
      <c r="RO9" s="84">
        <f>IF(QT9="","",IF(RK9=2,QY9*2,QY9))</f>
        <v>0</v>
      </c>
      <c r="RP9" s="84" t="str">
        <f>IF(RC9="","",RO9)</f>
        <v/>
      </c>
      <c r="RQ9" s="84" t="str">
        <f>IF(RP9="","",MROUND(RP9,"00:01"))</f>
        <v/>
      </c>
      <c r="RR9" s="24" t="str">
        <f>IF(RP9="","",IF(RP9&lt;TIME(0,20,0),"",IF(AND(RP9&gt;=TIME(0,20,0),RP9&lt;TIME(0,45,0)),TIME(0,30,0),IF(AND(RP9&gt;=TIME(0,45,0),RP9&lt;TIME(1,15,0)),TIME(1,0,0),IF(AND(RP9&gt;=TIME(1,15,0),RP9&lt;TIME(1,45,0)),TIME(1,30,0),IF(AND(RP9&gt;=TIME(1,45,0),RP9&lt;TIME(2,15,0)),TIME(2,0,0),IF(AND(RP9&gt;=TIME(2,15,0),RP9&lt;TIME(2,45,0)),TIME(2,30,0),IF(AND(RP9&gt;=TIME(2,45,0),RP9&lt;TIME(3,15,0)),TIME(3,0,0),IF(AND(RP9&gt;=TIME(3,15,0),RP9&lt;TIME(3,45,0)),TIME(3,30,0),IF(AND(RP9&gt;=TIME(3,45,0),RP9&lt;TIME(4,15,0)),TIME(4,0,0),IF(AND(RP9&gt;=TIME(4,15,0),RP9&lt;TIME(4,45,0)),TIME(4,30,0),IF(AND(RP9&gt;=TIME(4,45,0),RP9&lt;TIME(5,15,0)),TIME(5,0,0),IF(AND(RP9&gt;=TIME(5,15,0),RP9&lt;TIME(5,45,0)),TIME(5,30,0),IF(AND(RP9&gt;=TIME(5,45,0),RP9&lt;TIME(6,15,0)),TIME(6,0,0),IF(AND(RP9&gt;=TIME(6,15,0),RP9&lt;TIME(6,45,0)),TIME(6,30,0),IF(AND(RP9&gt;=TIME(6,45,0),RP9&lt;TIME(7,15,0)),TIME(7,0,0),IF(AND(RP9&gt;=TIME(7,15,0),RP9&lt;TIME(7,45,0)),TIME(7,30,0),IF(AND(RP9&gt;=TIME(7,45,0),RP9&lt;TIME(8,15,0)),TIME(8,0,0),IF(AND(RP9&gt;=TIME(8,15,0),RP9&lt;TIME(8,45,0)),TIME(8,30,0),IF(AND(RP9&gt;=TIME(8,45,0),RP9&lt;TIME(9,15,0)),TIME(9,0,0),IF(AND(RP9&gt;=TIME(9,15,0),RP9&lt;TIME(9,45,0)),TIME(9,30,0),IF(AND(RP9&gt;=TIME(9,45,0),RP9&lt;TIME(10,15,0)),TIME(10,0,0),IF(AND(RP9&gt;=TIME(10,15,0),RP9&lt;TIME(10,45,0)),TIME(10,30,0),IF(AND(RP9&gt;=TIME(10,45,0),RP9&lt;TIME(11,15,0)),TIME(11,0,0),IF(AND(RP9&gt;=TIME(11,15,0),RP9&lt;TIME(11,45,0)),TIME(11,30,0),IF(AND(RP9&gt;=TIME(11,45,0),RP9&lt;TIME(12,15,0)),TIME(12,0,0),IF(AND(RP9&gt;=TIME(12,15,0),RP9&lt;TIME(12,45,0)),TIME(12,30,0),IF(AND(RP9&gt;=TIME(12,45,0),RP9&lt;TIME(13,15,0)),TIME(13,0,0),IF(AND(RP9&gt;=TIME(13,15,0),RP9&lt;TIME(13,45,0)),TIME(13,30,0),IF(AND(RP9&gt;=TIME(13,45,0),RP9&lt;TIME(14,15,0)),TIME(14,0,0),IF(AND(RP9&gt;=TIME(14,15,0),RP9&lt;TIME(14,45,0)),TIME(14,30,0),IF(AND(RP9&gt;=TIME(14,45,0),RP9&lt;TIME(15,15,0)),TIME(15,0,0),IF(AND(RP9&gt;=TIME(15,15,0),RP9&lt;TIME(15,45,0)),TIME(15,30,0),IF(AND(RP9&gt;=TIME(15,45,0),RP9&lt;TIME(16,15,0)),TIME(16,0,0),IF(AND(RP9&gt;=TIME(16,15,0),RP9&lt;TIME(16,45,0)),TIME(16,30,0),IF(AND(RP9&gt;=TIME(16,45,0),RP9&lt;TIME(17,15,0)),TIME(17,0,0),IF(AND(RP9&gt;=TIME(17,15,0),RP9&lt;TIME(17,45,0)),TIME(17,30,0),IF(AND(RP9&gt;=TIME(17,45,0),RP9&lt;TIME(18,15,0)),TIME(18,0,0),IF(AND(RP9&gt;=TIME(18,15,0),RP9&lt;TIME(18,45,0)),TIME(18,30,0),IF(AND(RP9&gt;=TIME(18,45,0),RP9&lt;TIME(19,15,0)),TIME(19,0,0),IF(AND(RP9&gt;=TIME(19,15,0),RP9&lt;TIME(19,45,0)),TIME(19,30,0),IF(AND(RP9&gt;=TIME(19,45,0),RP9&lt;TIME(20,15,0)),TIME(20,0,0),IF(AND(RP9&gt;=TIME(20,15,0),RP9&lt;TIME(20,45,0)),TIME(20,30,0),IF(AND(RP9&gt;=TIME(20,45,0),RP9&lt;TIME(21,15,0)),TIME(21,0,0)))))))))))))))))))))))))))))))))))))))))))))</f>
        <v/>
      </c>
      <c r="RS9" s="101">
        <f>入力シート!RJ9</f>
        <v>0</v>
      </c>
      <c r="RT9" s="210">
        <f>入力シート!RK9</f>
        <v>0</v>
      </c>
      <c r="RU9" s="211"/>
      <c r="RV9" s="212"/>
      <c r="RW9" s="94"/>
      <c r="RX9" s="94"/>
      <c r="RY9" s="94"/>
      <c r="RZ9" s="14">
        <f>入力シート!RL9</f>
        <v>0</v>
      </c>
      <c r="SB9" s="30">
        <f>IF(SC9="","",SC9)</f>
        <v>0</v>
      </c>
      <c r="SC9" s="101">
        <f>入力シート!SB9</f>
        <v>0</v>
      </c>
      <c r="SD9" s="101" t="str">
        <f>IF(SB9="","",入力シート!SC9)</f>
        <v/>
      </c>
      <c r="SE9" s="24">
        <f>TIME(入力シート!SE9,入力シート!SG9,0)</f>
        <v>0</v>
      </c>
      <c r="SF9" s="24">
        <f>TIME(入力シート!SI9,入力シート!SK9,0)</f>
        <v>0</v>
      </c>
      <c r="SG9" s="31">
        <f>TIME(入力シート!SM9,入力シート!SO9,0)</f>
        <v>0</v>
      </c>
      <c r="SH9" s="31">
        <f>TIME(入力シート!SQ9,入力シート!SS9,0)</f>
        <v>0</v>
      </c>
      <c r="SI9" s="24">
        <f>IF(SF9-SE9&lt;0,0,SF9-SE9)</f>
        <v>0</v>
      </c>
      <c r="SJ9" s="24">
        <f>IF(SH9-SG9&lt;0,0,SH9-SG9)</f>
        <v>0</v>
      </c>
      <c r="SK9" s="24">
        <f>MROUND(SI9-SJ9,"00:01")</f>
        <v>0</v>
      </c>
      <c r="SL9" s="26" t="str">
        <f t="shared" ref="SL9:SL59" si="39">IF(SE9=0,"",IF(AND(SE9&gt;TIME(17,40,0),SE9&lt;=TIME(21,40,0),SF9&gt;=TIME(18,20,0),SF9&lt;TIME(22,20,0)),"b",IF(AND(SE9&gt;TIME(5,40,0),SE9&lt;=TIME(7,40,0),SF9&gt;=TIME(6,20,0),SF9&lt;TIME(8,20,0)),"c",IF(AND(SE9&gt;TIME(21,40,0),SE9&lt;=TIME(23,40,0),SF9&gt;=TIME(22,20,0),SF9&lt;=TIME(23,59,0)),"d",IF(AND(SE9&gt;=TIME(0,0,0),SE9&lt;=TIME(5,40,0),SF9&gt;=TIME(0,20,0),SF9&lt;TIME(6,20,0)),"d","a")))))</f>
        <v/>
      </c>
      <c r="SM9" s="26" t="str">
        <f t="shared" ref="SM9:SM59" si="40">IF(AND(OR(SL9="c",SL9="d"),TE9="特例計算"),"a",SL9)</f>
        <v/>
      </c>
      <c r="SN9" s="24" t="str">
        <f>IF(SE9="","",IF(AND(SC9=SC10,SE10-SF9&lt;0),999,IF(AND(SC9=SC10,SM9=SM10,SE10-SF9&lt;TIME(2,0,0)),"",SK9)))</f>
        <v/>
      </c>
      <c r="SO9" s="24" t="str">
        <f>IF(SN9="","",IF(SN9=999,"error",SN9))</f>
        <v/>
      </c>
      <c r="SP9" s="101" t="str">
        <f>IF(SO9="","",IF(SL9="a","日中",IF(SL9="b","夜間",IF(SL9="c","早朝",IF(SL9="d","深夜")))))</f>
        <v/>
      </c>
      <c r="SQ9" s="24" t="str">
        <f>IF(SO9="","",IF(SO9&lt;TIME(0,20,0),"",IF(AND(SO9&gt;=TIME(0,20,0),SO9&lt;TIME(0,45,0)),TIME(0,30,0),IF(AND(SO9&gt;=TIME(0,45,0),SO9&lt;TIME(1,15,0)),TIME(1,0,0),IF(AND(SO9&gt;=TIME(1,15,0),SO9&lt;TIME(1,45,0)),TIME(1,30,0),IF(AND(SO9&gt;=TIME(1,45,0),SO9&lt;TIME(2,15,0)),TIME(2,0,0),IF(AND(SO9&gt;=TIME(2,15,0),SO9&lt;TIME(2,45,0)),TIME(2,30,0),IF(AND(SO9&gt;=TIME(2,45,0),SO9&lt;TIME(3,15,0)),TIME(3,0,0),IF(AND(SO9&gt;=TIME(3,15,0),SO9&lt;TIME(3,45,0)),TIME(3,30,0),IF(AND(SO9&gt;=TIME(3,45,0),SO9&lt;TIME(4,15,0)),TIME(4,0,0),IF(AND(SO9&gt;=TIME(4,15,0),SO9&lt;TIME(4,45,0)),TIME(4,30,0),IF(AND(SO9&gt;=TIME(4,45,0),SO9&lt;TIME(5,15,0)),TIME(5,0,0),IF(AND(SO9&gt;=TIME(5,15,0),SO9&lt;TIME(5,45,0)),TIME(5,30,0),IF(AND(SO9&gt;=TIME(5,45,0),SO9&lt;TIME(6,15,0)),TIME(6,0,0),IF(AND(SO9&gt;=TIME(6,15,0),SO9&lt;TIME(6,45,0)),TIME(6,30,0),IF(AND(SO9&gt;=TIME(6,45,0),SO9&lt;TIME(7,15,0)),TIME(7,0,0),IF(AND(SO9&gt;=TIME(7,15,0),SO9&lt;TIME(7,45,0)),TIME(7,30,0),IF(AND(SO9&gt;=TIME(7,45,0),SO9&lt;TIME(8,15,0)),TIME(8,0,0),IF(AND(SO9&gt;=TIME(8,15,0),SO9&lt;TIME(8,45,0)),TIME(8,30,0),IF(AND(SO9&gt;=TIME(8,45,0),SO9&lt;TIME(9,15,0)),TIME(9,0,0),IF(AND(SO9&gt;=TIME(9,15,0),SO9&lt;TIME(9,45,0)),TIME(9,30,0),IF(AND(SO9&gt;=TIME(9,45,0),SO9&lt;TIME(10,15,0)),TIME(10,0,0),IF(AND(SO9&gt;=TIME(10,15,0),SO9&lt;TIME(10,45,0)),TIME(10,30,0))))))))))))))))))))))))</f>
        <v/>
      </c>
      <c r="SR9" s="27">
        <f>SH5</f>
        <v>1</v>
      </c>
      <c r="SS9" s="27" t="str">
        <f>SM9&amp;SR9</f>
        <v>1</v>
      </c>
      <c r="ST9" s="27" t="str">
        <f t="shared" ref="ST9" si="41">IF(SQ9="","",IF(SQ9=TIME(0,30,0),15,IF(SQ9=TIME(1,0,0),16,IF(SQ9=TIME(1,30,0),17,IF(SQ9=TIME(2,0,0),18,IF(SQ9=TIME(2,30,0),19,IF(SQ9=TIME(3,0,0),20,IF(SQ9=TIME(3,30,0),21,IF(SQ9=TIME(4,0,0),22,IF(SQ9=TIME(4,30,0),23,IF(SQ9=TIME(5,0,0),24,IF(SQ9=TIME(5,30,0),25,IF(SQ9=TIME(6,0,0),26,IF(SQ9=TIME(6,30,0),27,IF(SQ9=TIME(7,0,0),28,IF(SQ9=TIME(7,30,0),29,IF(SQ9=TIME(8,0,0),30,IF(SQ9=TIME(8,30,0),31,IF(SQ9=TIME(9,0,0),32,IF(SQ9=TIME(9,30,0),33,IF(SQ9=TIME(10,0,0),34,IF(SQ9=TIME(10,30,0),35))))))))))))))))))))))</f>
        <v/>
      </c>
      <c r="SU9" s="27" t="str">
        <f>IF(ST9="","",IF(SS9="a1","C",IF(SS9="b1","D",IF(SS9="c1","E",IF(SS9="d1","F",IF(SS9="a2","G",IF(SS9="b2","H",IF(SS9="c2","I",IF(SS9="d2","J")))))))))</f>
        <v/>
      </c>
      <c r="SV9" s="28" t="str">
        <f ca="1">IF(ST9="","",INDIRECT("単価表!"&amp;SU9&amp;ST9))</f>
        <v/>
      </c>
      <c r="SW9" s="33">
        <f>入力シート!SU9</f>
        <v>0</v>
      </c>
      <c r="SX9" s="88" t="str">
        <f ca="1">IF(SV9="","",IF(SW9=2,SV9*2,SV9))</f>
        <v/>
      </c>
      <c r="SY9" s="87" t="str">
        <f>IF(TD9="","",1)</f>
        <v/>
      </c>
      <c r="SZ9" s="89" t="str">
        <f ca="1">IF(SX9="","",ROUNDUP(SX9*SY9,-1))</f>
        <v/>
      </c>
      <c r="TA9" s="84">
        <f>IF(SF9="","",IF(SW9=2,SK9*2,SK9))</f>
        <v>0</v>
      </c>
      <c r="TB9" s="84" t="str">
        <f>IF(SO9="","",TA9)</f>
        <v/>
      </c>
      <c r="TC9" s="84" t="str">
        <f>IF(TB9="","",MROUND(TB9,"00:01"))</f>
        <v/>
      </c>
      <c r="TD9" s="24" t="str">
        <f>IF(TB9="","",IF(TB9&lt;TIME(0,20,0),"",IF(AND(TB9&gt;=TIME(0,20,0),TB9&lt;TIME(0,45,0)),TIME(0,30,0),IF(AND(TB9&gt;=TIME(0,45,0),TB9&lt;TIME(1,15,0)),TIME(1,0,0),IF(AND(TB9&gt;=TIME(1,15,0),TB9&lt;TIME(1,45,0)),TIME(1,30,0),IF(AND(TB9&gt;=TIME(1,45,0),TB9&lt;TIME(2,15,0)),TIME(2,0,0),IF(AND(TB9&gt;=TIME(2,15,0),TB9&lt;TIME(2,45,0)),TIME(2,30,0),IF(AND(TB9&gt;=TIME(2,45,0),TB9&lt;TIME(3,15,0)),TIME(3,0,0),IF(AND(TB9&gt;=TIME(3,15,0),TB9&lt;TIME(3,45,0)),TIME(3,30,0),IF(AND(TB9&gt;=TIME(3,45,0),TB9&lt;TIME(4,15,0)),TIME(4,0,0),IF(AND(TB9&gt;=TIME(4,15,0),TB9&lt;TIME(4,45,0)),TIME(4,30,0),IF(AND(TB9&gt;=TIME(4,45,0),TB9&lt;TIME(5,15,0)),TIME(5,0,0),IF(AND(TB9&gt;=TIME(5,15,0),TB9&lt;TIME(5,45,0)),TIME(5,30,0),IF(AND(TB9&gt;=TIME(5,45,0),TB9&lt;TIME(6,15,0)),TIME(6,0,0),IF(AND(TB9&gt;=TIME(6,15,0),TB9&lt;TIME(6,45,0)),TIME(6,30,0),IF(AND(TB9&gt;=TIME(6,45,0),TB9&lt;TIME(7,15,0)),TIME(7,0,0),IF(AND(TB9&gt;=TIME(7,15,0),TB9&lt;TIME(7,45,0)),TIME(7,30,0),IF(AND(TB9&gt;=TIME(7,45,0),TB9&lt;TIME(8,15,0)),TIME(8,0,0),IF(AND(TB9&gt;=TIME(8,15,0),TB9&lt;TIME(8,45,0)),TIME(8,30,0),IF(AND(TB9&gt;=TIME(8,45,0),TB9&lt;TIME(9,15,0)),TIME(9,0,0),IF(AND(TB9&gt;=TIME(9,15,0),TB9&lt;TIME(9,45,0)),TIME(9,30,0),IF(AND(TB9&gt;=TIME(9,45,0),TB9&lt;TIME(10,15,0)),TIME(10,0,0),IF(AND(TB9&gt;=TIME(10,15,0),TB9&lt;TIME(10,45,0)),TIME(10,30,0),IF(AND(TB9&gt;=TIME(10,45,0),TB9&lt;TIME(11,15,0)),TIME(11,0,0),IF(AND(TB9&gt;=TIME(11,15,0),TB9&lt;TIME(11,45,0)),TIME(11,30,0),IF(AND(TB9&gt;=TIME(11,45,0),TB9&lt;TIME(12,15,0)),TIME(12,0,0),IF(AND(TB9&gt;=TIME(12,15,0),TB9&lt;TIME(12,45,0)),TIME(12,30,0),IF(AND(TB9&gt;=TIME(12,45,0),TB9&lt;TIME(13,15,0)),TIME(13,0,0),IF(AND(TB9&gt;=TIME(13,15,0),TB9&lt;TIME(13,45,0)),TIME(13,30,0),IF(AND(TB9&gt;=TIME(13,45,0),TB9&lt;TIME(14,15,0)),TIME(14,0,0),IF(AND(TB9&gt;=TIME(14,15,0),TB9&lt;TIME(14,45,0)),TIME(14,30,0),IF(AND(TB9&gt;=TIME(14,45,0),TB9&lt;TIME(15,15,0)),TIME(15,0,0),IF(AND(TB9&gt;=TIME(15,15,0),TB9&lt;TIME(15,45,0)),TIME(15,30,0),IF(AND(TB9&gt;=TIME(15,45,0),TB9&lt;TIME(16,15,0)),TIME(16,0,0),IF(AND(TB9&gt;=TIME(16,15,0),TB9&lt;TIME(16,45,0)),TIME(16,30,0),IF(AND(TB9&gt;=TIME(16,45,0),TB9&lt;TIME(17,15,0)),TIME(17,0,0),IF(AND(TB9&gt;=TIME(17,15,0),TB9&lt;TIME(17,45,0)),TIME(17,30,0),IF(AND(TB9&gt;=TIME(17,45,0),TB9&lt;TIME(18,15,0)),TIME(18,0,0),IF(AND(TB9&gt;=TIME(18,15,0),TB9&lt;TIME(18,45,0)),TIME(18,30,0),IF(AND(TB9&gt;=TIME(18,45,0),TB9&lt;TIME(19,15,0)),TIME(19,0,0),IF(AND(TB9&gt;=TIME(19,15,0),TB9&lt;TIME(19,45,0)),TIME(19,30,0),IF(AND(TB9&gt;=TIME(19,45,0),TB9&lt;TIME(20,15,0)),TIME(20,0,0),IF(AND(TB9&gt;=TIME(20,15,0),TB9&lt;TIME(20,45,0)),TIME(20,30,0),IF(AND(TB9&gt;=TIME(20,45,0),TB9&lt;TIME(21,15,0)),TIME(21,0,0)))))))))))))))))))))))))))))))))))))))))))))</f>
        <v/>
      </c>
      <c r="TE9" s="101">
        <f>入力シート!SV9</f>
        <v>0</v>
      </c>
      <c r="TF9" s="210">
        <f>入力シート!SW9</f>
        <v>0</v>
      </c>
      <c r="TG9" s="211"/>
      <c r="TH9" s="212"/>
      <c r="TI9" s="94"/>
      <c r="TJ9" s="94"/>
      <c r="TK9" s="94"/>
      <c r="TL9" s="14">
        <f>入力シート!SX9</f>
        <v>0</v>
      </c>
      <c r="TN9" s="30">
        <f>IF(TO9="","",TO9)</f>
        <v>0</v>
      </c>
      <c r="TO9" s="101">
        <f>入力シート!TN9</f>
        <v>0</v>
      </c>
      <c r="TP9" s="101" t="str">
        <f>IF(TN9="","",入力シート!TO9)</f>
        <v/>
      </c>
      <c r="TQ9" s="24">
        <f>TIME(入力シート!TQ9,入力シート!TS9,0)</f>
        <v>0</v>
      </c>
      <c r="TR9" s="24">
        <f>TIME(入力シート!TU9,入力シート!TW9,0)</f>
        <v>0</v>
      </c>
      <c r="TS9" s="31">
        <f>TIME(入力シート!TY9,入力シート!UA9,0)</f>
        <v>0</v>
      </c>
      <c r="TT9" s="31">
        <f>TIME(入力シート!UC9,入力シート!UE9,0)</f>
        <v>0</v>
      </c>
      <c r="TU9" s="24">
        <f>IF(TR9-TQ9&lt;0,0,TR9-TQ9)</f>
        <v>0</v>
      </c>
      <c r="TV9" s="24">
        <f>IF(TT9-TS9&lt;0,0,TT9-TS9)</f>
        <v>0</v>
      </c>
      <c r="TW9" s="24">
        <f>MROUND(TU9-TV9,"00:01")</f>
        <v>0</v>
      </c>
      <c r="TX9" s="26" t="str">
        <f t="shared" ref="TX9:TX59" si="42">IF(TQ9=0,"",IF(AND(TQ9&gt;TIME(17,40,0),TQ9&lt;=TIME(21,40,0),TR9&gt;=TIME(18,20,0),TR9&lt;TIME(22,20,0)),"b",IF(AND(TQ9&gt;TIME(5,40,0),TQ9&lt;=TIME(7,40,0),TR9&gt;=TIME(6,20,0),TR9&lt;TIME(8,20,0)),"c",IF(AND(TQ9&gt;TIME(21,40,0),TQ9&lt;=TIME(23,40,0),TR9&gt;=TIME(22,20,0),TR9&lt;=TIME(23,59,0)),"d",IF(AND(TQ9&gt;=TIME(0,0,0),TQ9&lt;=TIME(5,40,0),TR9&gt;=TIME(0,20,0),TR9&lt;TIME(6,20,0)),"d","a")))))</f>
        <v/>
      </c>
      <c r="TY9" s="26" t="str">
        <f t="shared" ref="TY9:TY59" si="43">IF(AND(OR(TX9="c",TX9="d"),UQ9="特例計算"),"a",TX9)</f>
        <v/>
      </c>
      <c r="TZ9" s="24" t="str">
        <f>IF(TQ9="","",IF(AND(TO9=TO10,TQ10-TR9&lt;0),999,IF(AND(TO9=TO10,TY9=TY10,TQ10-TR9&lt;TIME(2,0,0)),"",TW9)))</f>
        <v/>
      </c>
      <c r="UA9" s="24" t="str">
        <f>IF(TZ9="","",IF(TZ9=999,"error",TZ9))</f>
        <v/>
      </c>
      <c r="UB9" s="101" t="str">
        <f>IF(UA9="","",IF(TX9="a","日中",IF(TX9="b","夜間",IF(TX9="c","早朝",IF(TX9="d","深夜")))))</f>
        <v/>
      </c>
      <c r="UC9" s="24" t="str">
        <f>IF(UA9="","",IF(UA9&lt;TIME(0,20,0),"",IF(AND(UA9&gt;=TIME(0,20,0),UA9&lt;TIME(0,45,0)),TIME(0,30,0),IF(AND(UA9&gt;=TIME(0,45,0),UA9&lt;TIME(1,15,0)),TIME(1,0,0),IF(AND(UA9&gt;=TIME(1,15,0),UA9&lt;TIME(1,45,0)),TIME(1,30,0),IF(AND(UA9&gt;=TIME(1,45,0),UA9&lt;TIME(2,15,0)),TIME(2,0,0),IF(AND(UA9&gt;=TIME(2,15,0),UA9&lt;TIME(2,45,0)),TIME(2,30,0),IF(AND(UA9&gt;=TIME(2,45,0),UA9&lt;TIME(3,15,0)),TIME(3,0,0),IF(AND(UA9&gt;=TIME(3,15,0),UA9&lt;TIME(3,45,0)),TIME(3,30,0),IF(AND(UA9&gt;=TIME(3,45,0),UA9&lt;TIME(4,15,0)),TIME(4,0,0),IF(AND(UA9&gt;=TIME(4,15,0),UA9&lt;TIME(4,45,0)),TIME(4,30,0),IF(AND(UA9&gt;=TIME(4,45,0),UA9&lt;TIME(5,15,0)),TIME(5,0,0),IF(AND(UA9&gt;=TIME(5,15,0),UA9&lt;TIME(5,45,0)),TIME(5,30,0),IF(AND(UA9&gt;=TIME(5,45,0),UA9&lt;TIME(6,15,0)),TIME(6,0,0),IF(AND(UA9&gt;=TIME(6,15,0),UA9&lt;TIME(6,45,0)),TIME(6,30,0),IF(AND(UA9&gt;=TIME(6,45,0),UA9&lt;TIME(7,15,0)),TIME(7,0,0),IF(AND(UA9&gt;=TIME(7,15,0),UA9&lt;TIME(7,45,0)),TIME(7,30,0),IF(AND(UA9&gt;=TIME(7,45,0),UA9&lt;TIME(8,15,0)),TIME(8,0,0),IF(AND(UA9&gt;=TIME(8,15,0),UA9&lt;TIME(8,45,0)),TIME(8,30,0),IF(AND(UA9&gt;=TIME(8,45,0),UA9&lt;TIME(9,15,0)),TIME(9,0,0),IF(AND(UA9&gt;=TIME(9,15,0),UA9&lt;TIME(9,45,0)),TIME(9,30,0),IF(AND(UA9&gt;=TIME(9,45,0),UA9&lt;TIME(10,15,0)),TIME(10,0,0),IF(AND(UA9&gt;=TIME(10,15,0),UA9&lt;TIME(10,45,0)),TIME(10,30,0))))))))))))))))))))))))</f>
        <v/>
      </c>
      <c r="UD9" s="27">
        <f>TT5</f>
        <v>1</v>
      </c>
      <c r="UE9" s="27" t="str">
        <f>TY9&amp;UD9</f>
        <v>1</v>
      </c>
      <c r="UF9" s="27" t="str">
        <f t="shared" ref="UF9" si="44">IF(UC9="","",IF(UC9=TIME(0,30,0),15,IF(UC9=TIME(1,0,0),16,IF(UC9=TIME(1,30,0),17,IF(UC9=TIME(2,0,0),18,IF(UC9=TIME(2,30,0),19,IF(UC9=TIME(3,0,0),20,IF(UC9=TIME(3,30,0),21,IF(UC9=TIME(4,0,0),22,IF(UC9=TIME(4,30,0),23,IF(UC9=TIME(5,0,0),24,IF(UC9=TIME(5,30,0),25,IF(UC9=TIME(6,0,0),26,IF(UC9=TIME(6,30,0),27,IF(UC9=TIME(7,0,0),28,IF(UC9=TIME(7,30,0),29,IF(UC9=TIME(8,0,0),30,IF(UC9=TIME(8,30,0),31,IF(UC9=TIME(9,0,0),32,IF(UC9=TIME(9,30,0),33,IF(UC9=TIME(10,0,0),34,IF(UC9=TIME(10,30,0),35))))))))))))))))))))))</f>
        <v/>
      </c>
      <c r="UG9" s="27" t="str">
        <f>IF(UF9="","",IF(UE9="a1","C",IF(UE9="b1","D",IF(UE9="c1","E",IF(UE9="d1","F",IF(UE9="a2","G",IF(UE9="b2","H",IF(UE9="c2","I",IF(UE9="d2","J")))))))))</f>
        <v/>
      </c>
      <c r="UH9" s="28" t="str">
        <f ca="1">IF(UF9="","",INDIRECT("単価表!"&amp;UG9&amp;UF9))</f>
        <v/>
      </c>
      <c r="UI9" s="33">
        <f>入力シート!UG9</f>
        <v>0</v>
      </c>
      <c r="UJ9" s="88" t="str">
        <f ca="1">IF(UH9="","",IF(UI9=2,UH9*2,UH9))</f>
        <v/>
      </c>
      <c r="UK9" s="87" t="str">
        <f>IF(UP9="","",1)</f>
        <v/>
      </c>
      <c r="UL9" s="89" t="str">
        <f ca="1">IF(UJ9="","",ROUNDUP(UJ9*UK9,-1))</f>
        <v/>
      </c>
      <c r="UM9" s="84">
        <f>IF(TR9="","",IF(UI9=2,TW9*2,TW9))</f>
        <v>0</v>
      </c>
      <c r="UN9" s="84" t="str">
        <f>IF(UA9="","",UM9)</f>
        <v/>
      </c>
      <c r="UO9" s="84" t="str">
        <f>IF(UN9="","",MROUND(UN9,"00:01"))</f>
        <v/>
      </c>
      <c r="UP9" s="24" t="str">
        <f>IF(UN9="","",IF(UN9&lt;TIME(0,20,0),"",IF(AND(UN9&gt;=TIME(0,20,0),UN9&lt;TIME(0,45,0)),TIME(0,30,0),IF(AND(UN9&gt;=TIME(0,45,0),UN9&lt;TIME(1,15,0)),TIME(1,0,0),IF(AND(UN9&gt;=TIME(1,15,0),UN9&lt;TIME(1,45,0)),TIME(1,30,0),IF(AND(UN9&gt;=TIME(1,45,0),UN9&lt;TIME(2,15,0)),TIME(2,0,0),IF(AND(UN9&gt;=TIME(2,15,0),UN9&lt;TIME(2,45,0)),TIME(2,30,0),IF(AND(UN9&gt;=TIME(2,45,0),UN9&lt;TIME(3,15,0)),TIME(3,0,0),IF(AND(UN9&gt;=TIME(3,15,0),UN9&lt;TIME(3,45,0)),TIME(3,30,0),IF(AND(UN9&gt;=TIME(3,45,0),UN9&lt;TIME(4,15,0)),TIME(4,0,0),IF(AND(UN9&gt;=TIME(4,15,0),UN9&lt;TIME(4,45,0)),TIME(4,30,0),IF(AND(UN9&gt;=TIME(4,45,0),UN9&lt;TIME(5,15,0)),TIME(5,0,0),IF(AND(UN9&gt;=TIME(5,15,0),UN9&lt;TIME(5,45,0)),TIME(5,30,0),IF(AND(UN9&gt;=TIME(5,45,0),UN9&lt;TIME(6,15,0)),TIME(6,0,0),IF(AND(UN9&gt;=TIME(6,15,0),UN9&lt;TIME(6,45,0)),TIME(6,30,0),IF(AND(UN9&gt;=TIME(6,45,0),UN9&lt;TIME(7,15,0)),TIME(7,0,0),IF(AND(UN9&gt;=TIME(7,15,0),UN9&lt;TIME(7,45,0)),TIME(7,30,0),IF(AND(UN9&gt;=TIME(7,45,0),UN9&lt;TIME(8,15,0)),TIME(8,0,0),IF(AND(UN9&gt;=TIME(8,15,0),UN9&lt;TIME(8,45,0)),TIME(8,30,0),IF(AND(UN9&gt;=TIME(8,45,0),UN9&lt;TIME(9,15,0)),TIME(9,0,0),IF(AND(UN9&gt;=TIME(9,15,0),UN9&lt;TIME(9,45,0)),TIME(9,30,0),IF(AND(UN9&gt;=TIME(9,45,0),UN9&lt;TIME(10,15,0)),TIME(10,0,0),IF(AND(UN9&gt;=TIME(10,15,0),UN9&lt;TIME(10,45,0)),TIME(10,30,0),IF(AND(UN9&gt;=TIME(10,45,0),UN9&lt;TIME(11,15,0)),TIME(11,0,0),IF(AND(UN9&gt;=TIME(11,15,0),UN9&lt;TIME(11,45,0)),TIME(11,30,0),IF(AND(UN9&gt;=TIME(11,45,0),UN9&lt;TIME(12,15,0)),TIME(12,0,0),IF(AND(UN9&gt;=TIME(12,15,0),UN9&lt;TIME(12,45,0)),TIME(12,30,0),IF(AND(UN9&gt;=TIME(12,45,0),UN9&lt;TIME(13,15,0)),TIME(13,0,0),IF(AND(UN9&gt;=TIME(13,15,0),UN9&lt;TIME(13,45,0)),TIME(13,30,0),IF(AND(UN9&gt;=TIME(13,45,0),UN9&lt;TIME(14,15,0)),TIME(14,0,0),IF(AND(UN9&gt;=TIME(14,15,0),UN9&lt;TIME(14,45,0)),TIME(14,30,0),IF(AND(UN9&gt;=TIME(14,45,0),UN9&lt;TIME(15,15,0)),TIME(15,0,0),IF(AND(UN9&gt;=TIME(15,15,0),UN9&lt;TIME(15,45,0)),TIME(15,30,0),IF(AND(UN9&gt;=TIME(15,45,0),UN9&lt;TIME(16,15,0)),TIME(16,0,0),IF(AND(UN9&gt;=TIME(16,15,0),UN9&lt;TIME(16,45,0)),TIME(16,30,0),IF(AND(UN9&gt;=TIME(16,45,0),UN9&lt;TIME(17,15,0)),TIME(17,0,0),IF(AND(UN9&gt;=TIME(17,15,0),UN9&lt;TIME(17,45,0)),TIME(17,30,0),IF(AND(UN9&gt;=TIME(17,45,0),UN9&lt;TIME(18,15,0)),TIME(18,0,0),IF(AND(UN9&gt;=TIME(18,15,0),UN9&lt;TIME(18,45,0)),TIME(18,30,0),IF(AND(UN9&gt;=TIME(18,45,0),UN9&lt;TIME(19,15,0)),TIME(19,0,0),IF(AND(UN9&gt;=TIME(19,15,0),UN9&lt;TIME(19,45,0)),TIME(19,30,0),IF(AND(UN9&gt;=TIME(19,45,0),UN9&lt;TIME(20,15,0)),TIME(20,0,0),IF(AND(UN9&gt;=TIME(20,15,0),UN9&lt;TIME(20,45,0)),TIME(20,30,0),IF(AND(UN9&gt;=TIME(20,45,0),UN9&lt;TIME(21,15,0)),TIME(21,0,0)))))))))))))))))))))))))))))))))))))))))))))</f>
        <v/>
      </c>
      <c r="UQ9" s="101">
        <f>入力シート!UH9</f>
        <v>0</v>
      </c>
      <c r="UR9" s="210">
        <f>入力シート!UI9</f>
        <v>0</v>
      </c>
      <c r="US9" s="211"/>
      <c r="UT9" s="212"/>
      <c r="UU9" s="94"/>
      <c r="UV9" s="94"/>
      <c r="UW9" s="94"/>
      <c r="UX9" s="14">
        <f>入力シート!UJ9</f>
        <v>0</v>
      </c>
      <c r="UZ9" s="30">
        <f>IF(VA9="","",VA9)</f>
        <v>0</v>
      </c>
      <c r="VA9" s="101">
        <f>入力シート!UZ9</f>
        <v>0</v>
      </c>
      <c r="VB9" s="101" t="str">
        <f>IF(UZ9="","",入力シート!VA9)</f>
        <v/>
      </c>
      <c r="VC9" s="24">
        <f>TIME(入力シート!VC9,入力シート!VE9,0)</f>
        <v>0</v>
      </c>
      <c r="VD9" s="24">
        <f>TIME(入力シート!VG9,入力シート!VI9,0)</f>
        <v>0</v>
      </c>
      <c r="VE9" s="31">
        <f>TIME(入力シート!VK9,入力シート!VM9,0)</f>
        <v>0</v>
      </c>
      <c r="VF9" s="31">
        <f>TIME(入力シート!VO9,入力シート!VQ9,0)</f>
        <v>0</v>
      </c>
      <c r="VG9" s="24">
        <f>IF(VD9-VC9&lt;0,0,VD9-VC9)</f>
        <v>0</v>
      </c>
      <c r="VH9" s="24">
        <f>IF(VF9-VE9&lt;0,0,VF9-VE9)</f>
        <v>0</v>
      </c>
      <c r="VI9" s="24">
        <f>MROUND(VG9-VH9,"00:01")</f>
        <v>0</v>
      </c>
      <c r="VJ9" s="26" t="str">
        <f t="shared" ref="VJ9:VJ59" si="45">IF(VC9=0,"",IF(AND(VC9&gt;TIME(17,40,0),VC9&lt;=TIME(21,40,0),VD9&gt;=TIME(18,20,0),VD9&lt;TIME(22,20,0)),"b",IF(AND(VC9&gt;TIME(5,40,0),VC9&lt;=TIME(7,40,0),VD9&gt;=TIME(6,20,0),VD9&lt;TIME(8,20,0)),"c",IF(AND(VC9&gt;TIME(21,40,0),VC9&lt;=TIME(23,40,0),VD9&gt;=TIME(22,20,0),VD9&lt;=TIME(23,59,0)),"d",IF(AND(VC9&gt;=TIME(0,0,0),VC9&lt;=TIME(5,40,0),VD9&gt;=TIME(0,20,0),VD9&lt;TIME(6,20,0)),"d","a")))))</f>
        <v/>
      </c>
      <c r="VK9" s="26" t="str">
        <f t="shared" ref="VK9:VK59" si="46">IF(AND(OR(VJ9="c",VJ9="d"),WC9="特例計算"),"a",VJ9)</f>
        <v/>
      </c>
      <c r="VL9" s="24" t="str">
        <f>IF(VC9="","",IF(AND(VA9=VA10,VC10-VD9&lt;0),999,IF(AND(VA9=VA10,VK9=VK10,VC10-VD9&lt;TIME(2,0,0)),"",VI9)))</f>
        <v/>
      </c>
      <c r="VM9" s="24" t="str">
        <f>IF(VL9="","",IF(VL9=999,"error",VL9))</f>
        <v/>
      </c>
      <c r="VN9" s="101" t="str">
        <f>IF(VM9="","",IF(VJ9="a","日中",IF(VJ9="b","夜間",IF(VJ9="c","早朝",IF(VJ9="d","深夜")))))</f>
        <v/>
      </c>
      <c r="VO9" s="24" t="str">
        <f>IF(VM9="","",IF(VM9&lt;TIME(0,20,0),"",IF(AND(VM9&gt;=TIME(0,20,0),VM9&lt;TIME(0,45,0)),TIME(0,30,0),IF(AND(VM9&gt;=TIME(0,45,0),VM9&lt;TIME(1,15,0)),TIME(1,0,0),IF(AND(VM9&gt;=TIME(1,15,0),VM9&lt;TIME(1,45,0)),TIME(1,30,0),IF(AND(VM9&gt;=TIME(1,45,0),VM9&lt;TIME(2,15,0)),TIME(2,0,0),IF(AND(VM9&gt;=TIME(2,15,0),VM9&lt;TIME(2,45,0)),TIME(2,30,0),IF(AND(VM9&gt;=TIME(2,45,0),VM9&lt;TIME(3,15,0)),TIME(3,0,0),IF(AND(VM9&gt;=TIME(3,15,0),VM9&lt;TIME(3,45,0)),TIME(3,30,0),IF(AND(VM9&gt;=TIME(3,45,0),VM9&lt;TIME(4,15,0)),TIME(4,0,0),IF(AND(VM9&gt;=TIME(4,15,0),VM9&lt;TIME(4,45,0)),TIME(4,30,0),IF(AND(VM9&gt;=TIME(4,45,0),VM9&lt;TIME(5,15,0)),TIME(5,0,0),IF(AND(VM9&gt;=TIME(5,15,0),VM9&lt;TIME(5,45,0)),TIME(5,30,0),IF(AND(VM9&gt;=TIME(5,45,0),VM9&lt;TIME(6,15,0)),TIME(6,0,0),IF(AND(VM9&gt;=TIME(6,15,0),VM9&lt;TIME(6,45,0)),TIME(6,30,0),IF(AND(VM9&gt;=TIME(6,45,0),VM9&lt;TIME(7,15,0)),TIME(7,0,0),IF(AND(VM9&gt;=TIME(7,15,0),VM9&lt;TIME(7,45,0)),TIME(7,30,0),IF(AND(VM9&gt;=TIME(7,45,0),VM9&lt;TIME(8,15,0)),TIME(8,0,0),IF(AND(VM9&gt;=TIME(8,15,0),VM9&lt;TIME(8,45,0)),TIME(8,30,0),IF(AND(VM9&gt;=TIME(8,45,0),VM9&lt;TIME(9,15,0)),TIME(9,0,0),IF(AND(VM9&gt;=TIME(9,15,0),VM9&lt;TIME(9,45,0)),TIME(9,30,0),IF(AND(VM9&gt;=TIME(9,45,0),VM9&lt;TIME(10,15,0)),TIME(10,0,0),IF(AND(VM9&gt;=TIME(10,15,0),VM9&lt;TIME(10,45,0)),TIME(10,30,0))))))))))))))))))))))))</f>
        <v/>
      </c>
      <c r="VP9" s="27">
        <f>VF5</f>
        <v>1</v>
      </c>
      <c r="VQ9" s="27" t="str">
        <f>VK9&amp;VP9</f>
        <v>1</v>
      </c>
      <c r="VR9" s="27" t="str">
        <f t="shared" ref="VR9" si="47">IF(VO9="","",IF(VO9=TIME(0,30,0),15,IF(VO9=TIME(1,0,0),16,IF(VO9=TIME(1,30,0),17,IF(VO9=TIME(2,0,0),18,IF(VO9=TIME(2,30,0),19,IF(VO9=TIME(3,0,0),20,IF(VO9=TIME(3,30,0),21,IF(VO9=TIME(4,0,0),22,IF(VO9=TIME(4,30,0),23,IF(VO9=TIME(5,0,0),24,IF(VO9=TIME(5,30,0),25,IF(VO9=TIME(6,0,0),26,IF(VO9=TIME(6,30,0),27,IF(VO9=TIME(7,0,0),28,IF(VO9=TIME(7,30,0),29,IF(VO9=TIME(8,0,0),30,IF(VO9=TIME(8,30,0),31,IF(VO9=TIME(9,0,0),32,IF(VO9=TIME(9,30,0),33,IF(VO9=TIME(10,0,0),34,IF(VO9=TIME(10,30,0),35))))))))))))))))))))))</f>
        <v/>
      </c>
      <c r="VS9" s="27" t="str">
        <f>IF(VR9="","",IF(VQ9="a1","C",IF(VQ9="b1","D",IF(VQ9="c1","E",IF(VQ9="d1","F",IF(VQ9="a2","G",IF(VQ9="b2","H",IF(VQ9="c2","I",IF(VQ9="d2","J")))))))))</f>
        <v/>
      </c>
      <c r="VT9" s="28" t="str">
        <f ca="1">IF(VR9="","",INDIRECT("単価表!"&amp;VS9&amp;VR9))</f>
        <v/>
      </c>
      <c r="VU9" s="33">
        <f>入力シート!VS9</f>
        <v>0</v>
      </c>
      <c r="VV9" s="88" t="str">
        <f ca="1">IF(VT9="","",IF(VU9=2,VT9*2,VT9))</f>
        <v/>
      </c>
      <c r="VW9" s="87" t="str">
        <f>IF(WB9="","",1)</f>
        <v/>
      </c>
      <c r="VX9" s="89" t="str">
        <f ca="1">IF(VV9="","",ROUNDUP(VV9*VW9,-1))</f>
        <v/>
      </c>
      <c r="VY9" s="84">
        <f>IF(VD9="","",IF(VU9=2,VI9*2,VI9))</f>
        <v>0</v>
      </c>
      <c r="VZ9" s="84" t="str">
        <f>IF(VM9="","",VY9)</f>
        <v/>
      </c>
      <c r="WA9" s="84" t="str">
        <f>IF(VZ9="","",MROUND(VZ9,"00:01"))</f>
        <v/>
      </c>
      <c r="WB9" s="24" t="str">
        <f>IF(VZ9="","",IF(VZ9&lt;TIME(0,20,0),"",IF(AND(VZ9&gt;=TIME(0,20,0),VZ9&lt;TIME(0,45,0)),TIME(0,30,0),IF(AND(VZ9&gt;=TIME(0,45,0),VZ9&lt;TIME(1,15,0)),TIME(1,0,0),IF(AND(VZ9&gt;=TIME(1,15,0),VZ9&lt;TIME(1,45,0)),TIME(1,30,0),IF(AND(VZ9&gt;=TIME(1,45,0),VZ9&lt;TIME(2,15,0)),TIME(2,0,0),IF(AND(VZ9&gt;=TIME(2,15,0),VZ9&lt;TIME(2,45,0)),TIME(2,30,0),IF(AND(VZ9&gt;=TIME(2,45,0),VZ9&lt;TIME(3,15,0)),TIME(3,0,0),IF(AND(VZ9&gt;=TIME(3,15,0),VZ9&lt;TIME(3,45,0)),TIME(3,30,0),IF(AND(VZ9&gt;=TIME(3,45,0),VZ9&lt;TIME(4,15,0)),TIME(4,0,0),IF(AND(VZ9&gt;=TIME(4,15,0),VZ9&lt;TIME(4,45,0)),TIME(4,30,0),IF(AND(VZ9&gt;=TIME(4,45,0),VZ9&lt;TIME(5,15,0)),TIME(5,0,0),IF(AND(VZ9&gt;=TIME(5,15,0),VZ9&lt;TIME(5,45,0)),TIME(5,30,0),IF(AND(VZ9&gt;=TIME(5,45,0),VZ9&lt;TIME(6,15,0)),TIME(6,0,0),IF(AND(VZ9&gt;=TIME(6,15,0),VZ9&lt;TIME(6,45,0)),TIME(6,30,0),IF(AND(VZ9&gt;=TIME(6,45,0),VZ9&lt;TIME(7,15,0)),TIME(7,0,0),IF(AND(VZ9&gt;=TIME(7,15,0),VZ9&lt;TIME(7,45,0)),TIME(7,30,0),IF(AND(VZ9&gt;=TIME(7,45,0),VZ9&lt;TIME(8,15,0)),TIME(8,0,0),IF(AND(VZ9&gt;=TIME(8,15,0),VZ9&lt;TIME(8,45,0)),TIME(8,30,0),IF(AND(VZ9&gt;=TIME(8,45,0),VZ9&lt;TIME(9,15,0)),TIME(9,0,0),IF(AND(VZ9&gt;=TIME(9,15,0),VZ9&lt;TIME(9,45,0)),TIME(9,30,0),IF(AND(VZ9&gt;=TIME(9,45,0),VZ9&lt;TIME(10,15,0)),TIME(10,0,0),IF(AND(VZ9&gt;=TIME(10,15,0),VZ9&lt;TIME(10,45,0)),TIME(10,30,0),IF(AND(VZ9&gt;=TIME(10,45,0),VZ9&lt;TIME(11,15,0)),TIME(11,0,0),IF(AND(VZ9&gt;=TIME(11,15,0),VZ9&lt;TIME(11,45,0)),TIME(11,30,0),IF(AND(VZ9&gt;=TIME(11,45,0),VZ9&lt;TIME(12,15,0)),TIME(12,0,0),IF(AND(VZ9&gt;=TIME(12,15,0),VZ9&lt;TIME(12,45,0)),TIME(12,30,0),IF(AND(VZ9&gt;=TIME(12,45,0),VZ9&lt;TIME(13,15,0)),TIME(13,0,0),IF(AND(VZ9&gt;=TIME(13,15,0),VZ9&lt;TIME(13,45,0)),TIME(13,30,0),IF(AND(VZ9&gt;=TIME(13,45,0),VZ9&lt;TIME(14,15,0)),TIME(14,0,0),IF(AND(VZ9&gt;=TIME(14,15,0),VZ9&lt;TIME(14,45,0)),TIME(14,30,0),IF(AND(VZ9&gt;=TIME(14,45,0),VZ9&lt;TIME(15,15,0)),TIME(15,0,0),IF(AND(VZ9&gt;=TIME(15,15,0),VZ9&lt;TIME(15,45,0)),TIME(15,30,0),IF(AND(VZ9&gt;=TIME(15,45,0),VZ9&lt;TIME(16,15,0)),TIME(16,0,0),IF(AND(VZ9&gt;=TIME(16,15,0),VZ9&lt;TIME(16,45,0)),TIME(16,30,0),IF(AND(VZ9&gt;=TIME(16,45,0),VZ9&lt;TIME(17,15,0)),TIME(17,0,0),IF(AND(VZ9&gt;=TIME(17,15,0),VZ9&lt;TIME(17,45,0)),TIME(17,30,0),IF(AND(VZ9&gt;=TIME(17,45,0),VZ9&lt;TIME(18,15,0)),TIME(18,0,0),IF(AND(VZ9&gt;=TIME(18,15,0),VZ9&lt;TIME(18,45,0)),TIME(18,30,0),IF(AND(VZ9&gt;=TIME(18,45,0),VZ9&lt;TIME(19,15,0)),TIME(19,0,0),IF(AND(VZ9&gt;=TIME(19,15,0),VZ9&lt;TIME(19,45,0)),TIME(19,30,0),IF(AND(VZ9&gt;=TIME(19,45,0),VZ9&lt;TIME(20,15,0)),TIME(20,0,0),IF(AND(VZ9&gt;=TIME(20,15,0),VZ9&lt;TIME(20,45,0)),TIME(20,30,0),IF(AND(VZ9&gt;=TIME(20,45,0),VZ9&lt;TIME(21,15,0)),TIME(21,0,0)))))))))))))))))))))))))))))))))))))))))))))</f>
        <v/>
      </c>
      <c r="WC9" s="101">
        <f>入力シート!VT9</f>
        <v>0</v>
      </c>
      <c r="WD9" s="210">
        <f>入力シート!VU9</f>
        <v>0</v>
      </c>
      <c r="WE9" s="211"/>
      <c r="WF9" s="212"/>
      <c r="WG9" s="94"/>
      <c r="WH9" s="94"/>
      <c r="WI9" s="94"/>
      <c r="WJ9" s="14">
        <f>入力シート!VV9</f>
        <v>0</v>
      </c>
      <c r="WL9" s="30">
        <f>IF(WM9="","",WM9)</f>
        <v>0</v>
      </c>
      <c r="WM9" s="101">
        <f>入力シート!WL9</f>
        <v>0</v>
      </c>
      <c r="WN9" s="101" t="str">
        <f>IF(WL9="","",入力シート!WM9)</f>
        <v/>
      </c>
      <c r="WO9" s="24">
        <f>TIME(入力シート!WO9,入力シート!WQ9,0)</f>
        <v>0</v>
      </c>
      <c r="WP9" s="24">
        <f>TIME(入力シート!WS9,入力シート!WU9,0)</f>
        <v>0</v>
      </c>
      <c r="WQ9" s="31">
        <f>TIME(入力シート!WW9,入力シート!WY9,0)</f>
        <v>0</v>
      </c>
      <c r="WR9" s="31">
        <f>TIME(入力シート!XA9,入力シート!XC9,0)</f>
        <v>0</v>
      </c>
      <c r="WS9" s="24">
        <f>IF(WP9-WO9&lt;0,0,WP9-WO9)</f>
        <v>0</v>
      </c>
      <c r="WT9" s="24">
        <f>IF(WR9-WQ9&lt;0,0,WR9-WQ9)</f>
        <v>0</v>
      </c>
      <c r="WU9" s="24">
        <f>MROUND(WS9-WT9,"00:01")</f>
        <v>0</v>
      </c>
      <c r="WV9" s="26" t="str">
        <f t="shared" ref="WV9:WV59" si="48">IF(WO9=0,"",IF(AND(WO9&gt;TIME(17,40,0),WO9&lt;=TIME(21,40,0),WP9&gt;=TIME(18,20,0),WP9&lt;TIME(22,20,0)),"b",IF(AND(WO9&gt;TIME(5,40,0),WO9&lt;=TIME(7,40,0),WP9&gt;=TIME(6,20,0),WP9&lt;TIME(8,20,0)),"c",IF(AND(WO9&gt;TIME(21,40,0),WO9&lt;=TIME(23,40,0),WP9&gt;=TIME(22,20,0),WP9&lt;=TIME(23,59,0)),"d",IF(AND(WO9&gt;=TIME(0,0,0),WO9&lt;=TIME(5,40,0),WP9&gt;=TIME(0,20,0),WP9&lt;TIME(6,20,0)),"d","a")))))</f>
        <v/>
      </c>
      <c r="WW9" s="26" t="str">
        <f t="shared" ref="WW9:WW59" si="49">IF(AND(OR(WV9="c",WV9="d"),XO9="特例計算"),"a",WV9)</f>
        <v/>
      </c>
      <c r="WX9" s="24" t="str">
        <f>IF(WO9="","",IF(AND(WM9=WM10,WO10-WP9&lt;0),999,IF(AND(WM9=WM10,WW9=WW10,WO10-WP9&lt;TIME(2,0,0)),"",WU9)))</f>
        <v/>
      </c>
      <c r="WY9" s="24" t="str">
        <f>IF(WX9="","",IF(WX9=999,"error",WX9))</f>
        <v/>
      </c>
      <c r="WZ9" s="101" t="str">
        <f>IF(WY9="","",IF(WV9="a","日中",IF(WV9="b","夜間",IF(WV9="c","早朝",IF(WV9="d","深夜")))))</f>
        <v/>
      </c>
      <c r="XA9" s="24" t="str">
        <f>IF(WY9="","",IF(WY9&lt;TIME(0,20,0),"",IF(AND(WY9&gt;=TIME(0,20,0),WY9&lt;TIME(0,45,0)),TIME(0,30,0),IF(AND(WY9&gt;=TIME(0,45,0),WY9&lt;TIME(1,15,0)),TIME(1,0,0),IF(AND(WY9&gt;=TIME(1,15,0),WY9&lt;TIME(1,45,0)),TIME(1,30,0),IF(AND(WY9&gt;=TIME(1,45,0),WY9&lt;TIME(2,15,0)),TIME(2,0,0),IF(AND(WY9&gt;=TIME(2,15,0),WY9&lt;TIME(2,45,0)),TIME(2,30,0),IF(AND(WY9&gt;=TIME(2,45,0),WY9&lt;TIME(3,15,0)),TIME(3,0,0),IF(AND(WY9&gt;=TIME(3,15,0),WY9&lt;TIME(3,45,0)),TIME(3,30,0),IF(AND(WY9&gt;=TIME(3,45,0),WY9&lt;TIME(4,15,0)),TIME(4,0,0),IF(AND(WY9&gt;=TIME(4,15,0),WY9&lt;TIME(4,45,0)),TIME(4,30,0),IF(AND(WY9&gt;=TIME(4,45,0),WY9&lt;TIME(5,15,0)),TIME(5,0,0),IF(AND(WY9&gt;=TIME(5,15,0),WY9&lt;TIME(5,45,0)),TIME(5,30,0),IF(AND(WY9&gt;=TIME(5,45,0),WY9&lt;TIME(6,15,0)),TIME(6,0,0),IF(AND(WY9&gt;=TIME(6,15,0),WY9&lt;TIME(6,45,0)),TIME(6,30,0),IF(AND(WY9&gt;=TIME(6,45,0),WY9&lt;TIME(7,15,0)),TIME(7,0,0),IF(AND(WY9&gt;=TIME(7,15,0),WY9&lt;TIME(7,45,0)),TIME(7,30,0),IF(AND(WY9&gt;=TIME(7,45,0),WY9&lt;TIME(8,15,0)),TIME(8,0,0),IF(AND(WY9&gt;=TIME(8,15,0),WY9&lt;TIME(8,45,0)),TIME(8,30,0),IF(AND(WY9&gt;=TIME(8,45,0),WY9&lt;TIME(9,15,0)),TIME(9,0,0),IF(AND(WY9&gt;=TIME(9,15,0),WY9&lt;TIME(9,45,0)),TIME(9,30,0),IF(AND(WY9&gt;=TIME(9,45,0),WY9&lt;TIME(10,15,0)),TIME(10,0,0),IF(AND(WY9&gt;=TIME(10,15,0),WY9&lt;TIME(10,45,0)),TIME(10,30,0))))))))))))))))))))))))</f>
        <v/>
      </c>
      <c r="XB9" s="27">
        <f>WR5</f>
        <v>1</v>
      </c>
      <c r="XC9" s="27" t="str">
        <f>WW9&amp;XB9</f>
        <v>1</v>
      </c>
      <c r="XD9" s="27" t="str">
        <f t="shared" ref="XD9" si="50">IF(XA9="","",IF(XA9=TIME(0,30,0),15,IF(XA9=TIME(1,0,0),16,IF(XA9=TIME(1,30,0),17,IF(XA9=TIME(2,0,0),18,IF(XA9=TIME(2,30,0),19,IF(XA9=TIME(3,0,0),20,IF(XA9=TIME(3,30,0),21,IF(XA9=TIME(4,0,0),22,IF(XA9=TIME(4,30,0),23,IF(XA9=TIME(5,0,0),24,IF(XA9=TIME(5,30,0),25,IF(XA9=TIME(6,0,0),26,IF(XA9=TIME(6,30,0),27,IF(XA9=TIME(7,0,0),28,IF(XA9=TIME(7,30,0),29,IF(XA9=TIME(8,0,0),30,IF(XA9=TIME(8,30,0),31,IF(XA9=TIME(9,0,0),32,IF(XA9=TIME(9,30,0),33,IF(XA9=TIME(10,0,0),34,IF(XA9=TIME(10,30,0),35))))))))))))))))))))))</f>
        <v/>
      </c>
      <c r="XE9" s="27" t="str">
        <f>IF(XD9="","",IF(XC9="a1","C",IF(XC9="b1","D",IF(XC9="c1","E",IF(XC9="d1","F",IF(XC9="a2","G",IF(XC9="b2","H",IF(XC9="c2","I",IF(XC9="d2","J")))))))))</f>
        <v/>
      </c>
      <c r="XF9" s="28" t="str">
        <f ca="1">IF(XD9="","",INDIRECT("単価表!"&amp;XE9&amp;XD9))</f>
        <v/>
      </c>
      <c r="XG9" s="33">
        <f>入力シート!XE9</f>
        <v>0</v>
      </c>
      <c r="XH9" s="88" t="str">
        <f ca="1">IF(XF9="","",IF(XG9=2,XF9*2,XF9))</f>
        <v/>
      </c>
      <c r="XI9" s="87" t="str">
        <f>IF(XN9="","",1)</f>
        <v/>
      </c>
      <c r="XJ9" s="89" t="str">
        <f ca="1">IF(XH9="","",ROUNDUP(XH9*XI9,-1))</f>
        <v/>
      </c>
      <c r="XK9" s="84">
        <f>IF(WP9="","",IF(XG9=2,WU9*2,WU9))</f>
        <v>0</v>
      </c>
      <c r="XL9" s="84" t="str">
        <f>IF(WY9="","",XK9)</f>
        <v/>
      </c>
      <c r="XM9" s="84" t="str">
        <f>IF(XL9="","",MROUND(XL9,"00:01"))</f>
        <v/>
      </c>
      <c r="XN9" s="24" t="str">
        <f>IF(XL9="","",IF(XL9&lt;TIME(0,20,0),"",IF(AND(XL9&gt;=TIME(0,20,0),XL9&lt;TIME(0,45,0)),TIME(0,30,0),IF(AND(XL9&gt;=TIME(0,45,0),XL9&lt;TIME(1,15,0)),TIME(1,0,0),IF(AND(XL9&gt;=TIME(1,15,0),XL9&lt;TIME(1,45,0)),TIME(1,30,0),IF(AND(XL9&gt;=TIME(1,45,0),XL9&lt;TIME(2,15,0)),TIME(2,0,0),IF(AND(XL9&gt;=TIME(2,15,0),XL9&lt;TIME(2,45,0)),TIME(2,30,0),IF(AND(XL9&gt;=TIME(2,45,0),XL9&lt;TIME(3,15,0)),TIME(3,0,0),IF(AND(XL9&gt;=TIME(3,15,0),XL9&lt;TIME(3,45,0)),TIME(3,30,0),IF(AND(XL9&gt;=TIME(3,45,0),XL9&lt;TIME(4,15,0)),TIME(4,0,0),IF(AND(XL9&gt;=TIME(4,15,0),XL9&lt;TIME(4,45,0)),TIME(4,30,0),IF(AND(XL9&gt;=TIME(4,45,0),XL9&lt;TIME(5,15,0)),TIME(5,0,0),IF(AND(XL9&gt;=TIME(5,15,0),XL9&lt;TIME(5,45,0)),TIME(5,30,0),IF(AND(XL9&gt;=TIME(5,45,0),XL9&lt;TIME(6,15,0)),TIME(6,0,0),IF(AND(XL9&gt;=TIME(6,15,0),XL9&lt;TIME(6,45,0)),TIME(6,30,0),IF(AND(XL9&gt;=TIME(6,45,0),XL9&lt;TIME(7,15,0)),TIME(7,0,0),IF(AND(XL9&gt;=TIME(7,15,0),XL9&lt;TIME(7,45,0)),TIME(7,30,0),IF(AND(XL9&gt;=TIME(7,45,0),XL9&lt;TIME(8,15,0)),TIME(8,0,0),IF(AND(XL9&gt;=TIME(8,15,0),XL9&lt;TIME(8,45,0)),TIME(8,30,0),IF(AND(XL9&gt;=TIME(8,45,0),XL9&lt;TIME(9,15,0)),TIME(9,0,0),IF(AND(XL9&gt;=TIME(9,15,0),XL9&lt;TIME(9,45,0)),TIME(9,30,0),IF(AND(XL9&gt;=TIME(9,45,0),XL9&lt;TIME(10,15,0)),TIME(10,0,0),IF(AND(XL9&gt;=TIME(10,15,0),XL9&lt;TIME(10,45,0)),TIME(10,30,0),IF(AND(XL9&gt;=TIME(10,45,0),XL9&lt;TIME(11,15,0)),TIME(11,0,0),IF(AND(XL9&gt;=TIME(11,15,0),XL9&lt;TIME(11,45,0)),TIME(11,30,0),IF(AND(XL9&gt;=TIME(11,45,0),XL9&lt;TIME(12,15,0)),TIME(12,0,0),IF(AND(XL9&gt;=TIME(12,15,0),XL9&lt;TIME(12,45,0)),TIME(12,30,0),IF(AND(XL9&gt;=TIME(12,45,0),XL9&lt;TIME(13,15,0)),TIME(13,0,0),IF(AND(XL9&gt;=TIME(13,15,0),XL9&lt;TIME(13,45,0)),TIME(13,30,0),IF(AND(XL9&gt;=TIME(13,45,0),XL9&lt;TIME(14,15,0)),TIME(14,0,0),IF(AND(XL9&gt;=TIME(14,15,0),XL9&lt;TIME(14,45,0)),TIME(14,30,0),IF(AND(XL9&gt;=TIME(14,45,0),XL9&lt;TIME(15,15,0)),TIME(15,0,0),IF(AND(XL9&gt;=TIME(15,15,0),XL9&lt;TIME(15,45,0)),TIME(15,30,0),IF(AND(XL9&gt;=TIME(15,45,0),XL9&lt;TIME(16,15,0)),TIME(16,0,0),IF(AND(XL9&gt;=TIME(16,15,0),XL9&lt;TIME(16,45,0)),TIME(16,30,0),IF(AND(XL9&gt;=TIME(16,45,0),XL9&lt;TIME(17,15,0)),TIME(17,0,0),IF(AND(XL9&gt;=TIME(17,15,0),XL9&lt;TIME(17,45,0)),TIME(17,30,0),IF(AND(XL9&gt;=TIME(17,45,0),XL9&lt;TIME(18,15,0)),TIME(18,0,0),IF(AND(XL9&gt;=TIME(18,15,0),XL9&lt;TIME(18,45,0)),TIME(18,30,0),IF(AND(XL9&gt;=TIME(18,45,0),XL9&lt;TIME(19,15,0)),TIME(19,0,0),IF(AND(XL9&gt;=TIME(19,15,0),XL9&lt;TIME(19,45,0)),TIME(19,30,0),IF(AND(XL9&gt;=TIME(19,45,0),XL9&lt;TIME(20,15,0)),TIME(20,0,0),IF(AND(XL9&gt;=TIME(20,15,0),XL9&lt;TIME(20,45,0)),TIME(20,30,0),IF(AND(XL9&gt;=TIME(20,45,0),XL9&lt;TIME(21,15,0)),TIME(21,0,0)))))))))))))))))))))))))))))))))))))))))))))</f>
        <v/>
      </c>
      <c r="XO9" s="101">
        <f>入力シート!XF9</f>
        <v>0</v>
      </c>
      <c r="XP9" s="210">
        <f>入力シート!XG9</f>
        <v>0</v>
      </c>
      <c r="XQ9" s="211"/>
      <c r="XR9" s="212"/>
      <c r="XS9" s="94"/>
      <c r="XT9" s="94"/>
      <c r="XU9" s="94"/>
      <c r="XV9" s="14">
        <f>入力シート!XH9</f>
        <v>0</v>
      </c>
      <c r="XX9" s="30">
        <f>IF(XY9="","",XY9)</f>
        <v>0</v>
      </c>
      <c r="XY9" s="101">
        <f>入力シート!XX9</f>
        <v>0</v>
      </c>
      <c r="XZ9" s="101" t="str">
        <f>IF(XX9="","",入力シート!XY9)</f>
        <v/>
      </c>
      <c r="YA9" s="24">
        <f>TIME(入力シート!YA9,入力シート!YC9,0)</f>
        <v>0</v>
      </c>
      <c r="YB9" s="24">
        <f>TIME(入力シート!YE9,入力シート!YG9,0)</f>
        <v>0</v>
      </c>
      <c r="YC9" s="31">
        <f>TIME(入力シート!YI9,入力シート!YK9,0)</f>
        <v>0</v>
      </c>
      <c r="YD9" s="31">
        <f>TIME(入力シート!YM9,入力シート!YO9,0)</f>
        <v>0</v>
      </c>
      <c r="YE9" s="24">
        <f>IF(YB9-YA9&lt;0,0,YB9-YA9)</f>
        <v>0</v>
      </c>
      <c r="YF9" s="24">
        <f>IF(YD9-YC9&lt;0,0,YD9-YC9)</f>
        <v>0</v>
      </c>
      <c r="YG9" s="24">
        <f>MROUND(YE9-YF9,"00:01")</f>
        <v>0</v>
      </c>
      <c r="YH9" s="26" t="str">
        <f t="shared" ref="YH9:YH59" si="51">IF(YA9=0,"",IF(AND(YA9&gt;TIME(17,40,0),YA9&lt;=TIME(21,40,0),YB9&gt;=TIME(18,20,0),YB9&lt;TIME(22,20,0)),"b",IF(AND(YA9&gt;TIME(5,40,0),YA9&lt;=TIME(7,40,0),YB9&gt;=TIME(6,20,0),YB9&lt;TIME(8,20,0)),"c",IF(AND(YA9&gt;TIME(21,40,0),YA9&lt;=TIME(23,40,0),YB9&gt;=TIME(22,20,0),YB9&lt;=TIME(23,59,0)),"d",IF(AND(YA9&gt;=TIME(0,0,0),YA9&lt;=TIME(5,40,0),YB9&gt;=TIME(0,20,0),YB9&lt;TIME(6,20,0)),"d","a")))))</f>
        <v/>
      </c>
      <c r="YI9" s="26" t="str">
        <f t="shared" ref="YI9:YI59" si="52">IF(AND(OR(YH9="c",YH9="d"),ZA9="特例計算"),"a",YH9)</f>
        <v/>
      </c>
      <c r="YJ9" s="24" t="str">
        <f>IF(YA9="","",IF(AND(XY9=XY10,YA10-YB9&lt;0),999,IF(AND(XY9=XY10,YI9=YI10,YA10-YB9&lt;TIME(2,0,0)),"",YG9)))</f>
        <v/>
      </c>
      <c r="YK9" s="24" t="str">
        <f>IF(YJ9="","",IF(YJ9=999,"error",YJ9))</f>
        <v/>
      </c>
      <c r="YL9" s="101" t="str">
        <f>IF(YK9="","",IF(YH9="a","日中",IF(YH9="b","夜間",IF(YH9="c","早朝",IF(YH9="d","深夜")))))</f>
        <v/>
      </c>
      <c r="YM9" s="24" t="str">
        <f>IF(YK9="","",IF(YK9&lt;TIME(0,20,0),"",IF(AND(YK9&gt;=TIME(0,20,0),YK9&lt;TIME(0,45,0)),TIME(0,30,0),IF(AND(YK9&gt;=TIME(0,45,0),YK9&lt;TIME(1,15,0)),TIME(1,0,0),IF(AND(YK9&gt;=TIME(1,15,0),YK9&lt;TIME(1,45,0)),TIME(1,30,0),IF(AND(YK9&gt;=TIME(1,45,0),YK9&lt;TIME(2,15,0)),TIME(2,0,0),IF(AND(YK9&gt;=TIME(2,15,0),YK9&lt;TIME(2,45,0)),TIME(2,30,0),IF(AND(YK9&gt;=TIME(2,45,0),YK9&lt;TIME(3,15,0)),TIME(3,0,0),IF(AND(YK9&gt;=TIME(3,15,0),YK9&lt;TIME(3,45,0)),TIME(3,30,0),IF(AND(YK9&gt;=TIME(3,45,0),YK9&lt;TIME(4,15,0)),TIME(4,0,0),IF(AND(YK9&gt;=TIME(4,15,0),YK9&lt;TIME(4,45,0)),TIME(4,30,0),IF(AND(YK9&gt;=TIME(4,45,0),YK9&lt;TIME(5,15,0)),TIME(5,0,0),IF(AND(YK9&gt;=TIME(5,15,0),YK9&lt;TIME(5,45,0)),TIME(5,30,0),IF(AND(YK9&gt;=TIME(5,45,0),YK9&lt;TIME(6,15,0)),TIME(6,0,0),IF(AND(YK9&gt;=TIME(6,15,0),YK9&lt;TIME(6,45,0)),TIME(6,30,0),IF(AND(YK9&gt;=TIME(6,45,0),YK9&lt;TIME(7,15,0)),TIME(7,0,0),IF(AND(YK9&gt;=TIME(7,15,0),YK9&lt;TIME(7,45,0)),TIME(7,30,0),IF(AND(YK9&gt;=TIME(7,45,0),YK9&lt;TIME(8,15,0)),TIME(8,0,0),IF(AND(YK9&gt;=TIME(8,15,0),YK9&lt;TIME(8,45,0)),TIME(8,30,0),IF(AND(YK9&gt;=TIME(8,45,0),YK9&lt;TIME(9,15,0)),TIME(9,0,0),IF(AND(YK9&gt;=TIME(9,15,0),YK9&lt;TIME(9,45,0)),TIME(9,30,0),IF(AND(YK9&gt;=TIME(9,45,0),YK9&lt;TIME(10,15,0)),TIME(10,0,0),IF(AND(YK9&gt;=TIME(10,15,0),YK9&lt;TIME(10,45,0)),TIME(10,30,0))))))))))))))))))))))))</f>
        <v/>
      </c>
      <c r="YN9" s="27">
        <f>YD5</f>
        <v>1</v>
      </c>
      <c r="YO9" s="27" t="str">
        <f>YI9&amp;YN9</f>
        <v>1</v>
      </c>
      <c r="YP9" s="27" t="str">
        <f t="shared" ref="YP9" si="53">IF(YM9="","",IF(YM9=TIME(0,30,0),15,IF(YM9=TIME(1,0,0),16,IF(YM9=TIME(1,30,0),17,IF(YM9=TIME(2,0,0),18,IF(YM9=TIME(2,30,0),19,IF(YM9=TIME(3,0,0),20,IF(YM9=TIME(3,30,0),21,IF(YM9=TIME(4,0,0),22,IF(YM9=TIME(4,30,0),23,IF(YM9=TIME(5,0,0),24,IF(YM9=TIME(5,30,0),25,IF(YM9=TIME(6,0,0),26,IF(YM9=TIME(6,30,0),27,IF(YM9=TIME(7,0,0),28,IF(YM9=TIME(7,30,0),29,IF(YM9=TIME(8,0,0),30,IF(YM9=TIME(8,30,0),31,IF(YM9=TIME(9,0,0),32,IF(YM9=TIME(9,30,0),33,IF(YM9=TIME(10,0,0),34,IF(YM9=TIME(10,30,0),35))))))))))))))))))))))</f>
        <v/>
      </c>
      <c r="YQ9" s="27" t="str">
        <f>IF(YP9="","",IF(YO9="a1","C",IF(YO9="b1","D",IF(YO9="c1","E",IF(YO9="d1","F",IF(YO9="a2","G",IF(YO9="b2","H",IF(YO9="c2","I",IF(YO9="d2","J")))))))))</f>
        <v/>
      </c>
      <c r="YR9" s="28" t="str">
        <f ca="1">IF(YP9="","",INDIRECT("単価表!"&amp;YQ9&amp;YP9))</f>
        <v/>
      </c>
      <c r="YS9" s="33">
        <f>入力シート!YQ9</f>
        <v>0</v>
      </c>
      <c r="YT9" s="88" t="str">
        <f ca="1">IF(YR9="","",IF(YS9=2,YR9*2,YR9))</f>
        <v/>
      </c>
      <c r="YU9" s="87" t="str">
        <f>IF(YZ9="","",1)</f>
        <v/>
      </c>
      <c r="YV9" s="89" t="str">
        <f ca="1">IF(YT9="","",ROUNDUP(YT9*YU9,-1))</f>
        <v/>
      </c>
      <c r="YW9" s="84">
        <f>IF(YB9="","",IF(YS9=2,YG9*2,YG9))</f>
        <v>0</v>
      </c>
      <c r="YX9" s="84" t="str">
        <f>IF(YK9="","",YW9)</f>
        <v/>
      </c>
      <c r="YY9" s="84" t="str">
        <f>IF(YX9="","",MROUND(YX9,"00:01"))</f>
        <v/>
      </c>
      <c r="YZ9" s="24" t="str">
        <f>IF(YX9="","",IF(YX9&lt;TIME(0,20,0),"",IF(AND(YX9&gt;=TIME(0,20,0),YX9&lt;TIME(0,45,0)),TIME(0,30,0),IF(AND(YX9&gt;=TIME(0,45,0),YX9&lt;TIME(1,15,0)),TIME(1,0,0),IF(AND(YX9&gt;=TIME(1,15,0),YX9&lt;TIME(1,45,0)),TIME(1,30,0),IF(AND(YX9&gt;=TIME(1,45,0),YX9&lt;TIME(2,15,0)),TIME(2,0,0),IF(AND(YX9&gt;=TIME(2,15,0),YX9&lt;TIME(2,45,0)),TIME(2,30,0),IF(AND(YX9&gt;=TIME(2,45,0),YX9&lt;TIME(3,15,0)),TIME(3,0,0),IF(AND(YX9&gt;=TIME(3,15,0),YX9&lt;TIME(3,45,0)),TIME(3,30,0),IF(AND(YX9&gt;=TIME(3,45,0),YX9&lt;TIME(4,15,0)),TIME(4,0,0),IF(AND(YX9&gt;=TIME(4,15,0),YX9&lt;TIME(4,45,0)),TIME(4,30,0),IF(AND(YX9&gt;=TIME(4,45,0),YX9&lt;TIME(5,15,0)),TIME(5,0,0),IF(AND(YX9&gt;=TIME(5,15,0),YX9&lt;TIME(5,45,0)),TIME(5,30,0),IF(AND(YX9&gt;=TIME(5,45,0),YX9&lt;TIME(6,15,0)),TIME(6,0,0),IF(AND(YX9&gt;=TIME(6,15,0),YX9&lt;TIME(6,45,0)),TIME(6,30,0),IF(AND(YX9&gt;=TIME(6,45,0),YX9&lt;TIME(7,15,0)),TIME(7,0,0),IF(AND(YX9&gt;=TIME(7,15,0),YX9&lt;TIME(7,45,0)),TIME(7,30,0),IF(AND(YX9&gt;=TIME(7,45,0),YX9&lt;TIME(8,15,0)),TIME(8,0,0),IF(AND(YX9&gt;=TIME(8,15,0),YX9&lt;TIME(8,45,0)),TIME(8,30,0),IF(AND(YX9&gt;=TIME(8,45,0),YX9&lt;TIME(9,15,0)),TIME(9,0,0),IF(AND(YX9&gt;=TIME(9,15,0),YX9&lt;TIME(9,45,0)),TIME(9,30,0),IF(AND(YX9&gt;=TIME(9,45,0),YX9&lt;TIME(10,15,0)),TIME(10,0,0),IF(AND(YX9&gt;=TIME(10,15,0),YX9&lt;TIME(10,45,0)),TIME(10,30,0),IF(AND(YX9&gt;=TIME(10,45,0),YX9&lt;TIME(11,15,0)),TIME(11,0,0),IF(AND(YX9&gt;=TIME(11,15,0),YX9&lt;TIME(11,45,0)),TIME(11,30,0),IF(AND(YX9&gt;=TIME(11,45,0),YX9&lt;TIME(12,15,0)),TIME(12,0,0),IF(AND(YX9&gt;=TIME(12,15,0),YX9&lt;TIME(12,45,0)),TIME(12,30,0),IF(AND(YX9&gt;=TIME(12,45,0),YX9&lt;TIME(13,15,0)),TIME(13,0,0),IF(AND(YX9&gt;=TIME(13,15,0),YX9&lt;TIME(13,45,0)),TIME(13,30,0),IF(AND(YX9&gt;=TIME(13,45,0),YX9&lt;TIME(14,15,0)),TIME(14,0,0),IF(AND(YX9&gt;=TIME(14,15,0),YX9&lt;TIME(14,45,0)),TIME(14,30,0),IF(AND(YX9&gt;=TIME(14,45,0),YX9&lt;TIME(15,15,0)),TIME(15,0,0),IF(AND(YX9&gt;=TIME(15,15,0),YX9&lt;TIME(15,45,0)),TIME(15,30,0),IF(AND(YX9&gt;=TIME(15,45,0),YX9&lt;TIME(16,15,0)),TIME(16,0,0),IF(AND(YX9&gt;=TIME(16,15,0),YX9&lt;TIME(16,45,0)),TIME(16,30,0),IF(AND(YX9&gt;=TIME(16,45,0),YX9&lt;TIME(17,15,0)),TIME(17,0,0),IF(AND(YX9&gt;=TIME(17,15,0),YX9&lt;TIME(17,45,0)),TIME(17,30,0),IF(AND(YX9&gt;=TIME(17,45,0),YX9&lt;TIME(18,15,0)),TIME(18,0,0),IF(AND(YX9&gt;=TIME(18,15,0),YX9&lt;TIME(18,45,0)),TIME(18,30,0),IF(AND(YX9&gt;=TIME(18,45,0),YX9&lt;TIME(19,15,0)),TIME(19,0,0),IF(AND(YX9&gt;=TIME(19,15,0),YX9&lt;TIME(19,45,0)),TIME(19,30,0),IF(AND(YX9&gt;=TIME(19,45,0),YX9&lt;TIME(20,15,0)),TIME(20,0,0),IF(AND(YX9&gt;=TIME(20,15,0),YX9&lt;TIME(20,45,0)),TIME(20,30,0),IF(AND(YX9&gt;=TIME(20,45,0),YX9&lt;TIME(21,15,0)),TIME(21,0,0)))))))))))))))))))))))))))))))))))))))))))))</f>
        <v/>
      </c>
      <c r="ZA9" s="101">
        <f>入力シート!YR9</f>
        <v>0</v>
      </c>
      <c r="ZB9" s="210">
        <f>入力シート!YS9</f>
        <v>0</v>
      </c>
      <c r="ZC9" s="211"/>
      <c r="ZD9" s="212"/>
      <c r="ZE9" s="94"/>
      <c r="ZF9" s="94"/>
      <c r="ZG9" s="94"/>
      <c r="ZH9" s="14">
        <f>入力シート!YT9</f>
        <v>0</v>
      </c>
      <c r="ZJ9" s="30">
        <f>IF(ZK9="","",ZK9)</f>
        <v>0</v>
      </c>
      <c r="ZK9" s="101">
        <f>入力シート!ZJ9</f>
        <v>0</v>
      </c>
      <c r="ZL9" s="101" t="str">
        <f>IF(ZJ9="","",入力シート!ZK9)</f>
        <v/>
      </c>
      <c r="ZM9" s="24">
        <f>TIME(入力シート!ZM9,入力シート!ZO9,0)</f>
        <v>0</v>
      </c>
      <c r="ZN9" s="24">
        <f>TIME(入力シート!ZQ9,入力シート!ZS9,0)</f>
        <v>0</v>
      </c>
      <c r="ZO9" s="31">
        <f>TIME(入力シート!ZU9,入力シート!ZW9,0)</f>
        <v>0</v>
      </c>
      <c r="ZP9" s="31">
        <f>TIME(入力シート!ZY9,入力シート!AAA9,0)</f>
        <v>0</v>
      </c>
      <c r="ZQ9" s="24">
        <f>IF(ZN9-ZM9&lt;0,0,ZN9-ZM9)</f>
        <v>0</v>
      </c>
      <c r="ZR9" s="24">
        <f>IF(ZP9-ZO9&lt;0,0,ZP9-ZO9)</f>
        <v>0</v>
      </c>
      <c r="ZS9" s="24">
        <f>MROUND(ZQ9-ZR9,"00:01")</f>
        <v>0</v>
      </c>
      <c r="ZT9" s="26" t="str">
        <f t="shared" ref="ZT9:ZT59" si="54">IF(ZM9=0,"",IF(AND(ZM9&gt;TIME(17,40,0),ZM9&lt;=TIME(21,40,0),ZN9&gt;=TIME(18,20,0),ZN9&lt;TIME(22,20,0)),"b",IF(AND(ZM9&gt;TIME(5,40,0),ZM9&lt;=TIME(7,40,0),ZN9&gt;=TIME(6,20,0),ZN9&lt;TIME(8,20,0)),"c",IF(AND(ZM9&gt;TIME(21,40,0),ZM9&lt;=TIME(23,40,0),ZN9&gt;=TIME(22,20,0),ZN9&lt;=TIME(23,59,0)),"d",IF(AND(ZM9&gt;=TIME(0,0,0),ZM9&lt;=TIME(5,40,0),ZN9&gt;=TIME(0,20,0),ZN9&lt;TIME(6,20,0)),"d","a")))))</f>
        <v/>
      </c>
      <c r="ZU9" s="26" t="str">
        <f t="shared" ref="ZU9:ZU59" si="55">IF(AND(OR(ZT9="c",ZT9="d"),AAM9="特例計算"),"a",ZT9)</f>
        <v/>
      </c>
      <c r="ZV9" s="24" t="str">
        <f>IF(ZM9="","",IF(AND(ZK9=ZK10,ZM10-ZN9&lt;0),999,IF(AND(ZK9=ZK10,ZU9=ZU10,ZM10-ZN9&lt;TIME(2,0,0)),"",ZS9)))</f>
        <v/>
      </c>
      <c r="ZW9" s="24" t="str">
        <f>IF(ZV9="","",IF(ZV9=999,"error",ZV9))</f>
        <v/>
      </c>
      <c r="ZX9" s="101" t="str">
        <f>IF(ZW9="","",IF(ZT9="a","日中",IF(ZT9="b","夜間",IF(ZT9="c","早朝",IF(ZT9="d","深夜")))))</f>
        <v/>
      </c>
      <c r="ZY9" s="24" t="str">
        <f>IF(ZW9="","",IF(ZW9&lt;TIME(0,20,0),"",IF(AND(ZW9&gt;=TIME(0,20,0),ZW9&lt;TIME(0,45,0)),TIME(0,30,0),IF(AND(ZW9&gt;=TIME(0,45,0),ZW9&lt;TIME(1,15,0)),TIME(1,0,0),IF(AND(ZW9&gt;=TIME(1,15,0),ZW9&lt;TIME(1,45,0)),TIME(1,30,0),IF(AND(ZW9&gt;=TIME(1,45,0),ZW9&lt;TIME(2,15,0)),TIME(2,0,0),IF(AND(ZW9&gt;=TIME(2,15,0),ZW9&lt;TIME(2,45,0)),TIME(2,30,0),IF(AND(ZW9&gt;=TIME(2,45,0),ZW9&lt;TIME(3,15,0)),TIME(3,0,0),IF(AND(ZW9&gt;=TIME(3,15,0),ZW9&lt;TIME(3,45,0)),TIME(3,30,0),IF(AND(ZW9&gt;=TIME(3,45,0),ZW9&lt;TIME(4,15,0)),TIME(4,0,0),IF(AND(ZW9&gt;=TIME(4,15,0),ZW9&lt;TIME(4,45,0)),TIME(4,30,0),IF(AND(ZW9&gt;=TIME(4,45,0),ZW9&lt;TIME(5,15,0)),TIME(5,0,0),IF(AND(ZW9&gt;=TIME(5,15,0),ZW9&lt;TIME(5,45,0)),TIME(5,30,0),IF(AND(ZW9&gt;=TIME(5,45,0),ZW9&lt;TIME(6,15,0)),TIME(6,0,0),IF(AND(ZW9&gt;=TIME(6,15,0),ZW9&lt;TIME(6,45,0)),TIME(6,30,0),IF(AND(ZW9&gt;=TIME(6,45,0),ZW9&lt;TIME(7,15,0)),TIME(7,0,0),IF(AND(ZW9&gt;=TIME(7,15,0),ZW9&lt;TIME(7,45,0)),TIME(7,30,0),IF(AND(ZW9&gt;=TIME(7,45,0),ZW9&lt;TIME(8,15,0)),TIME(8,0,0),IF(AND(ZW9&gt;=TIME(8,15,0),ZW9&lt;TIME(8,45,0)),TIME(8,30,0),IF(AND(ZW9&gt;=TIME(8,45,0),ZW9&lt;TIME(9,15,0)),TIME(9,0,0),IF(AND(ZW9&gt;=TIME(9,15,0),ZW9&lt;TIME(9,45,0)),TIME(9,30,0),IF(AND(ZW9&gt;=TIME(9,45,0),ZW9&lt;TIME(10,15,0)),TIME(10,0,0),IF(AND(ZW9&gt;=TIME(10,15,0),ZW9&lt;TIME(10,45,0)),TIME(10,30,0))))))))))))))))))))))))</f>
        <v/>
      </c>
      <c r="ZZ9" s="27">
        <f>ZP5</f>
        <v>1</v>
      </c>
      <c r="AAA9" s="27" t="str">
        <f>ZU9&amp;ZZ9</f>
        <v>1</v>
      </c>
      <c r="AAB9" s="27" t="str">
        <f t="shared" ref="AAB9" si="56">IF(ZY9="","",IF(ZY9=TIME(0,30,0),15,IF(ZY9=TIME(1,0,0),16,IF(ZY9=TIME(1,30,0),17,IF(ZY9=TIME(2,0,0),18,IF(ZY9=TIME(2,30,0),19,IF(ZY9=TIME(3,0,0),20,IF(ZY9=TIME(3,30,0),21,IF(ZY9=TIME(4,0,0),22,IF(ZY9=TIME(4,30,0),23,IF(ZY9=TIME(5,0,0),24,IF(ZY9=TIME(5,30,0),25,IF(ZY9=TIME(6,0,0),26,IF(ZY9=TIME(6,30,0),27,IF(ZY9=TIME(7,0,0),28,IF(ZY9=TIME(7,30,0),29,IF(ZY9=TIME(8,0,0),30,IF(ZY9=TIME(8,30,0),31,IF(ZY9=TIME(9,0,0),32,IF(ZY9=TIME(9,30,0),33,IF(ZY9=TIME(10,0,0),34,IF(ZY9=TIME(10,30,0),35))))))))))))))))))))))</f>
        <v/>
      </c>
      <c r="AAC9" s="27" t="str">
        <f>IF(AAB9="","",IF(AAA9="a1","C",IF(AAA9="b1","D",IF(AAA9="c1","E",IF(AAA9="d1","F",IF(AAA9="a2","G",IF(AAA9="b2","H",IF(AAA9="c2","I",IF(AAA9="d2","J")))))))))</f>
        <v/>
      </c>
      <c r="AAD9" s="28" t="str">
        <f ca="1">IF(AAB9="","",INDIRECT("単価表!"&amp;AAC9&amp;AAB9))</f>
        <v/>
      </c>
      <c r="AAE9" s="33">
        <f>入力シート!AAC9</f>
        <v>0</v>
      </c>
      <c r="AAF9" s="88" t="str">
        <f ca="1">IF(AAD9="","",IF(AAE9=2,AAD9*2,AAD9))</f>
        <v/>
      </c>
      <c r="AAG9" s="87" t="str">
        <f>IF(AAL9="","",1)</f>
        <v/>
      </c>
      <c r="AAH9" s="89" t="str">
        <f ca="1">IF(AAF9="","",ROUNDUP(AAF9*AAG9,-1))</f>
        <v/>
      </c>
      <c r="AAI9" s="84">
        <f>IF(ZN9="","",IF(AAE9=2,ZS9*2,ZS9))</f>
        <v>0</v>
      </c>
      <c r="AAJ9" s="84" t="str">
        <f>IF(ZW9="","",AAI9)</f>
        <v/>
      </c>
      <c r="AAK9" s="84" t="str">
        <f>IF(AAJ9="","",MROUND(AAJ9,"00:01"))</f>
        <v/>
      </c>
      <c r="AAL9" s="24" t="str">
        <f>IF(AAJ9="","",IF(AAJ9&lt;TIME(0,20,0),"",IF(AND(AAJ9&gt;=TIME(0,20,0),AAJ9&lt;TIME(0,45,0)),TIME(0,30,0),IF(AND(AAJ9&gt;=TIME(0,45,0),AAJ9&lt;TIME(1,15,0)),TIME(1,0,0),IF(AND(AAJ9&gt;=TIME(1,15,0),AAJ9&lt;TIME(1,45,0)),TIME(1,30,0),IF(AND(AAJ9&gt;=TIME(1,45,0),AAJ9&lt;TIME(2,15,0)),TIME(2,0,0),IF(AND(AAJ9&gt;=TIME(2,15,0),AAJ9&lt;TIME(2,45,0)),TIME(2,30,0),IF(AND(AAJ9&gt;=TIME(2,45,0),AAJ9&lt;TIME(3,15,0)),TIME(3,0,0),IF(AND(AAJ9&gt;=TIME(3,15,0),AAJ9&lt;TIME(3,45,0)),TIME(3,30,0),IF(AND(AAJ9&gt;=TIME(3,45,0),AAJ9&lt;TIME(4,15,0)),TIME(4,0,0),IF(AND(AAJ9&gt;=TIME(4,15,0),AAJ9&lt;TIME(4,45,0)),TIME(4,30,0),IF(AND(AAJ9&gt;=TIME(4,45,0),AAJ9&lt;TIME(5,15,0)),TIME(5,0,0),IF(AND(AAJ9&gt;=TIME(5,15,0),AAJ9&lt;TIME(5,45,0)),TIME(5,30,0),IF(AND(AAJ9&gt;=TIME(5,45,0),AAJ9&lt;TIME(6,15,0)),TIME(6,0,0),IF(AND(AAJ9&gt;=TIME(6,15,0),AAJ9&lt;TIME(6,45,0)),TIME(6,30,0),IF(AND(AAJ9&gt;=TIME(6,45,0),AAJ9&lt;TIME(7,15,0)),TIME(7,0,0),IF(AND(AAJ9&gt;=TIME(7,15,0),AAJ9&lt;TIME(7,45,0)),TIME(7,30,0),IF(AND(AAJ9&gt;=TIME(7,45,0),AAJ9&lt;TIME(8,15,0)),TIME(8,0,0),IF(AND(AAJ9&gt;=TIME(8,15,0),AAJ9&lt;TIME(8,45,0)),TIME(8,30,0),IF(AND(AAJ9&gt;=TIME(8,45,0),AAJ9&lt;TIME(9,15,0)),TIME(9,0,0),IF(AND(AAJ9&gt;=TIME(9,15,0),AAJ9&lt;TIME(9,45,0)),TIME(9,30,0),IF(AND(AAJ9&gt;=TIME(9,45,0),AAJ9&lt;TIME(10,15,0)),TIME(10,0,0),IF(AND(AAJ9&gt;=TIME(10,15,0),AAJ9&lt;TIME(10,45,0)),TIME(10,30,0),IF(AND(AAJ9&gt;=TIME(10,45,0),AAJ9&lt;TIME(11,15,0)),TIME(11,0,0),IF(AND(AAJ9&gt;=TIME(11,15,0),AAJ9&lt;TIME(11,45,0)),TIME(11,30,0),IF(AND(AAJ9&gt;=TIME(11,45,0),AAJ9&lt;TIME(12,15,0)),TIME(12,0,0),IF(AND(AAJ9&gt;=TIME(12,15,0),AAJ9&lt;TIME(12,45,0)),TIME(12,30,0),IF(AND(AAJ9&gt;=TIME(12,45,0),AAJ9&lt;TIME(13,15,0)),TIME(13,0,0),IF(AND(AAJ9&gt;=TIME(13,15,0),AAJ9&lt;TIME(13,45,0)),TIME(13,30,0),IF(AND(AAJ9&gt;=TIME(13,45,0),AAJ9&lt;TIME(14,15,0)),TIME(14,0,0),IF(AND(AAJ9&gt;=TIME(14,15,0),AAJ9&lt;TIME(14,45,0)),TIME(14,30,0),IF(AND(AAJ9&gt;=TIME(14,45,0),AAJ9&lt;TIME(15,15,0)),TIME(15,0,0),IF(AND(AAJ9&gt;=TIME(15,15,0),AAJ9&lt;TIME(15,45,0)),TIME(15,30,0),IF(AND(AAJ9&gt;=TIME(15,45,0),AAJ9&lt;TIME(16,15,0)),TIME(16,0,0),IF(AND(AAJ9&gt;=TIME(16,15,0),AAJ9&lt;TIME(16,45,0)),TIME(16,30,0),IF(AND(AAJ9&gt;=TIME(16,45,0),AAJ9&lt;TIME(17,15,0)),TIME(17,0,0),IF(AND(AAJ9&gt;=TIME(17,15,0),AAJ9&lt;TIME(17,45,0)),TIME(17,30,0),IF(AND(AAJ9&gt;=TIME(17,45,0),AAJ9&lt;TIME(18,15,0)),TIME(18,0,0),IF(AND(AAJ9&gt;=TIME(18,15,0),AAJ9&lt;TIME(18,45,0)),TIME(18,30,0),IF(AND(AAJ9&gt;=TIME(18,45,0),AAJ9&lt;TIME(19,15,0)),TIME(19,0,0),IF(AND(AAJ9&gt;=TIME(19,15,0),AAJ9&lt;TIME(19,45,0)),TIME(19,30,0),IF(AND(AAJ9&gt;=TIME(19,45,0),AAJ9&lt;TIME(20,15,0)),TIME(20,0,0),IF(AND(AAJ9&gt;=TIME(20,15,0),AAJ9&lt;TIME(20,45,0)),TIME(20,30,0),IF(AND(AAJ9&gt;=TIME(20,45,0),AAJ9&lt;TIME(21,15,0)),TIME(21,0,0)))))))))))))))))))))))))))))))))))))))))))))</f>
        <v/>
      </c>
      <c r="AAM9" s="101">
        <f>入力シート!AAD9</f>
        <v>0</v>
      </c>
      <c r="AAN9" s="210">
        <f>入力シート!AAE9</f>
        <v>0</v>
      </c>
      <c r="AAO9" s="211"/>
      <c r="AAP9" s="212"/>
      <c r="AAQ9" s="94"/>
      <c r="AAR9" s="94"/>
      <c r="AAS9" s="94"/>
      <c r="AAT9" s="14">
        <f>入力シート!AAF9</f>
        <v>0</v>
      </c>
      <c r="AAV9" s="30">
        <f>IF(AAW9="","",AAW9)</f>
        <v>0</v>
      </c>
      <c r="AAW9" s="101">
        <f>入力シート!AAV9</f>
        <v>0</v>
      </c>
      <c r="AAX9" s="101" t="str">
        <f>IF(AAV9="","",入力シート!AAW9)</f>
        <v/>
      </c>
      <c r="AAY9" s="24">
        <f>TIME(入力シート!AAY9,入力シート!ABA9,0)</f>
        <v>0</v>
      </c>
      <c r="AAZ9" s="24">
        <f>TIME(入力シート!ABC9,入力シート!ABE9,0)</f>
        <v>0</v>
      </c>
      <c r="ABA9" s="31">
        <f>TIME(入力シート!ABG9,入力シート!ABI9,0)</f>
        <v>0</v>
      </c>
      <c r="ABB9" s="31">
        <f>TIME(入力シート!ABK9,入力シート!ABM9,0)</f>
        <v>0</v>
      </c>
      <c r="ABC9" s="24">
        <f>IF(AAZ9-AAY9&lt;0,0,AAZ9-AAY9)</f>
        <v>0</v>
      </c>
      <c r="ABD9" s="24">
        <f>IF(ABB9-ABA9&lt;0,0,ABB9-ABA9)</f>
        <v>0</v>
      </c>
      <c r="ABE9" s="24">
        <f>MROUND(ABC9-ABD9,"00:01")</f>
        <v>0</v>
      </c>
      <c r="ABF9" s="26" t="str">
        <f t="shared" ref="ABF9:ABF59" si="57">IF(AAY9=0,"",IF(AND(AAY9&gt;TIME(17,40,0),AAY9&lt;=TIME(21,40,0),AAZ9&gt;=TIME(18,20,0),AAZ9&lt;TIME(22,20,0)),"b",IF(AND(AAY9&gt;TIME(5,40,0),AAY9&lt;=TIME(7,40,0),AAZ9&gt;=TIME(6,20,0),AAZ9&lt;TIME(8,20,0)),"c",IF(AND(AAY9&gt;TIME(21,40,0),AAY9&lt;=TIME(23,40,0),AAZ9&gt;=TIME(22,20,0),AAZ9&lt;=TIME(23,59,0)),"d",IF(AND(AAY9&gt;=TIME(0,0,0),AAY9&lt;=TIME(5,40,0),AAZ9&gt;=TIME(0,20,0),AAZ9&lt;TIME(6,20,0)),"d","a")))))</f>
        <v/>
      </c>
      <c r="ABG9" s="26" t="str">
        <f t="shared" ref="ABG9:ABG59" si="58">IF(AND(OR(ABF9="c",ABF9="d"),ABY9="特例計算"),"a",ABF9)</f>
        <v/>
      </c>
      <c r="ABH9" s="24" t="str">
        <f>IF(AAY9="","",IF(AND(AAW9=AAW10,AAY10-AAZ9&lt;0),999,IF(AND(AAW9=AAW10,ABG9=ABG10,AAY10-AAZ9&lt;TIME(2,0,0)),"",ABE9)))</f>
        <v/>
      </c>
      <c r="ABI9" s="24" t="str">
        <f>IF(ABH9="","",IF(ABH9=999,"error",ABH9))</f>
        <v/>
      </c>
      <c r="ABJ9" s="101" t="str">
        <f>IF(ABI9="","",IF(ABF9="a","日中",IF(ABF9="b","夜間",IF(ABF9="c","早朝",IF(ABF9="d","深夜")))))</f>
        <v/>
      </c>
      <c r="ABK9" s="24" t="str">
        <f>IF(ABI9="","",IF(ABI9&lt;TIME(0,20,0),"",IF(AND(ABI9&gt;=TIME(0,20,0),ABI9&lt;TIME(0,45,0)),TIME(0,30,0),IF(AND(ABI9&gt;=TIME(0,45,0),ABI9&lt;TIME(1,15,0)),TIME(1,0,0),IF(AND(ABI9&gt;=TIME(1,15,0),ABI9&lt;TIME(1,45,0)),TIME(1,30,0),IF(AND(ABI9&gt;=TIME(1,45,0),ABI9&lt;TIME(2,15,0)),TIME(2,0,0),IF(AND(ABI9&gt;=TIME(2,15,0),ABI9&lt;TIME(2,45,0)),TIME(2,30,0),IF(AND(ABI9&gt;=TIME(2,45,0),ABI9&lt;TIME(3,15,0)),TIME(3,0,0),IF(AND(ABI9&gt;=TIME(3,15,0),ABI9&lt;TIME(3,45,0)),TIME(3,30,0),IF(AND(ABI9&gt;=TIME(3,45,0),ABI9&lt;TIME(4,15,0)),TIME(4,0,0),IF(AND(ABI9&gt;=TIME(4,15,0),ABI9&lt;TIME(4,45,0)),TIME(4,30,0),IF(AND(ABI9&gt;=TIME(4,45,0),ABI9&lt;TIME(5,15,0)),TIME(5,0,0),IF(AND(ABI9&gt;=TIME(5,15,0),ABI9&lt;TIME(5,45,0)),TIME(5,30,0),IF(AND(ABI9&gt;=TIME(5,45,0),ABI9&lt;TIME(6,15,0)),TIME(6,0,0),IF(AND(ABI9&gt;=TIME(6,15,0),ABI9&lt;TIME(6,45,0)),TIME(6,30,0),IF(AND(ABI9&gt;=TIME(6,45,0),ABI9&lt;TIME(7,15,0)),TIME(7,0,0),IF(AND(ABI9&gt;=TIME(7,15,0),ABI9&lt;TIME(7,45,0)),TIME(7,30,0),IF(AND(ABI9&gt;=TIME(7,45,0),ABI9&lt;TIME(8,15,0)),TIME(8,0,0),IF(AND(ABI9&gt;=TIME(8,15,0),ABI9&lt;TIME(8,45,0)),TIME(8,30,0),IF(AND(ABI9&gt;=TIME(8,45,0),ABI9&lt;TIME(9,15,0)),TIME(9,0,0),IF(AND(ABI9&gt;=TIME(9,15,0),ABI9&lt;TIME(9,45,0)),TIME(9,30,0),IF(AND(ABI9&gt;=TIME(9,45,0),ABI9&lt;TIME(10,15,0)),TIME(10,0,0),IF(AND(ABI9&gt;=TIME(10,15,0),ABI9&lt;TIME(10,45,0)),TIME(10,30,0))))))))))))))))))))))))</f>
        <v/>
      </c>
      <c r="ABL9" s="27">
        <f>ABB5</f>
        <v>1</v>
      </c>
      <c r="ABM9" s="27" t="str">
        <f>ABG9&amp;ABL9</f>
        <v>1</v>
      </c>
      <c r="ABN9" s="27" t="str">
        <f t="shared" ref="ABN9" si="59">IF(ABK9="","",IF(ABK9=TIME(0,30,0),15,IF(ABK9=TIME(1,0,0),16,IF(ABK9=TIME(1,30,0),17,IF(ABK9=TIME(2,0,0),18,IF(ABK9=TIME(2,30,0),19,IF(ABK9=TIME(3,0,0),20,IF(ABK9=TIME(3,30,0),21,IF(ABK9=TIME(4,0,0),22,IF(ABK9=TIME(4,30,0),23,IF(ABK9=TIME(5,0,0),24,IF(ABK9=TIME(5,30,0),25,IF(ABK9=TIME(6,0,0),26,IF(ABK9=TIME(6,30,0),27,IF(ABK9=TIME(7,0,0),28,IF(ABK9=TIME(7,30,0),29,IF(ABK9=TIME(8,0,0),30,IF(ABK9=TIME(8,30,0),31,IF(ABK9=TIME(9,0,0),32,IF(ABK9=TIME(9,30,0),33,IF(ABK9=TIME(10,0,0),34,IF(ABK9=TIME(10,30,0),35))))))))))))))))))))))</f>
        <v/>
      </c>
      <c r="ABO9" s="27" t="str">
        <f>IF(ABN9="","",IF(ABM9="a1","C",IF(ABM9="b1","D",IF(ABM9="c1","E",IF(ABM9="d1","F",IF(ABM9="a2","G",IF(ABM9="b2","H",IF(ABM9="c2","I",IF(ABM9="d2","J")))))))))</f>
        <v/>
      </c>
      <c r="ABP9" s="28" t="str">
        <f ca="1">IF(ABN9="","",INDIRECT("単価表!"&amp;ABO9&amp;ABN9))</f>
        <v/>
      </c>
      <c r="ABQ9" s="33">
        <f>入力シート!ABO9</f>
        <v>0</v>
      </c>
      <c r="ABR9" s="88" t="str">
        <f ca="1">IF(ABP9="","",IF(ABQ9=2,ABP9*2,ABP9))</f>
        <v/>
      </c>
      <c r="ABS9" s="87" t="str">
        <f>IF(ABX9="","",1)</f>
        <v/>
      </c>
      <c r="ABT9" s="89" t="str">
        <f ca="1">IF(ABR9="","",ROUNDUP(ABR9*ABS9,-1))</f>
        <v/>
      </c>
      <c r="ABU9" s="84">
        <f>IF(AAZ9="","",IF(ABQ9=2,ABE9*2,ABE9))</f>
        <v>0</v>
      </c>
      <c r="ABV9" s="84" t="str">
        <f>IF(ABI9="","",ABU9)</f>
        <v/>
      </c>
      <c r="ABW9" s="84" t="str">
        <f>IF(ABV9="","",MROUND(ABV9,"00:01"))</f>
        <v/>
      </c>
      <c r="ABX9" s="24" t="str">
        <f>IF(ABV9="","",IF(ABV9&lt;TIME(0,20,0),"",IF(AND(ABV9&gt;=TIME(0,20,0),ABV9&lt;TIME(0,45,0)),TIME(0,30,0),IF(AND(ABV9&gt;=TIME(0,45,0),ABV9&lt;TIME(1,15,0)),TIME(1,0,0),IF(AND(ABV9&gt;=TIME(1,15,0),ABV9&lt;TIME(1,45,0)),TIME(1,30,0),IF(AND(ABV9&gt;=TIME(1,45,0),ABV9&lt;TIME(2,15,0)),TIME(2,0,0),IF(AND(ABV9&gt;=TIME(2,15,0),ABV9&lt;TIME(2,45,0)),TIME(2,30,0),IF(AND(ABV9&gt;=TIME(2,45,0),ABV9&lt;TIME(3,15,0)),TIME(3,0,0),IF(AND(ABV9&gt;=TIME(3,15,0),ABV9&lt;TIME(3,45,0)),TIME(3,30,0),IF(AND(ABV9&gt;=TIME(3,45,0),ABV9&lt;TIME(4,15,0)),TIME(4,0,0),IF(AND(ABV9&gt;=TIME(4,15,0),ABV9&lt;TIME(4,45,0)),TIME(4,30,0),IF(AND(ABV9&gt;=TIME(4,45,0),ABV9&lt;TIME(5,15,0)),TIME(5,0,0),IF(AND(ABV9&gt;=TIME(5,15,0),ABV9&lt;TIME(5,45,0)),TIME(5,30,0),IF(AND(ABV9&gt;=TIME(5,45,0),ABV9&lt;TIME(6,15,0)),TIME(6,0,0),IF(AND(ABV9&gt;=TIME(6,15,0),ABV9&lt;TIME(6,45,0)),TIME(6,30,0),IF(AND(ABV9&gt;=TIME(6,45,0),ABV9&lt;TIME(7,15,0)),TIME(7,0,0),IF(AND(ABV9&gt;=TIME(7,15,0),ABV9&lt;TIME(7,45,0)),TIME(7,30,0),IF(AND(ABV9&gt;=TIME(7,45,0),ABV9&lt;TIME(8,15,0)),TIME(8,0,0),IF(AND(ABV9&gt;=TIME(8,15,0),ABV9&lt;TIME(8,45,0)),TIME(8,30,0),IF(AND(ABV9&gt;=TIME(8,45,0),ABV9&lt;TIME(9,15,0)),TIME(9,0,0),IF(AND(ABV9&gt;=TIME(9,15,0),ABV9&lt;TIME(9,45,0)),TIME(9,30,0),IF(AND(ABV9&gt;=TIME(9,45,0),ABV9&lt;TIME(10,15,0)),TIME(10,0,0),IF(AND(ABV9&gt;=TIME(10,15,0),ABV9&lt;TIME(10,45,0)),TIME(10,30,0),IF(AND(ABV9&gt;=TIME(10,45,0),ABV9&lt;TIME(11,15,0)),TIME(11,0,0),IF(AND(ABV9&gt;=TIME(11,15,0),ABV9&lt;TIME(11,45,0)),TIME(11,30,0),IF(AND(ABV9&gt;=TIME(11,45,0),ABV9&lt;TIME(12,15,0)),TIME(12,0,0),IF(AND(ABV9&gt;=TIME(12,15,0),ABV9&lt;TIME(12,45,0)),TIME(12,30,0),IF(AND(ABV9&gt;=TIME(12,45,0),ABV9&lt;TIME(13,15,0)),TIME(13,0,0),IF(AND(ABV9&gt;=TIME(13,15,0),ABV9&lt;TIME(13,45,0)),TIME(13,30,0),IF(AND(ABV9&gt;=TIME(13,45,0),ABV9&lt;TIME(14,15,0)),TIME(14,0,0),IF(AND(ABV9&gt;=TIME(14,15,0),ABV9&lt;TIME(14,45,0)),TIME(14,30,0),IF(AND(ABV9&gt;=TIME(14,45,0),ABV9&lt;TIME(15,15,0)),TIME(15,0,0),IF(AND(ABV9&gt;=TIME(15,15,0),ABV9&lt;TIME(15,45,0)),TIME(15,30,0),IF(AND(ABV9&gt;=TIME(15,45,0),ABV9&lt;TIME(16,15,0)),TIME(16,0,0),IF(AND(ABV9&gt;=TIME(16,15,0),ABV9&lt;TIME(16,45,0)),TIME(16,30,0),IF(AND(ABV9&gt;=TIME(16,45,0),ABV9&lt;TIME(17,15,0)),TIME(17,0,0),IF(AND(ABV9&gt;=TIME(17,15,0),ABV9&lt;TIME(17,45,0)),TIME(17,30,0),IF(AND(ABV9&gt;=TIME(17,45,0),ABV9&lt;TIME(18,15,0)),TIME(18,0,0),IF(AND(ABV9&gt;=TIME(18,15,0),ABV9&lt;TIME(18,45,0)),TIME(18,30,0),IF(AND(ABV9&gt;=TIME(18,45,0),ABV9&lt;TIME(19,15,0)),TIME(19,0,0),IF(AND(ABV9&gt;=TIME(19,15,0),ABV9&lt;TIME(19,45,0)),TIME(19,30,0),IF(AND(ABV9&gt;=TIME(19,45,0),ABV9&lt;TIME(20,15,0)),TIME(20,0,0),IF(AND(ABV9&gt;=TIME(20,15,0),ABV9&lt;TIME(20,45,0)),TIME(20,30,0),IF(AND(ABV9&gt;=TIME(20,45,0),ABV9&lt;TIME(21,15,0)),TIME(21,0,0)))))))))))))))))))))))))))))))))))))))))))))</f>
        <v/>
      </c>
      <c r="ABY9" s="101">
        <f>入力シート!ABP9</f>
        <v>0</v>
      </c>
      <c r="ABZ9" s="210">
        <f>入力シート!ABQ9</f>
        <v>0</v>
      </c>
      <c r="ACA9" s="211"/>
      <c r="ACB9" s="212"/>
      <c r="ACC9" s="94"/>
      <c r="ACD9" s="94"/>
      <c r="ACE9" s="94"/>
      <c r="ACF9" s="14">
        <f>入力シート!ABR9</f>
        <v>0</v>
      </c>
    </row>
    <row r="10" spans="2:760" ht="18" customHeight="1" x14ac:dyDescent="0.2">
      <c r="B10" s="30" t="str">
        <f>IF(C9=C10,"",C10)</f>
        <v/>
      </c>
      <c r="C10" s="101">
        <f>入力シート!B10</f>
        <v>0</v>
      </c>
      <c r="D10" s="101" t="str">
        <f>IF(B10="","",入力シート!C10)</f>
        <v/>
      </c>
      <c r="E10" s="24">
        <f>TIME(入力シート!E10,入力シート!G10,0)</f>
        <v>0</v>
      </c>
      <c r="F10" s="24">
        <f>TIME(入力シート!I10,入力シート!K10,0)</f>
        <v>0</v>
      </c>
      <c r="G10" s="31">
        <f>TIME(入力シート!M10,入力シート!O10,0)</f>
        <v>0</v>
      </c>
      <c r="H10" s="31">
        <f>TIME(入力シート!Q10,入力シート!S10,0)</f>
        <v>0</v>
      </c>
      <c r="I10" s="24">
        <f t="shared" ref="I10:I59" si="60">IF(F10-E10&lt;0,0,F10-E10)</f>
        <v>0</v>
      </c>
      <c r="J10" s="24">
        <f t="shared" ref="J10:J59" si="61">IF(H10-G10&lt;0,0,H10-G10)</f>
        <v>0</v>
      </c>
      <c r="K10" s="24">
        <f t="shared" ref="K10:K59" si="62">MROUND(I10-J10,"00:01")</f>
        <v>0</v>
      </c>
      <c r="L10" s="26" t="str">
        <f t="shared" ref="L10:L18" si="63">IF(E10=0,"",IF(AND(E10&gt;TIME(17,40,0),E10&lt;=TIME(21,40,0),F10&gt;=TIME(18,20,0),F10&lt;TIME(22,20,0)),"b",IF(AND(E10&gt;TIME(5,40,0),E10&lt;=TIME(7,40,0),F10&gt;=TIME(6,20,0),F10&lt;TIME(8,20,0)),"c",IF(AND(E10&gt;TIME(21,40,0),E10&lt;=TIME(23,40,0),F10&gt;=TIME(22,20,0),F10&lt;=TIME(23,59,0)),"d",IF(AND(E10&gt;=TIME(0,0,0),E10&lt;=TIME(5,40,0),F10&gt;=TIME(0,20,0),F10&lt;TIME(6,20,0)),"d","a")))))</f>
        <v/>
      </c>
      <c r="M10" s="26" t="str">
        <f t="shared" si="1"/>
        <v/>
      </c>
      <c r="N10" s="24" t="str">
        <f t="shared" ref="N10:N18" si="64">IF(E10="","",IF(AND(C10=C11,E11-F10&lt;0),999,IF(AND(C10=C11,M10=M11,E11-F10&lt;TIME(2,0,0)),"",K10)))</f>
        <v/>
      </c>
      <c r="O10" s="24" t="str">
        <f>IF(N10="","",IF(N10=999,"error",IF(AND(C9=C10,N9=""),K9+K10,N10)))</f>
        <v/>
      </c>
      <c r="P10" s="101" t="str">
        <f t="shared" ref="P10:P18" si="65">IF(O10="","",IF(L10="a","日中",IF(L10="b","夜間",IF(L10="c","早朝",IF(L10="d","深夜")))))</f>
        <v/>
      </c>
      <c r="Q10" s="24" t="str">
        <f t="shared" ref="Q10:Q59" si="66">IF(O10="","",IF(O10&lt;TIME(0,20,0),"",IF(AND(O10&gt;=TIME(0,20,0),O10&lt;TIME(0,45,0)),TIME(0,30,0),IF(AND(O10&gt;=TIME(0,45,0),O10&lt;TIME(1,15,0)),TIME(1,0,0),IF(AND(O10&gt;=TIME(1,15,0),O10&lt;TIME(1,45,0)),TIME(1,30,0),IF(AND(O10&gt;=TIME(1,45,0),O10&lt;TIME(2,15,0)),TIME(2,0,0),IF(AND(O10&gt;=TIME(2,15,0),O10&lt;TIME(2,45,0)),TIME(2,30,0),IF(AND(O10&gt;=TIME(2,45,0),O10&lt;TIME(3,15,0)),TIME(3,0,0),IF(AND(O10&gt;=TIME(3,15,0),O10&lt;TIME(3,45,0)),TIME(3,30,0),IF(AND(O10&gt;=TIME(3,45,0),O10&lt;TIME(4,15,0)),TIME(4,0,0),IF(AND(O10&gt;=TIME(4,15,0),O10&lt;TIME(4,45,0)),TIME(4,30,0),IF(AND(O10&gt;=TIME(4,45,0),O10&lt;TIME(5,15,0)),TIME(5,0,0),IF(AND(O10&gt;=TIME(5,15,0),O10&lt;TIME(5,45,0)),TIME(5,30,0),IF(AND(O10&gt;=TIME(5,45,0),O10&lt;TIME(6,15,0)),TIME(6,0,0),IF(AND(O10&gt;=TIME(6,15,0),O10&lt;TIME(6,45,0)),TIME(6,30,0),IF(AND(O10&gt;=TIME(6,45,0),O10&lt;TIME(7,15,0)),TIME(7,0,0),IF(AND(O10&gt;=TIME(7,15,0),O10&lt;TIME(7,45,0)),TIME(7,30,0),IF(AND(O10&gt;=TIME(7,45,0),O10&lt;TIME(8,15,0)),TIME(8,0,0),IF(AND(O10&gt;=TIME(8,15,0),O10&lt;TIME(8,45,0)),TIME(8,30,0),IF(AND(O10&gt;=TIME(8,45,0),O10&lt;TIME(9,15,0)),TIME(9,0,0),IF(AND(O10&gt;=TIME(9,15,0),O10&lt;TIME(9,45,0)),TIME(9,30,0),IF(AND(O10&gt;=TIME(9,45,0),O10&lt;TIME(10,15,0)),TIME(10,0,0),IF(AND(O10&gt;=TIME(10,15,0),O10&lt;TIME(10,45,0)),TIME(10,30,0))))))))))))))))))))))))</f>
        <v/>
      </c>
      <c r="R10" s="27">
        <f>R9</f>
        <v>1</v>
      </c>
      <c r="S10" s="27" t="str">
        <f t="shared" ref="S10:S18" si="67">M10&amp;R10</f>
        <v>1</v>
      </c>
      <c r="T10" s="27" t="str">
        <f>IF(Q10="","",IF(Q10=TIME(0,30,0),15,IF(Q10=TIME(1,0,0),16,IF(Q10=TIME(1,30,0),17,IF(Q10=TIME(2,0,0),18,IF(Q10=TIME(2,30,0),19,IF(Q10=TIME(3,0,0),20,IF(Q10=TIME(3,30,0),21,IF(Q10=TIME(4,0,0),22,IF(Q10=TIME(4,30,0),23,IF(Q10=TIME(5,0,0),24,IF(Q10=TIME(5,30,0),25,IF(Q10=TIME(6,0,0),26,IF(Q10=TIME(6,30,0),27,IF(Q10=TIME(7,0,0),28,IF(Q10=TIME(7,30,0),29,IF(Q10=TIME(8,0,0),30,IF(Q10=TIME(8,30,0),31,IF(Q10=TIME(9,0,0),32,IF(Q10=TIME(9,30,0),33,IF(Q10=TIME(10,0,0),34,IF(Q10=TIME(10,30,0),35))))))))))))))))))))))</f>
        <v/>
      </c>
      <c r="U10" s="27" t="str">
        <f t="shared" ref="U10:U18" si="68">IF(T10="","",IF(S10="a1","C",IF(S10="b1","D",IF(S10="c1","E",IF(S10="d1","F",IF(S10="a2","G",IF(S10="b2","H",IF(S10="c2","I",IF(S10="d2","J")))))))))</f>
        <v/>
      </c>
      <c r="V10" s="28" t="str">
        <f t="shared" ref="V10:V18" ca="1" si="69">IF(T10="","",INDIRECT("単価表!"&amp;U10&amp;T10))</f>
        <v/>
      </c>
      <c r="W10" s="33">
        <f>入力シート!U10</f>
        <v>0</v>
      </c>
      <c r="X10" s="88" t="str">
        <f ca="1">IF(V10="","",IF(AND(V9="",V10&lt;&gt;"",OR(W9=2,W10=2)),V10*2,IF(AND(V10&lt;&gt;"",W10=2),V10*2,V10)))</f>
        <v/>
      </c>
      <c r="Y10" s="87" t="str">
        <f>IF(AD10="","",IF(AND(AD9="",AD10&lt;&gt;"",OR(W9=2,W10=2)),AC10/(O10*2),1))</f>
        <v/>
      </c>
      <c r="Z10" s="89" t="str">
        <f t="shared" ref="Z10:Z59" ca="1" si="70">IF(X10="","",ROUNDUP(X10*Y10,-1))</f>
        <v/>
      </c>
      <c r="AA10" s="84">
        <f t="shared" ref="AA10:AA59" si="71">IF(F10="","",IF(W10=2,K10*2,K10))</f>
        <v>0</v>
      </c>
      <c r="AB10" s="84" t="str">
        <f>IF(O10="","",IF(AND(O9="",O10&lt;&gt;""),AA9+AA10,AA10))</f>
        <v/>
      </c>
      <c r="AC10" s="84" t="str">
        <f t="shared" ref="AC10:AC59" si="72">IF(AB10="","",MROUND(AB10,"00:01"))</f>
        <v/>
      </c>
      <c r="AD10" s="24" t="str">
        <f t="shared" ref="AD10:AD59" si="73">IF(AB10="","",IF(AB10&lt;TIME(0,20,0),"",IF(AND(AB10&gt;=TIME(0,20,0),AB10&lt;TIME(0,45,0)),TIME(0,30,0),IF(AND(AB10&gt;=TIME(0,45,0),AB10&lt;TIME(1,15,0)),TIME(1,0,0),IF(AND(AB10&gt;=TIME(1,15,0),AB10&lt;TIME(1,45,0)),TIME(1,30,0),IF(AND(AB10&gt;=TIME(1,45,0),AB10&lt;TIME(2,15,0)),TIME(2,0,0),IF(AND(AB10&gt;=TIME(2,15,0),AB10&lt;TIME(2,45,0)),TIME(2,30,0),IF(AND(AB10&gt;=TIME(2,45,0),AB10&lt;TIME(3,15,0)),TIME(3,0,0),IF(AND(AB10&gt;=TIME(3,15,0),AB10&lt;TIME(3,45,0)),TIME(3,30,0),IF(AND(AB10&gt;=TIME(3,45,0),AB10&lt;TIME(4,15,0)),TIME(4,0,0),IF(AND(AB10&gt;=TIME(4,15,0),AB10&lt;TIME(4,45,0)),TIME(4,30,0),IF(AND(AB10&gt;=TIME(4,45,0),AB10&lt;TIME(5,15,0)),TIME(5,0,0),IF(AND(AB10&gt;=TIME(5,15,0),AB10&lt;TIME(5,45,0)),TIME(5,30,0),IF(AND(AB10&gt;=TIME(5,45,0),AB10&lt;TIME(6,15,0)),TIME(6,0,0),IF(AND(AB10&gt;=TIME(6,15,0),AB10&lt;TIME(6,45,0)),TIME(6,30,0),IF(AND(AB10&gt;=TIME(6,45,0),AB10&lt;TIME(7,15,0)),TIME(7,0,0),IF(AND(AB10&gt;=TIME(7,15,0),AB10&lt;TIME(7,45,0)),TIME(7,30,0),IF(AND(AB10&gt;=TIME(7,45,0),AB10&lt;TIME(8,15,0)),TIME(8,0,0),IF(AND(AB10&gt;=TIME(8,15,0),AB10&lt;TIME(8,45,0)),TIME(8,30,0),IF(AND(AB10&gt;=TIME(8,45,0),AB10&lt;TIME(9,15,0)),TIME(9,0,0),IF(AND(AB10&gt;=TIME(9,15,0),AB10&lt;TIME(9,45,0)),TIME(9,30,0),IF(AND(AB10&gt;=TIME(9,45,0),AB10&lt;TIME(10,15,0)),TIME(10,0,0),IF(AND(AB10&gt;=TIME(10,15,0),AB10&lt;TIME(10,45,0)),TIME(10,30,0),IF(AND(AB10&gt;=TIME(10,45,0),AB10&lt;TIME(11,15,0)),TIME(11,0,0),IF(AND(AB10&gt;=TIME(11,15,0),AB10&lt;TIME(11,45,0)),TIME(11,30,0),IF(AND(AB10&gt;=TIME(11,45,0),AB10&lt;TIME(12,15,0)),TIME(12,0,0),IF(AND(AB10&gt;=TIME(12,15,0),AB10&lt;TIME(12,45,0)),TIME(12,30,0),IF(AND(AB10&gt;=TIME(12,45,0),AB10&lt;TIME(13,15,0)),TIME(13,0,0),IF(AND(AB10&gt;=TIME(13,15,0),AB10&lt;TIME(13,45,0)),TIME(13,30,0),IF(AND(AB10&gt;=TIME(13,45,0),AB10&lt;TIME(14,15,0)),TIME(14,0,0),IF(AND(AB10&gt;=TIME(14,15,0),AB10&lt;TIME(14,45,0)),TIME(14,30,0),IF(AND(AB10&gt;=TIME(14,45,0),AB10&lt;TIME(15,15,0)),TIME(15,0,0),IF(AND(AB10&gt;=TIME(15,15,0),AB10&lt;TIME(15,45,0)),TIME(15,30,0),IF(AND(AB10&gt;=TIME(15,45,0),AB10&lt;TIME(16,15,0)),TIME(16,0,0),IF(AND(AB10&gt;=TIME(16,15,0),AB10&lt;TIME(16,45,0)),TIME(16,30,0),IF(AND(AB10&gt;=TIME(16,45,0),AB10&lt;TIME(17,15,0)),TIME(17,0,0),IF(AND(AB10&gt;=TIME(17,15,0),AB10&lt;TIME(17,45,0)),TIME(17,30,0),IF(AND(AB10&gt;=TIME(17,45,0),AB10&lt;TIME(18,15,0)),TIME(18,0,0),IF(AND(AB10&gt;=TIME(18,15,0),AB10&lt;TIME(18,45,0)),TIME(18,30,0),IF(AND(AB10&gt;=TIME(18,45,0),AB10&lt;TIME(19,15,0)),TIME(19,0,0),IF(AND(AB10&gt;=TIME(19,15,0),AB10&lt;TIME(19,45,0)),TIME(19,30,0),IF(AND(AB10&gt;=TIME(19,45,0),AB10&lt;TIME(20,15,0)),TIME(20,0,0),IF(AND(AB10&gt;=TIME(20,15,0),AB10&lt;TIME(20,45,0)),TIME(20,30,0),IF(AND(AB10&gt;=TIME(20,45,0),AB10&lt;TIME(21,15,0)),TIME(21,0,0)))))))))))))))))))))))))))))))))))))))))))))</f>
        <v/>
      </c>
      <c r="AE10" s="101">
        <f>入力シート!V10</f>
        <v>0</v>
      </c>
      <c r="AF10" s="210">
        <f>入力シート!W10</f>
        <v>0</v>
      </c>
      <c r="AG10" s="211"/>
      <c r="AH10" s="212"/>
      <c r="AI10" s="94"/>
      <c r="AJ10" s="94"/>
      <c r="AK10" s="94"/>
      <c r="AL10" s="14">
        <f>入力シート!X10</f>
        <v>0</v>
      </c>
      <c r="AN10" s="30" t="str">
        <f>IF(AO9=AO10,"",AO10)</f>
        <v/>
      </c>
      <c r="AO10" s="101">
        <f>入力シート!AN10</f>
        <v>0</v>
      </c>
      <c r="AP10" s="101" t="str">
        <f>IF(AN10="","",入力シート!AO10)</f>
        <v/>
      </c>
      <c r="AQ10" s="24">
        <f>TIME(入力シート!AQ10,入力シート!AS10,0)</f>
        <v>0</v>
      </c>
      <c r="AR10" s="24">
        <f>TIME(入力シート!AU10,入力シート!AW10,0)</f>
        <v>0</v>
      </c>
      <c r="AS10" s="31">
        <f>TIME(入力シート!AY10,入力シート!BA10,0)</f>
        <v>0</v>
      </c>
      <c r="AT10" s="31">
        <f>TIME(入力シート!BC10,入力シート!BE10,0)</f>
        <v>0</v>
      </c>
      <c r="AU10" s="24">
        <f t="shared" ref="AU10:AU59" si="74">IF(AR10-AQ10&lt;0,0,AR10-AQ10)</f>
        <v>0</v>
      </c>
      <c r="AV10" s="24">
        <f t="shared" ref="AV10:AV59" si="75">IF(AT10-AS10&lt;0,0,AT10-AS10)</f>
        <v>0</v>
      </c>
      <c r="AW10" s="24">
        <f t="shared" ref="AW10:AW59" si="76">MROUND(AU10-AV10,"00:01")</f>
        <v>0</v>
      </c>
      <c r="AX10" s="26" t="str">
        <f t="shared" si="3"/>
        <v/>
      </c>
      <c r="AY10" s="26" t="str">
        <f t="shared" si="4"/>
        <v/>
      </c>
      <c r="AZ10" s="24" t="str">
        <f t="shared" ref="AZ10:AZ16" si="77">IF(AQ10="","",IF(AND(AO10=AO11,AQ11-AR10&lt;0),999,IF(AND(AO10=AO11,AY10=AY11,AQ11-AR10&lt;TIME(2,0,0)),"",AW10)))</f>
        <v/>
      </c>
      <c r="BA10" s="24" t="str">
        <f>IF(AZ10="","",IF(AZ10=999,"error",IF(AND(AO9=AO10,AZ9=""),AW9+AW10,AZ10)))</f>
        <v/>
      </c>
      <c r="BB10" s="101" t="str">
        <f t="shared" ref="BB10:BB59" si="78">IF(BA10="","",IF(AX10="a","日中",IF(AX10="b","夜間",IF(AX10="c","早朝",IF(AX10="d","深夜")))))</f>
        <v/>
      </c>
      <c r="BC10" s="24" t="str">
        <f t="shared" ref="BC10:BC59" si="79">IF(BA10="","",IF(BA10&lt;TIME(0,20,0),"",IF(AND(BA10&gt;=TIME(0,20,0),BA10&lt;TIME(0,45,0)),TIME(0,30,0),IF(AND(BA10&gt;=TIME(0,45,0),BA10&lt;TIME(1,15,0)),TIME(1,0,0),IF(AND(BA10&gt;=TIME(1,15,0),BA10&lt;TIME(1,45,0)),TIME(1,30,0),IF(AND(BA10&gt;=TIME(1,45,0),BA10&lt;TIME(2,15,0)),TIME(2,0,0),IF(AND(BA10&gt;=TIME(2,15,0),BA10&lt;TIME(2,45,0)),TIME(2,30,0),IF(AND(BA10&gt;=TIME(2,45,0),BA10&lt;TIME(3,15,0)),TIME(3,0,0),IF(AND(BA10&gt;=TIME(3,15,0),BA10&lt;TIME(3,45,0)),TIME(3,30,0),IF(AND(BA10&gt;=TIME(3,45,0),BA10&lt;TIME(4,15,0)),TIME(4,0,0),IF(AND(BA10&gt;=TIME(4,15,0),BA10&lt;TIME(4,45,0)),TIME(4,30,0),IF(AND(BA10&gt;=TIME(4,45,0),BA10&lt;TIME(5,15,0)),TIME(5,0,0),IF(AND(BA10&gt;=TIME(5,15,0),BA10&lt;TIME(5,45,0)),TIME(5,30,0),IF(AND(BA10&gt;=TIME(5,45,0),BA10&lt;TIME(6,15,0)),TIME(6,0,0),IF(AND(BA10&gt;=TIME(6,15,0),BA10&lt;TIME(6,45,0)),TIME(6,30,0),IF(AND(BA10&gt;=TIME(6,45,0),BA10&lt;TIME(7,15,0)),TIME(7,0,0),IF(AND(BA10&gt;=TIME(7,15,0),BA10&lt;TIME(7,45,0)),TIME(7,30,0),IF(AND(BA10&gt;=TIME(7,45,0),BA10&lt;TIME(8,15,0)),TIME(8,0,0),IF(AND(BA10&gt;=TIME(8,15,0),BA10&lt;TIME(8,45,0)),TIME(8,30,0),IF(AND(BA10&gt;=TIME(8,45,0),BA10&lt;TIME(9,15,0)),TIME(9,0,0),IF(AND(BA10&gt;=TIME(9,15,0),BA10&lt;TIME(9,45,0)),TIME(9,30,0),IF(AND(BA10&gt;=TIME(9,45,0),BA10&lt;TIME(10,15,0)),TIME(10,0,0),IF(AND(BA10&gt;=TIME(10,15,0),BA10&lt;TIME(10,45,0)),TIME(10,30,0))))))))))))))))))))))))</f>
        <v/>
      </c>
      <c r="BD10" s="27">
        <f>BD9</f>
        <v>1</v>
      </c>
      <c r="BE10" s="27" t="str">
        <f t="shared" ref="BE10:BE59" si="80">AY10&amp;BD10</f>
        <v>1</v>
      </c>
      <c r="BF10" s="27" t="str">
        <f>IF(BC10="","",IF(BC10=TIME(0,30,0),15,IF(BC10=TIME(1,0,0),16,IF(BC10=TIME(1,30,0),17,IF(BC10=TIME(2,0,0),18,IF(BC10=TIME(2,30,0),19,IF(BC10=TIME(3,0,0),20,IF(BC10=TIME(3,30,0),21,IF(BC10=TIME(4,0,0),22,IF(BC10=TIME(4,30,0),23,IF(BC10=TIME(5,0,0),24,IF(BC10=TIME(5,30,0),25,IF(BC10=TIME(6,0,0),26,IF(BC10=TIME(6,30,0),27,IF(BC10=TIME(7,0,0),28,IF(BC10=TIME(7,30,0),29,IF(BC10=TIME(8,0,0),30,IF(BC10=TIME(8,30,0),31,IF(BC10=TIME(9,0,0),32,IF(BC10=TIME(9,30,0),33,IF(BC10=TIME(10,0,0),34,IF(BC10=TIME(10,30,0),35))))))))))))))))))))))</f>
        <v/>
      </c>
      <c r="BG10" s="27" t="str">
        <f t="shared" ref="BG10:BG59" si="81">IF(BF10="","",IF(BE10="a1","C",IF(BE10="b1","D",IF(BE10="c1","E",IF(BE10="d1","F",IF(BE10="a2","G",IF(BE10="b2","H",IF(BE10="c2","I",IF(BE10="d2","J")))))))))</f>
        <v/>
      </c>
      <c r="BH10" s="28" t="str">
        <f t="shared" ref="BH10:BH59" ca="1" si="82">IF(BF10="","",INDIRECT("単価表!"&amp;BG10&amp;BF10))</f>
        <v/>
      </c>
      <c r="BI10" s="33">
        <f>入力シート!BG10</f>
        <v>0</v>
      </c>
      <c r="BJ10" s="88" t="str">
        <f ca="1">IF(BH10="","",IF(AND(BH9="",BH10&lt;&gt;"",OR(BI9=2,BI10=2)),BH10*2,IF(AND(BH10&lt;&gt;"",BI10=2),BH10*2,BH10)))</f>
        <v/>
      </c>
      <c r="BK10" s="87" t="str">
        <f>IF(BP10="","",IF(AND(BP9="",BP10&lt;&gt;"",OR(BI9=2,BI10=2)),BO10/(BA10*2),1))</f>
        <v/>
      </c>
      <c r="BL10" s="89" t="str">
        <f t="shared" ref="BL10:BL59" ca="1" si="83">IF(BJ10="","",ROUNDUP(BJ10*BK10,-1))</f>
        <v/>
      </c>
      <c r="BM10" s="84">
        <f t="shared" ref="BM10:BM59" si="84">IF(AR10="","",IF(BI10=2,AW10*2,AW10))</f>
        <v>0</v>
      </c>
      <c r="BN10" s="84" t="str">
        <f>IF(BA10="","",IF(AND(BA9="",BA10&lt;&gt;""),BM9+BM10,BM10))</f>
        <v/>
      </c>
      <c r="BO10" s="84" t="str">
        <f t="shared" ref="BO10:BO59" si="85">IF(BN10="","",MROUND(BN10,"00:01"))</f>
        <v/>
      </c>
      <c r="BP10" s="24" t="str">
        <f t="shared" ref="BP10:BP59" si="86">IF(BN10="","",IF(BN10&lt;TIME(0,20,0),"",IF(AND(BN10&gt;=TIME(0,20,0),BN10&lt;TIME(0,45,0)),TIME(0,30,0),IF(AND(BN10&gt;=TIME(0,45,0),BN10&lt;TIME(1,15,0)),TIME(1,0,0),IF(AND(BN10&gt;=TIME(1,15,0),BN10&lt;TIME(1,45,0)),TIME(1,30,0),IF(AND(BN10&gt;=TIME(1,45,0),BN10&lt;TIME(2,15,0)),TIME(2,0,0),IF(AND(BN10&gt;=TIME(2,15,0),BN10&lt;TIME(2,45,0)),TIME(2,30,0),IF(AND(BN10&gt;=TIME(2,45,0),BN10&lt;TIME(3,15,0)),TIME(3,0,0),IF(AND(BN10&gt;=TIME(3,15,0),BN10&lt;TIME(3,45,0)),TIME(3,30,0),IF(AND(BN10&gt;=TIME(3,45,0),BN10&lt;TIME(4,15,0)),TIME(4,0,0),IF(AND(BN10&gt;=TIME(4,15,0),BN10&lt;TIME(4,45,0)),TIME(4,30,0),IF(AND(BN10&gt;=TIME(4,45,0),BN10&lt;TIME(5,15,0)),TIME(5,0,0),IF(AND(BN10&gt;=TIME(5,15,0),BN10&lt;TIME(5,45,0)),TIME(5,30,0),IF(AND(BN10&gt;=TIME(5,45,0),BN10&lt;TIME(6,15,0)),TIME(6,0,0),IF(AND(BN10&gt;=TIME(6,15,0),BN10&lt;TIME(6,45,0)),TIME(6,30,0),IF(AND(BN10&gt;=TIME(6,45,0),BN10&lt;TIME(7,15,0)),TIME(7,0,0),IF(AND(BN10&gt;=TIME(7,15,0),BN10&lt;TIME(7,45,0)),TIME(7,30,0),IF(AND(BN10&gt;=TIME(7,45,0),BN10&lt;TIME(8,15,0)),TIME(8,0,0),IF(AND(BN10&gt;=TIME(8,15,0),BN10&lt;TIME(8,45,0)),TIME(8,30,0),IF(AND(BN10&gt;=TIME(8,45,0),BN10&lt;TIME(9,15,0)),TIME(9,0,0),IF(AND(BN10&gt;=TIME(9,15,0),BN10&lt;TIME(9,45,0)),TIME(9,30,0),IF(AND(BN10&gt;=TIME(9,45,0),BN10&lt;TIME(10,15,0)),TIME(10,0,0),IF(AND(BN10&gt;=TIME(10,15,0),BN10&lt;TIME(10,45,0)),TIME(10,30,0),IF(AND(BN10&gt;=TIME(10,45,0),BN10&lt;TIME(11,15,0)),TIME(11,0,0),IF(AND(BN10&gt;=TIME(11,15,0),BN10&lt;TIME(11,45,0)),TIME(11,30,0),IF(AND(BN10&gt;=TIME(11,45,0),BN10&lt;TIME(12,15,0)),TIME(12,0,0),IF(AND(BN10&gt;=TIME(12,15,0),BN10&lt;TIME(12,45,0)),TIME(12,30,0),IF(AND(BN10&gt;=TIME(12,45,0),BN10&lt;TIME(13,15,0)),TIME(13,0,0),IF(AND(BN10&gt;=TIME(13,15,0),BN10&lt;TIME(13,45,0)),TIME(13,30,0),IF(AND(BN10&gt;=TIME(13,45,0),BN10&lt;TIME(14,15,0)),TIME(14,0,0),IF(AND(BN10&gt;=TIME(14,15,0),BN10&lt;TIME(14,45,0)),TIME(14,30,0),IF(AND(BN10&gt;=TIME(14,45,0),BN10&lt;TIME(15,15,0)),TIME(15,0,0),IF(AND(BN10&gt;=TIME(15,15,0),BN10&lt;TIME(15,45,0)),TIME(15,30,0),IF(AND(BN10&gt;=TIME(15,45,0),BN10&lt;TIME(16,15,0)),TIME(16,0,0),IF(AND(BN10&gt;=TIME(16,15,0),BN10&lt;TIME(16,45,0)),TIME(16,30,0),IF(AND(BN10&gt;=TIME(16,45,0),BN10&lt;TIME(17,15,0)),TIME(17,0,0),IF(AND(BN10&gt;=TIME(17,15,0),BN10&lt;TIME(17,45,0)),TIME(17,30,0),IF(AND(BN10&gt;=TIME(17,45,0),BN10&lt;TIME(18,15,0)),TIME(18,0,0),IF(AND(BN10&gt;=TIME(18,15,0),BN10&lt;TIME(18,45,0)),TIME(18,30,0),IF(AND(BN10&gt;=TIME(18,45,0),BN10&lt;TIME(19,15,0)),TIME(19,0,0),IF(AND(BN10&gt;=TIME(19,15,0),BN10&lt;TIME(19,45,0)),TIME(19,30,0),IF(AND(BN10&gt;=TIME(19,45,0),BN10&lt;TIME(20,15,0)),TIME(20,0,0),IF(AND(BN10&gt;=TIME(20,15,0),BN10&lt;TIME(20,45,0)),TIME(20,30,0),IF(AND(BN10&gt;=TIME(20,45,0),BN10&lt;TIME(21,15,0)),TIME(21,0,0)))))))))))))))))))))))))))))))))))))))))))))</f>
        <v/>
      </c>
      <c r="BQ10" s="101">
        <f>入力シート!BH10</f>
        <v>0</v>
      </c>
      <c r="BR10" s="210">
        <f>入力シート!BI10</f>
        <v>0</v>
      </c>
      <c r="BS10" s="211"/>
      <c r="BT10" s="212"/>
      <c r="BU10" s="94"/>
      <c r="BV10" s="94"/>
      <c r="BW10" s="94"/>
      <c r="BX10" s="14">
        <f>入力シート!BJ10</f>
        <v>0</v>
      </c>
      <c r="BZ10" s="30" t="str">
        <f>IF(CA9=CA10,"",CA10)</f>
        <v/>
      </c>
      <c r="CA10" s="101">
        <f>入力シート!BZ10</f>
        <v>0</v>
      </c>
      <c r="CB10" s="101" t="str">
        <f>IF(BZ10="","",入力シート!CA10)</f>
        <v/>
      </c>
      <c r="CC10" s="24">
        <f>TIME(入力シート!CC10,入力シート!CE10,0)</f>
        <v>0</v>
      </c>
      <c r="CD10" s="24">
        <f>TIME(入力シート!CG10,入力シート!CI10,0)</f>
        <v>0</v>
      </c>
      <c r="CE10" s="31">
        <f>TIME(入力シート!CK10,入力シート!CM10,0)</f>
        <v>0</v>
      </c>
      <c r="CF10" s="31">
        <f>TIME(入力シート!CO10,入力シート!CQ10,0)</f>
        <v>0</v>
      </c>
      <c r="CG10" s="24">
        <f t="shared" ref="CG10:CG59" si="87">IF(CD10-CC10&lt;0,0,CD10-CC10)</f>
        <v>0</v>
      </c>
      <c r="CH10" s="24">
        <f t="shared" ref="CH10:CH59" si="88">IF(CF10-CE10&lt;0,0,CF10-CE10)</f>
        <v>0</v>
      </c>
      <c r="CI10" s="24">
        <f t="shared" ref="CI10:CI59" si="89">MROUND(CG10-CH10,"00:01")</f>
        <v>0</v>
      </c>
      <c r="CJ10" s="26" t="str">
        <f t="shared" si="6"/>
        <v/>
      </c>
      <c r="CK10" s="26" t="str">
        <f t="shared" si="7"/>
        <v/>
      </c>
      <c r="CL10" s="24" t="str">
        <f t="shared" ref="CL10:CL16" si="90">IF(CC10="","",IF(AND(CA10=CA11,CC11-CD10&lt;0),999,IF(AND(CA10=CA11,CK10=CK11,CC11-CD10&lt;TIME(2,0,0)),"",CI10)))</f>
        <v/>
      </c>
      <c r="CM10" s="24" t="str">
        <f>IF(CL10="","",IF(CL10=999,"error",IF(AND(CA9=CA10,CL9=""),CI9+CI10,CL10)))</f>
        <v/>
      </c>
      <c r="CN10" s="101" t="str">
        <f t="shared" ref="CN10:CN59" si="91">IF(CM10="","",IF(CJ10="a","日中",IF(CJ10="b","夜間",IF(CJ10="c","早朝",IF(CJ10="d","深夜")))))</f>
        <v/>
      </c>
      <c r="CO10" s="24" t="str">
        <f t="shared" ref="CO10:CO59" si="92">IF(CM10="","",IF(CM10&lt;TIME(0,20,0),"",IF(AND(CM10&gt;=TIME(0,20,0),CM10&lt;TIME(0,45,0)),TIME(0,30,0),IF(AND(CM10&gt;=TIME(0,45,0),CM10&lt;TIME(1,15,0)),TIME(1,0,0),IF(AND(CM10&gt;=TIME(1,15,0),CM10&lt;TIME(1,45,0)),TIME(1,30,0),IF(AND(CM10&gt;=TIME(1,45,0),CM10&lt;TIME(2,15,0)),TIME(2,0,0),IF(AND(CM10&gt;=TIME(2,15,0),CM10&lt;TIME(2,45,0)),TIME(2,30,0),IF(AND(CM10&gt;=TIME(2,45,0),CM10&lt;TIME(3,15,0)),TIME(3,0,0),IF(AND(CM10&gt;=TIME(3,15,0),CM10&lt;TIME(3,45,0)),TIME(3,30,0),IF(AND(CM10&gt;=TIME(3,45,0),CM10&lt;TIME(4,15,0)),TIME(4,0,0),IF(AND(CM10&gt;=TIME(4,15,0),CM10&lt;TIME(4,45,0)),TIME(4,30,0),IF(AND(CM10&gt;=TIME(4,45,0),CM10&lt;TIME(5,15,0)),TIME(5,0,0),IF(AND(CM10&gt;=TIME(5,15,0),CM10&lt;TIME(5,45,0)),TIME(5,30,0),IF(AND(CM10&gt;=TIME(5,45,0),CM10&lt;TIME(6,15,0)),TIME(6,0,0),IF(AND(CM10&gt;=TIME(6,15,0),CM10&lt;TIME(6,45,0)),TIME(6,30,0),IF(AND(CM10&gt;=TIME(6,45,0),CM10&lt;TIME(7,15,0)),TIME(7,0,0),IF(AND(CM10&gt;=TIME(7,15,0),CM10&lt;TIME(7,45,0)),TIME(7,30,0),IF(AND(CM10&gt;=TIME(7,45,0),CM10&lt;TIME(8,15,0)),TIME(8,0,0),IF(AND(CM10&gt;=TIME(8,15,0),CM10&lt;TIME(8,45,0)),TIME(8,30,0),IF(AND(CM10&gt;=TIME(8,45,0),CM10&lt;TIME(9,15,0)),TIME(9,0,0),IF(AND(CM10&gt;=TIME(9,15,0),CM10&lt;TIME(9,45,0)),TIME(9,30,0),IF(AND(CM10&gt;=TIME(9,45,0),CM10&lt;TIME(10,15,0)),TIME(10,0,0),IF(AND(CM10&gt;=TIME(10,15,0),CM10&lt;TIME(10,45,0)),TIME(10,30,0))))))))))))))))))))))))</f>
        <v/>
      </c>
      <c r="CP10" s="27">
        <f>CP9</f>
        <v>1</v>
      </c>
      <c r="CQ10" s="27" t="str">
        <f t="shared" ref="CQ10:CQ59" si="93">CK10&amp;CP10</f>
        <v>1</v>
      </c>
      <c r="CR10" s="27" t="str">
        <f>IF(CO10="","",IF(CO10=TIME(0,30,0),15,IF(CO10=TIME(1,0,0),16,IF(CO10=TIME(1,30,0),17,IF(CO10=TIME(2,0,0),18,IF(CO10=TIME(2,30,0),19,IF(CO10=TIME(3,0,0),20,IF(CO10=TIME(3,30,0),21,IF(CO10=TIME(4,0,0),22,IF(CO10=TIME(4,30,0),23,IF(CO10=TIME(5,0,0),24,IF(CO10=TIME(5,30,0),25,IF(CO10=TIME(6,0,0),26,IF(CO10=TIME(6,30,0),27,IF(CO10=TIME(7,0,0),28,IF(CO10=TIME(7,30,0),29,IF(CO10=TIME(8,0,0),30,IF(CO10=TIME(8,30,0),31,IF(CO10=TIME(9,0,0),32,IF(CO10=TIME(9,30,0),33,IF(CO10=TIME(10,0,0),34,IF(CO10=TIME(10,30,0),35))))))))))))))))))))))</f>
        <v/>
      </c>
      <c r="CS10" s="27" t="str">
        <f t="shared" ref="CS10:CS59" si="94">IF(CR10="","",IF(CQ10="a1","C",IF(CQ10="b1","D",IF(CQ10="c1","E",IF(CQ10="d1","F",IF(CQ10="a2","G",IF(CQ10="b2","H",IF(CQ10="c2","I",IF(CQ10="d2","J")))))))))</f>
        <v/>
      </c>
      <c r="CT10" s="28" t="str">
        <f t="shared" ref="CT10:CT59" ca="1" si="95">IF(CR10="","",INDIRECT("単価表!"&amp;CS10&amp;CR10))</f>
        <v/>
      </c>
      <c r="CU10" s="33">
        <f>入力シート!CS10</f>
        <v>0</v>
      </c>
      <c r="CV10" s="88" t="str">
        <f ca="1">IF(CT10="","",IF(AND(CT9="",CT10&lt;&gt;"",OR(CU9=2,CU10=2)),CT10*2,IF(AND(CT10&lt;&gt;"",CU10=2),CT10*2,CT10)))</f>
        <v/>
      </c>
      <c r="CW10" s="87" t="str">
        <f>IF(DB10="","",IF(AND(DB9="",DB10&lt;&gt;"",OR(CU9=2,CU10=2)),DA10/(CM10*2),1))</f>
        <v/>
      </c>
      <c r="CX10" s="89" t="str">
        <f t="shared" ref="CX10:CX59" ca="1" si="96">IF(CV10="","",ROUNDUP(CV10*CW10,-1))</f>
        <v/>
      </c>
      <c r="CY10" s="84">
        <f t="shared" ref="CY10:CY59" si="97">IF(CD10="","",IF(CU10=2,CI10*2,CI10))</f>
        <v>0</v>
      </c>
      <c r="CZ10" s="84" t="str">
        <f>IF(CM10="","",IF(AND(CM9="",CM10&lt;&gt;""),CY9+CY10,CY10))</f>
        <v/>
      </c>
      <c r="DA10" s="84" t="str">
        <f t="shared" ref="DA10:DA59" si="98">IF(CZ10="","",MROUND(CZ10,"00:01"))</f>
        <v/>
      </c>
      <c r="DB10" s="24" t="str">
        <f t="shared" ref="DB10:DB59" si="99">IF(CZ10="","",IF(CZ10&lt;TIME(0,20,0),"",IF(AND(CZ10&gt;=TIME(0,20,0),CZ10&lt;TIME(0,45,0)),TIME(0,30,0),IF(AND(CZ10&gt;=TIME(0,45,0),CZ10&lt;TIME(1,15,0)),TIME(1,0,0),IF(AND(CZ10&gt;=TIME(1,15,0),CZ10&lt;TIME(1,45,0)),TIME(1,30,0),IF(AND(CZ10&gt;=TIME(1,45,0),CZ10&lt;TIME(2,15,0)),TIME(2,0,0),IF(AND(CZ10&gt;=TIME(2,15,0),CZ10&lt;TIME(2,45,0)),TIME(2,30,0),IF(AND(CZ10&gt;=TIME(2,45,0),CZ10&lt;TIME(3,15,0)),TIME(3,0,0),IF(AND(CZ10&gt;=TIME(3,15,0),CZ10&lt;TIME(3,45,0)),TIME(3,30,0),IF(AND(CZ10&gt;=TIME(3,45,0),CZ10&lt;TIME(4,15,0)),TIME(4,0,0),IF(AND(CZ10&gt;=TIME(4,15,0),CZ10&lt;TIME(4,45,0)),TIME(4,30,0),IF(AND(CZ10&gt;=TIME(4,45,0),CZ10&lt;TIME(5,15,0)),TIME(5,0,0),IF(AND(CZ10&gt;=TIME(5,15,0),CZ10&lt;TIME(5,45,0)),TIME(5,30,0),IF(AND(CZ10&gt;=TIME(5,45,0),CZ10&lt;TIME(6,15,0)),TIME(6,0,0),IF(AND(CZ10&gt;=TIME(6,15,0),CZ10&lt;TIME(6,45,0)),TIME(6,30,0),IF(AND(CZ10&gt;=TIME(6,45,0),CZ10&lt;TIME(7,15,0)),TIME(7,0,0),IF(AND(CZ10&gt;=TIME(7,15,0),CZ10&lt;TIME(7,45,0)),TIME(7,30,0),IF(AND(CZ10&gt;=TIME(7,45,0),CZ10&lt;TIME(8,15,0)),TIME(8,0,0),IF(AND(CZ10&gt;=TIME(8,15,0),CZ10&lt;TIME(8,45,0)),TIME(8,30,0),IF(AND(CZ10&gt;=TIME(8,45,0),CZ10&lt;TIME(9,15,0)),TIME(9,0,0),IF(AND(CZ10&gt;=TIME(9,15,0),CZ10&lt;TIME(9,45,0)),TIME(9,30,0),IF(AND(CZ10&gt;=TIME(9,45,0),CZ10&lt;TIME(10,15,0)),TIME(10,0,0),IF(AND(CZ10&gt;=TIME(10,15,0),CZ10&lt;TIME(10,45,0)),TIME(10,30,0),IF(AND(CZ10&gt;=TIME(10,45,0),CZ10&lt;TIME(11,15,0)),TIME(11,0,0),IF(AND(CZ10&gt;=TIME(11,15,0),CZ10&lt;TIME(11,45,0)),TIME(11,30,0),IF(AND(CZ10&gt;=TIME(11,45,0),CZ10&lt;TIME(12,15,0)),TIME(12,0,0),IF(AND(CZ10&gt;=TIME(12,15,0),CZ10&lt;TIME(12,45,0)),TIME(12,30,0),IF(AND(CZ10&gt;=TIME(12,45,0),CZ10&lt;TIME(13,15,0)),TIME(13,0,0),IF(AND(CZ10&gt;=TIME(13,15,0),CZ10&lt;TIME(13,45,0)),TIME(13,30,0),IF(AND(CZ10&gt;=TIME(13,45,0),CZ10&lt;TIME(14,15,0)),TIME(14,0,0),IF(AND(CZ10&gt;=TIME(14,15,0),CZ10&lt;TIME(14,45,0)),TIME(14,30,0),IF(AND(CZ10&gt;=TIME(14,45,0),CZ10&lt;TIME(15,15,0)),TIME(15,0,0),IF(AND(CZ10&gt;=TIME(15,15,0),CZ10&lt;TIME(15,45,0)),TIME(15,30,0),IF(AND(CZ10&gt;=TIME(15,45,0),CZ10&lt;TIME(16,15,0)),TIME(16,0,0),IF(AND(CZ10&gt;=TIME(16,15,0),CZ10&lt;TIME(16,45,0)),TIME(16,30,0),IF(AND(CZ10&gt;=TIME(16,45,0),CZ10&lt;TIME(17,15,0)),TIME(17,0,0),IF(AND(CZ10&gt;=TIME(17,15,0),CZ10&lt;TIME(17,45,0)),TIME(17,30,0),IF(AND(CZ10&gt;=TIME(17,45,0),CZ10&lt;TIME(18,15,0)),TIME(18,0,0),IF(AND(CZ10&gt;=TIME(18,15,0),CZ10&lt;TIME(18,45,0)),TIME(18,30,0),IF(AND(CZ10&gt;=TIME(18,45,0),CZ10&lt;TIME(19,15,0)),TIME(19,0,0),IF(AND(CZ10&gt;=TIME(19,15,0),CZ10&lt;TIME(19,45,0)),TIME(19,30,0),IF(AND(CZ10&gt;=TIME(19,45,0),CZ10&lt;TIME(20,15,0)),TIME(20,0,0),IF(AND(CZ10&gt;=TIME(20,15,0),CZ10&lt;TIME(20,45,0)),TIME(20,30,0),IF(AND(CZ10&gt;=TIME(20,45,0),CZ10&lt;TIME(21,15,0)),TIME(21,0,0)))))))))))))))))))))))))))))))))))))))))))))</f>
        <v/>
      </c>
      <c r="DC10" s="101">
        <f>入力シート!CT10</f>
        <v>0</v>
      </c>
      <c r="DD10" s="210">
        <f>入力シート!CU10</f>
        <v>0</v>
      </c>
      <c r="DE10" s="211"/>
      <c r="DF10" s="212"/>
      <c r="DG10" s="94"/>
      <c r="DH10" s="94"/>
      <c r="DI10" s="94"/>
      <c r="DJ10" s="14">
        <f>入力シート!CV10</f>
        <v>0</v>
      </c>
      <c r="DL10" s="30" t="str">
        <f>IF(DM9=DM10,"",DM10)</f>
        <v/>
      </c>
      <c r="DM10" s="101">
        <f>入力シート!DL10</f>
        <v>0</v>
      </c>
      <c r="DN10" s="101" t="str">
        <f>IF(DL10="","",入力シート!DM10)</f>
        <v/>
      </c>
      <c r="DO10" s="24">
        <f>TIME(入力シート!DO10,入力シート!DQ10,0)</f>
        <v>0</v>
      </c>
      <c r="DP10" s="24">
        <f>TIME(入力シート!DS10,入力シート!DU10,0)</f>
        <v>0</v>
      </c>
      <c r="DQ10" s="31">
        <f>TIME(入力シート!DW10,入力シート!DY10,0)</f>
        <v>0</v>
      </c>
      <c r="DR10" s="31">
        <f>TIME(入力シート!EA10,入力シート!EC10,0)</f>
        <v>0</v>
      </c>
      <c r="DS10" s="24">
        <f t="shared" ref="DS10:DS59" si="100">IF(DP10-DO10&lt;0,0,DP10-DO10)</f>
        <v>0</v>
      </c>
      <c r="DT10" s="24">
        <f t="shared" ref="DT10:DT59" si="101">IF(DR10-DQ10&lt;0,0,DR10-DQ10)</f>
        <v>0</v>
      </c>
      <c r="DU10" s="24">
        <f t="shared" ref="DU10:DU59" si="102">MROUND(DS10-DT10,"00:01")</f>
        <v>0</v>
      </c>
      <c r="DV10" s="26" t="str">
        <f t="shared" si="9"/>
        <v/>
      </c>
      <c r="DW10" s="26" t="str">
        <f t="shared" si="10"/>
        <v/>
      </c>
      <c r="DX10" s="24" t="str">
        <f t="shared" ref="DX10:DX16" si="103">IF(DO10="","",IF(AND(DM10=DM11,DO11-DP10&lt;0),999,IF(AND(DM10=DM11,DW10=DW11,DO11-DP10&lt;TIME(2,0,0)),"",DU10)))</f>
        <v/>
      </c>
      <c r="DY10" s="24" t="str">
        <f>IF(DX10="","",IF(DX10=999,"error",IF(AND(DM9=DM10,DX9=""),DU9+DU10,DX10)))</f>
        <v/>
      </c>
      <c r="DZ10" s="101" t="str">
        <f t="shared" ref="DZ10:DZ59" si="104">IF(DY10="","",IF(DV10="a","日中",IF(DV10="b","夜間",IF(DV10="c","早朝",IF(DV10="d","深夜")))))</f>
        <v/>
      </c>
      <c r="EA10" s="24" t="str">
        <f t="shared" ref="EA10:EA59" si="105">IF(DY10="","",IF(DY10&lt;TIME(0,20,0),"",IF(AND(DY10&gt;=TIME(0,20,0),DY10&lt;TIME(0,45,0)),TIME(0,30,0),IF(AND(DY10&gt;=TIME(0,45,0),DY10&lt;TIME(1,15,0)),TIME(1,0,0),IF(AND(DY10&gt;=TIME(1,15,0),DY10&lt;TIME(1,45,0)),TIME(1,30,0),IF(AND(DY10&gt;=TIME(1,45,0),DY10&lt;TIME(2,15,0)),TIME(2,0,0),IF(AND(DY10&gt;=TIME(2,15,0),DY10&lt;TIME(2,45,0)),TIME(2,30,0),IF(AND(DY10&gt;=TIME(2,45,0),DY10&lt;TIME(3,15,0)),TIME(3,0,0),IF(AND(DY10&gt;=TIME(3,15,0),DY10&lt;TIME(3,45,0)),TIME(3,30,0),IF(AND(DY10&gt;=TIME(3,45,0),DY10&lt;TIME(4,15,0)),TIME(4,0,0),IF(AND(DY10&gt;=TIME(4,15,0),DY10&lt;TIME(4,45,0)),TIME(4,30,0),IF(AND(DY10&gt;=TIME(4,45,0),DY10&lt;TIME(5,15,0)),TIME(5,0,0),IF(AND(DY10&gt;=TIME(5,15,0),DY10&lt;TIME(5,45,0)),TIME(5,30,0),IF(AND(DY10&gt;=TIME(5,45,0),DY10&lt;TIME(6,15,0)),TIME(6,0,0),IF(AND(DY10&gt;=TIME(6,15,0),DY10&lt;TIME(6,45,0)),TIME(6,30,0),IF(AND(DY10&gt;=TIME(6,45,0),DY10&lt;TIME(7,15,0)),TIME(7,0,0),IF(AND(DY10&gt;=TIME(7,15,0),DY10&lt;TIME(7,45,0)),TIME(7,30,0),IF(AND(DY10&gt;=TIME(7,45,0),DY10&lt;TIME(8,15,0)),TIME(8,0,0),IF(AND(DY10&gt;=TIME(8,15,0),DY10&lt;TIME(8,45,0)),TIME(8,30,0),IF(AND(DY10&gt;=TIME(8,45,0),DY10&lt;TIME(9,15,0)),TIME(9,0,0),IF(AND(DY10&gt;=TIME(9,15,0),DY10&lt;TIME(9,45,0)),TIME(9,30,0),IF(AND(DY10&gt;=TIME(9,45,0),DY10&lt;TIME(10,15,0)),TIME(10,0,0),IF(AND(DY10&gt;=TIME(10,15,0),DY10&lt;TIME(10,45,0)),TIME(10,30,0))))))))))))))))))))))))</f>
        <v/>
      </c>
      <c r="EB10" s="27">
        <f>EB9</f>
        <v>1</v>
      </c>
      <c r="EC10" s="27" t="str">
        <f t="shared" ref="EC10:EC59" si="106">DW10&amp;EB10</f>
        <v>1</v>
      </c>
      <c r="ED10" s="27" t="str">
        <f>IF(EA10="","",IF(EA10=TIME(0,30,0),15,IF(EA10=TIME(1,0,0),16,IF(EA10=TIME(1,30,0),17,IF(EA10=TIME(2,0,0),18,IF(EA10=TIME(2,30,0),19,IF(EA10=TIME(3,0,0),20,IF(EA10=TIME(3,30,0),21,IF(EA10=TIME(4,0,0),22,IF(EA10=TIME(4,30,0),23,IF(EA10=TIME(5,0,0),24,IF(EA10=TIME(5,30,0),25,IF(EA10=TIME(6,0,0),26,IF(EA10=TIME(6,30,0),27,IF(EA10=TIME(7,0,0),28,IF(EA10=TIME(7,30,0),29,IF(EA10=TIME(8,0,0),30,IF(EA10=TIME(8,30,0),31,IF(EA10=TIME(9,0,0),32,IF(EA10=TIME(9,30,0),33,IF(EA10=TIME(10,0,0),34,IF(EA10=TIME(10,30,0),35))))))))))))))))))))))</f>
        <v/>
      </c>
      <c r="EE10" s="27" t="str">
        <f t="shared" ref="EE10:EE59" si="107">IF(ED10="","",IF(EC10="a1","C",IF(EC10="b1","D",IF(EC10="c1","E",IF(EC10="d1","F",IF(EC10="a2","G",IF(EC10="b2","H",IF(EC10="c2","I",IF(EC10="d2","J")))))))))</f>
        <v/>
      </c>
      <c r="EF10" s="28" t="str">
        <f t="shared" ref="EF10:EF59" ca="1" si="108">IF(ED10="","",INDIRECT("単価表!"&amp;EE10&amp;ED10))</f>
        <v/>
      </c>
      <c r="EG10" s="33">
        <f>入力シート!EE10</f>
        <v>0</v>
      </c>
      <c r="EH10" s="88" t="str">
        <f ca="1">IF(EF10="","",IF(AND(EF9="",EF10&lt;&gt;"",OR(EG9=2,EG10=2)),EF10*2,IF(AND(EF10&lt;&gt;"",EG10=2),EF10*2,EF10)))</f>
        <v/>
      </c>
      <c r="EI10" s="87" t="str">
        <f>IF(EN10="","",IF(AND(EN9="",EN10&lt;&gt;"",OR(EG9=2,EG10=2)),EM10/(DY10*2),1))</f>
        <v/>
      </c>
      <c r="EJ10" s="89" t="str">
        <f t="shared" ref="EJ10:EJ59" ca="1" si="109">IF(EH10="","",ROUNDUP(EH10*EI10,-1))</f>
        <v/>
      </c>
      <c r="EK10" s="84">
        <f t="shared" ref="EK10:EK59" si="110">IF(DP10="","",IF(EG10=2,DU10*2,DU10))</f>
        <v>0</v>
      </c>
      <c r="EL10" s="84" t="str">
        <f>IF(DY10="","",IF(AND(DY9="",DY10&lt;&gt;""),EK9+EK10,EK10))</f>
        <v/>
      </c>
      <c r="EM10" s="84" t="str">
        <f t="shared" ref="EM10:EM59" si="111">IF(EL10="","",MROUND(EL10,"00:01"))</f>
        <v/>
      </c>
      <c r="EN10" s="24" t="str">
        <f t="shared" ref="EN10:EN59" si="112">IF(EL10="","",IF(EL10&lt;TIME(0,20,0),"",IF(AND(EL10&gt;=TIME(0,20,0),EL10&lt;TIME(0,45,0)),TIME(0,30,0),IF(AND(EL10&gt;=TIME(0,45,0),EL10&lt;TIME(1,15,0)),TIME(1,0,0),IF(AND(EL10&gt;=TIME(1,15,0),EL10&lt;TIME(1,45,0)),TIME(1,30,0),IF(AND(EL10&gt;=TIME(1,45,0),EL10&lt;TIME(2,15,0)),TIME(2,0,0),IF(AND(EL10&gt;=TIME(2,15,0),EL10&lt;TIME(2,45,0)),TIME(2,30,0),IF(AND(EL10&gt;=TIME(2,45,0),EL10&lt;TIME(3,15,0)),TIME(3,0,0),IF(AND(EL10&gt;=TIME(3,15,0),EL10&lt;TIME(3,45,0)),TIME(3,30,0),IF(AND(EL10&gt;=TIME(3,45,0),EL10&lt;TIME(4,15,0)),TIME(4,0,0),IF(AND(EL10&gt;=TIME(4,15,0),EL10&lt;TIME(4,45,0)),TIME(4,30,0),IF(AND(EL10&gt;=TIME(4,45,0),EL10&lt;TIME(5,15,0)),TIME(5,0,0),IF(AND(EL10&gt;=TIME(5,15,0),EL10&lt;TIME(5,45,0)),TIME(5,30,0),IF(AND(EL10&gt;=TIME(5,45,0),EL10&lt;TIME(6,15,0)),TIME(6,0,0),IF(AND(EL10&gt;=TIME(6,15,0),EL10&lt;TIME(6,45,0)),TIME(6,30,0),IF(AND(EL10&gt;=TIME(6,45,0),EL10&lt;TIME(7,15,0)),TIME(7,0,0),IF(AND(EL10&gt;=TIME(7,15,0),EL10&lt;TIME(7,45,0)),TIME(7,30,0),IF(AND(EL10&gt;=TIME(7,45,0),EL10&lt;TIME(8,15,0)),TIME(8,0,0),IF(AND(EL10&gt;=TIME(8,15,0),EL10&lt;TIME(8,45,0)),TIME(8,30,0),IF(AND(EL10&gt;=TIME(8,45,0),EL10&lt;TIME(9,15,0)),TIME(9,0,0),IF(AND(EL10&gt;=TIME(9,15,0),EL10&lt;TIME(9,45,0)),TIME(9,30,0),IF(AND(EL10&gt;=TIME(9,45,0),EL10&lt;TIME(10,15,0)),TIME(10,0,0),IF(AND(EL10&gt;=TIME(10,15,0),EL10&lt;TIME(10,45,0)),TIME(10,30,0),IF(AND(EL10&gt;=TIME(10,45,0),EL10&lt;TIME(11,15,0)),TIME(11,0,0),IF(AND(EL10&gt;=TIME(11,15,0),EL10&lt;TIME(11,45,0)),TIME(11,30,0),IF(AND(EL10&gt;=TIME(11,45,0),EL10&lt;TIME(12,15,0)),TIME(12,0,0),IF(AND(EL10&gt;=TIME(12,15,0),EL10&lt;TIME(12,45,0)),TIME(12,30,0),IF(AND(EL10&gt;=TIME(12,45,0),EL10&lt;TIME(13,15,0)),TIME(13,0,0),IF(AND(EL10&gt;=TIME(13,15,0),EL10&lt;TIME(13,45,0)),TIME(13,30,0),IF(AND(EL10&gt;=TIME(13,45,0),EL10&lt;TIME(14,15,0)),TIME(14,0,0),IF(AND(EL10&gt;=TIME(14,15,0),EL10&lt;TIME(14,45,0)),TIME(14,30,0),IF(AND(EL10&gt;=TIME(14,45,0),EL10&lt;TIME(15,15,0)),TIME(15,0,0),IF(AND(EL10&gt;=TIME(15,15,0),EL10&lt;TIME(15,45,0)),TIME(15,30,0),IF(AND(EL10&gt;=TIME(15,45,0),EL10&lt;TIME(16,15,0)),TIME(16,0,0),IF(AND(EL10&gt;=TIME(16,15,0),EL10&lt;TIME(16,45,0)),TIME(16,30,0),IF(AND(EL10&gt;=TIME(16,45,0),EL10&lt;TIME(17,15,0)),TIME(17,0,0),IF(AND(EL10&gt;=TIME(17,15,0),EL10&lt;TIME(17,45,0)),TIME(17,30,0),IF(AND(EL10&gt;=TIME(17,45,0),EL10&lt;TIME(18,15,0)),TIME(18,0,0),IF(AND(EL10&gt;=TIME(18,15,0),EL10&lt;TIME(18,45,0)),TIME(18,30,0),IF(AND(EL10&gt;=TIME(18,45,0),EL10&lt;TIME(19,15,0)),TIME(19,0,0),IF(AND(EL10&gt;=TIME(19,15,0),EL10&lt;TIME(19,45,0)),TIME(19,30,0),IF(AND(EL10&gt;=TIME(19,45,0),EL10&lt;TIME(20,15,0)),TIME(20,0,0),IF(AND(EL10&gt;=TIME(20,15,0),EL10&lt;TIME(20,45,0)),TIME(20,30,0),IF(AND(EL10&gt;=TIME(20,45,0),EL10&lt;TIME(21,15,0)),TIME(21,0,0)))))))))))))))))))))))))))))))))))))))))))))</f>
        <v/>
      </c>
      <c r="EO10" s="101">
        <f>入力シート!EF10</f>
        <v>0</v>
      </c>
      <c r="EP10" s="210">
        <f>入力シート!EG10</f>
        <v>0</v>
      </c>
      <c r="EQ10" s="211"/>
      <c r="ER10" s="212"/>
      <c r="ES10" s="94"/>
      <c r="ET10" s="94"/>
      <c r="EU10" s="94"/>
      <c r="EV10" s="14">
        <f>入力シート!EH10</f>
        <v>0</v>
      </c>
      <c r="EX10" s="30" t="str">
        <f>IF(EY9=EY10,"",EY10)</f>
        <v/>
      </c>
      <c r="EY10" s="101">
        <f>入力シート!EX10</f>
        <v>0</v>
      </c>
      <c r="EZ10" s="101" t="str">
        <f>IF(EX10="","",入力シート!EY10)</f>
        <v/>
      </c>
      <c r="FA10" s="24">
        <f>TIME(入力シート!FA10,入力シート!FC10,0)</f>
        <v>0</v>
      </c>
      <c r="FB10" s="24">
        <f>TIME(入力シート!FE10,入力シート!FG10,0)</f>
        <v>0</v>
      </c>
      <c r="FC10" s="31">
        <f>TIME(入力シート!FI10,入力シート!FK10,0)</f>
        <v>0</v>
      </c>
      <c r="FD10" s="31">
        <f>TIME(入力シート!FM10,入力シート!FO10,0)</f>
        <v>0</v>
      </c>
      <c r="FE10" s="24">
        <f t="shared" ref="FE10:FE59" si="113">IF(FB10-FA10&lt;0,0,FB10-FA10)</f>
        <v>0</v>
      </c>
      <c r="FF10" s="24">
        <f t="shared" ref="FF10:FF59" si="114">IF(FD10-FC10&lt;0,0,FD10-FC10)</f>
        <v>0</v>
      </c>
      <c r="FG10" s="24">
        <f t="shared" ref="FG10:FG59" si="115">MROUND(FE10-FF10,"00:01")</f>
        <v>0</v>
      </c>
      <c r="FH10" s="26" t="str">
        <f t="shared" si="12"/>
        <v/>
      </c>
      <c r="FI10" s="26" t="str">
        <f t="shared" si="13"/>
        <v/>
      </c>
      <c r="FJ10" s="24" t="str">
        <f t="shared" ref="FJ10:FJ16" si="116">IF(FA10="","",IF(AND(EY10=EY11,FA11-FB10&lt;0),999,IF(AND(EY10=EY11,FI10=FI11,FA11-FB10&lt;TIME(2,0,0)),"",FG10)))</f>
        <v/>
      </c>
      <c r="FK10" s="24" t="str">
        <f>IF(FJ10="","",IF(FJ10=999,"error",IF(AND(EY9=EY10,FJ9=""),FG9+FG10,FJ10)))</f>
        <v/>
      </c>
      <c r="FL10" s="101" t="str">
        <f t="shared" ref="FL10:FL59" si="117">IF(FK10="","",IF(FH10="a","日中",IF(FH10="b","夜間",IF(FH10="c","早朝",IF(FH10="d","深夜")))))</f>
        <v/>
      </c>
      <c r="FM10" s="24" t="str">
        <f t="shared" ref="FM10:FM59" si="118">IF(FK10="","",IF(FK10&lt;TIME(0,20,0),"",IF(AND(FK10&gt;=TIME(0,20,0),FK10&lt;TIME(0,45,0)),TIME(0,30,0),IF(AND(FK10&gt;=TIME(0,45,0),FK10&lt;TIME(1,15,0)),TIME(1,0,0),IF(AND(FK10&gt;=TIME(1,15,0),FK10&lt;TIME(1,45,0)),TIME(1,30,0),IF(AND(FK10&gt;=TIME(1,45,0),FK10&lt;TIME(2,15,0)),TIME(2,0,0),IF(AND(FK10&gt;=TIME(2,15,0),FK10&lt;TIME(2,45,0)),TIME(2,30,0),IF(AND(FK10&gt;=TIME(2,45,0),FK10&lt;TIME(3,15,0)),TIME(3,0,0),IF(AND(FK10&gt;=TIME(3,15,0),FK10&lt;TIME(3,45,0)),TIME(3,30,0),IF(AND(FK10&gt;=TIME(3,45,0),FK10&lt;TIME(4,15,0)),TIME(4,0,0),IF(AND(FK10&gt;=TIME(4,15,0),FK10&lt;TIME(4,45,0)),TIME(4,30,0),IF(AND(FK10&gt;=TIME(4,45,0),FK10&lt;TIME(5,15,0)),TIME(5,0,0),IF(AND(FK10&gt;=TIME(5,15,0),FK10&lt;TIME(5,45,0)),TIME(5,30,0),IF(AND(FK10&gt;=TIME(5,45,0),FK10&lt;TIME(6,15,0)),TIME(6,0,0),IF(AND(FK10&gt;=TIME(6,15,0),FK10&lt;TIME(6,45,0)),TIME(6,30,0),IF(AND(FK10&gt;=TIME(6,45,0),FK10&lt;TIME(7,15,0)),TIME(7,0,0),IF(AND(FK10&gt;=TIME(7,15,0),FK10&lt;TIME(7,45,0)),TIME(7,30,0),IF(AND(FK10&gt;=TIME(7,45,0),FK10&lt;TIME(8,15,0)),TIME(8,0,0),IF(AND(FK10&gt;=TIME(8,15,0),FK10&lt;TIME(8,45,0)),TIME(8,30,0),IF(AND(FK10&gt;=TIME(8,45,0),FK10&lt;TIME(9,15,0)),TIME(9,0,0),IF(AND(FK10&gt;=TIME(9,15,0),FK10&lt;TIME(9,45,0)),TIME(9,30,0),IF(AND(FK10&gt;=TIME(9,45,0),FK10&lt;TIME(10,15,0)),TIME(10,0,0),IF(AND(FK10&gt;=TIME(10,15,0),FK10&lt;TIME(10,45,0)),TIME(10,30,0))))))))))))))))))))))))</f>
        <v/>
      </c>
      <c r="FN10" s="27">
        <f>FN9</f>
        <v>1</v>
      </c>
      <c r="FO10" s="27" t="str">
        <f t="shared" ref="FO10:FO59" si="119">FI10&amp;FN10</f>
        <v>1</v>
      </c>
      <c r="FP10" s="27" t="str">
        <f>IF(FM10="","",IF(FM10=TIME(0,30,0),15,IF(FM10=TIME(1,0,0),16,IF(FM10=TIME(1,30,0),17,IF(FM10=TIME(2,0,0),18,IF(FM10=TIME(2,30,0),19,IF(FM10=TIME(3,0,0),20,IF(FM10=TIME(3,30,0),21,IF(FM10=TIME(4,0,0),22,IF(FM10=TIME(4,30,0),23,IF(FM10=TIME(5,0,0),24,IF(FM10=TIME(5,30,0),25,IF(FM10=TIME(6,0,0),26,IF(FM10=TIME(6,30,0),27,IF(FM10=TIME(7,0,0),28,IF(FM10=TIME(7,30,0),29,IF(FM10=TIME(8,0,0),30,IF(FM10=TIME(8,30,0),31,IF(FM10=TIME(9,0,0),32,IF(FM10=TIME(9,30,0),33,IF(FM10=TIME(10,0,0),34,IF(FM10=TIME(10,30,0),35))))))))))))))))))))))</f>
        <v/>
      </c>
      <c r="FQ10" s="27" t="str">
        <f t="shared" ref="FQ10:FQ59" si="120">IF(FP10="","",IF(FO10="a1","C",IF(FO10="b1","D",IF(FO10="c1","E",IF(FO10="d1","F",IF(FO10="a2","G",IF(FO10="b2","H",IF(FO10="c2","I",IF(FO10="d2","J")))))))))</f>
        <v/>
      </c>
      <c r="FR10" s="28" t="str">
        <f t="shared" ref="FR10:FR59" ca="1" si="121">IF(FP10="","",INDIRECT("単価表!"&amp;FQ10&amp;FP10))</f>
        <v/>
      </c>
      <c r="FS10" s="33">
        <f>入力シート!FQ10</f>
        <v>0</v>
      </c>
      <c r="FT10" s="88" t="str">
        <f ca="1">IF(FR10="","",IF(AND(FR9="",FR10&lt;&gt;"",OR(FS9=2,FS10=2)),FR10*2,IF(AND(FR10&lt;&gt;"",FS10=2),FR10*2,FR10)))</f>
        <v/>
      </c>
      <c r="FU10" s="87" t="str">
        <f>IF(FZ10="","",IF(AND(FZ9="",FZ10&lt;&gt;"",OR(FS9=2,FS10=2)),FY10/(FK10*2),1))</f>
        <v/>
      </c>
      <c r="FV10" s="89" t="str">
        <f t="shared" ref="FV10:FV59" ca="1" si="122">IF(FT10="","",ROUNDUP(FT10*FU10,-1))</f>
        <v/>
      </c>
      <c r="FW10" s="84">
        <f t="shared" ref="FW10:FW59" si="123">IF(FB10="","",IF(FS10=2,FG10*2,FG10))</f>
        <v>0</v>
      </c>
      <c r="FX10" s="84" t="str">
        <f>IF(FK10="","",IF(AND(FK9="",FK10&lt;&gt;""),FW9+FW10,FW10))</f>
        <v/>
      </c>
      <c r="FY10" s="84" t="str">
        <f t="shared" ref="FY10:FY59" si="124">IF(FX10="","",MROUND(FX10,"00:01"))</f>
        <v/>
      </c>
      <c r="FZ10" s="24" t="str">
        <f t="shared" ref="FZ10:FZ59" si="125">IF(FX10="","",IF(FX10&lt;TIME(0,20,0),"",IF(AND(FX10&gt;=TIME(0,20,0),FX10&lt;TIME(0,45,0)),TIME(0,30,0),IF(AND(FX10&gt;=TIME(0,45,0),FX10&lt;TIME(1,15,0)),TIME(1,0,0),IF(AND(FX10&gt;=TIME(1,15,0),FX10&lt;TIME(1,45,0)),TIME(1,30,0),IF(AND(FX10&gt;=TIME(1,45,0),FX10&lt;TIME(2,15,0)),TIME(2,0,0),IF(AND(FX10&gt;=TIME(2,15,0),FX10&lt;TIME(2,45,0)),TIME(2,30,0),IF(AND(FX10&gt;=TIME(2,45,0),FX10&lt;TIME(3,15,0)),TIME(3,0,0),IF(AND(FX10&gt;=TIME(3,15,0),FX10&lt;TIME(3,45,0)),TIME(3,30,0),IF(AND(FX10&gt;=TIME(3,45,0),FX10&lt;TIME(4,15,0)),TIME(4,0,0),IF(AND(FX10&gt;=TIME(4,15,0),FX10&lt;TIME(4,45,0)),TIME(4,30,0),IF(AND(FX10&gt;=TIME(4,45,0),FX10&lt;TIME(5,15,0)),TIME(5,0,0),IF(AND(FX10&gt;=TIME(5,15,0),FX10&lt;TIME(5,45,0)),TIME(5,30,0),IF(AND(FX10&gt;=TIME(5,45,0),FX10&lt;TIME(6,15,0)),TIME(6,0,0),IF(AND(FX10&gt;=TIME(6,15,0),FX10&lt;TIME(6,45,0)),TIME(6,30,0),IF(AND(FX10&gt;=TIME(6,45,0),FX10&lt;TIME(7,15,0)),TIME(7,0,0),IF(AND(FX10&gt;=TIME(7,15,0),FX10&lt;TIME(7,45,0)),TIME(7,30,0),IF(AND(FX10&gt;=TIME(7,45,0),FX10&lt;TIME(8,15,0)),TIME(8,0,0),IF(AND(FX10&gt;=TIME(8,15,0),FX10&lt;TIME(8,45,0)),TIME(8,30,0),IF(AND(FX10&gt;=TIME(8,45,0),FX10&lt;TIME(9,15,0)),TIME(9,0,0),IF(AND(FX10&gt;=TIME(9,15,0),FX10&lt;TIME(9,45,0)),TIME(9,30,0),IF(AND(FX10&gt;=TIME(9,45,0),FX10&lt;TIME(10,15,0)),TIME(10,0,0),IF(AND(FX10&gt;=TIME(10,15,0),FX10&lt;TIME(10,45,0)),TIME(10,30,0),IF(AND(FX10&gt;=TIME(10,45,0),FX10&lt;TIME(11,15,0)),TIME(11,0,0),IF(AND(FX10&gt;=TIME(11,15,0),FX10&lt;TIME(11,45,0)),TIME(11,30,0),IF(AND(FX10&gt;=TIME(11,45,0),FX10&lt;TIME(12,15,0)),TIME(12,0,0),IF(AND(FX10&gt;=TIME(12,15,0),FX10&lt;TIME(12,45,0)),TIME(12,30,0),IF(AND(FX10&gt;=TIME(12,45,0),FX10&lt;TIME(13,15,0)),TIME(13,0,0),IF(AND(FX10&gt;=TIME(13,15,0),FX10&lt;TIME(13,45,0)),TIME(13,30,0),IF(AND(FX10&gt;=TIME(13,45,0),FX10&lt;TIME(14,15,0)),TIME(14,0,0),IF(AND(FX10&gt;=TIME(14,15,0),FX10&lt;TIME(14,45,0)),TIME(14,30,0),IF(AND(FX10&gt;=TIME(14,45,0),FX10&lt;TIME(15,15,0)),TIME(15,0,0),IF(AND(FX10&gt;=TIME(15,15,0),FX10&lt;TIME(15,45,0)),TIME(15,30,0),IF(AND(FX10&gt;=TIME(15,45,0),FX10&lt;TIME(16,15,0)),TIME(16,0,0),IF(AND(FX10&gt;=TIME(16,15,0),FX10&lt;TIME(16,45,0)),TIME(16,30,0),IF(AND(FX10&gt;=TIME(16,45,0),FX10&lt;TIME(17,15,0)),TIME(17,0,0),IF(AND(FX10&gt;=TIME(17,15,0),FX10&lt;TIME(17,45,0)),TIME(17,30,0),IF(AND(FX10&gt;=TIME(17,45,0),FX10&lt;TIME(18,15,0)),TIME(18,0,0),IF(AND(FX10&gt;=TIME(18,15,0),FX10&lt;TIME(18,45,0)),TIME(18,30,0),IF(AND(FX10&gt;=TIME(18,45,0),FX10&lt;TIME(19,15,0)),TIME(19,0,0),IF(AND(FX10&gt;=TIME(19,15,0),FX10&lt;TIME(19,45,0)),TIME(19,30,0),IF(AND(FX10&gt;=TIME(19,45,0),FX10&lt;TIME(20,15,0)),TIME(20,0,0),IF(AND(FX10&gt;=TIME(20,15,0),FX10&lt;TIME(20,45,0)),TIME(20,30,0),IF(AND(FX10&gt;=TIME(20,45,0),FX10&lt;TIME(21,15,0)),TIME(21,0,0)))))))))))))))))))))))))))))))))))))))))))))</f>
        <v/>
      </c>
      <c r="GA10" s="101">
        <f>入力シート!FR10</f>
        <v>0</v>
      </c>
      <c r="GB10" s="210">
        <f>入力シート!FS10</f>
        <v>0</v>
      </c>
      <c r="GC10" s="211"/>
      <c r="GD10" s="212"/>
      <c r="GE10" s="94"/>
      <c r="GF10" s="94"/>
      <c r="GG10" s="94"/>
      <c r="GH10" s="14">
        <f>入力シート!FT10</f>
        <v>0</v>
      </c>
      <c r="GJ10" s="30" t="str">
        <f>IF(GK9=GK10,"",GK10)</f>
        <v/>
      </c>
      <c r="GK10" s="101">
        <f>入力シート!GJ10</f>
        <v>0</v>
      </c>
      <c r="GL10" s="101" t="str">
        <f>IF(GJ10="","",入力シート!GK10)</f>
        <v/>
      </c>
      <c r="GM10" s="24">
        <f>TIME(入力シート!GM10,入力シート!GO10,0)</f>
        <v>0</v>
      </c>
      <c r="GN10" s="24">
        <f>TIME(入力シート!GQ10,入力シート!GS10,0)</f>
        <v>0</v>
      </c>
      <c r="GO10" s="31">
        <f>TIME(入力シート!GU10,入力シート!GW10,0)</f>
        <v>0</v>
      </c>
      <c r="GP10" s="31">
        <f>TIME(入力シート!GY10,入力シート!HA10,0)</f>
        <v>0</v>
      </c>
      <c r="GQ10" s="24">
        <f t="shared" ref="GQ10:GQ59" si="126">IF(GN10-GM10&lt;0,0,GN10-GM10)</f>
        <v>0</v>
      </c>
      <c r="GR10" s="24">
        <f t="shared" ref="GR10:GR59" si="127">IF(GP10-GO10&lt;0,0,GP10-GO10)</f>
        <v>0</v>
      </c>
      <c r="GS10" s="24">
        <f t="shared" ref="GS10:GS59" si="128">MROUND(GQ10-GR10,"00:01")</f>
        <v>0</v>
      </c>
      <c r="GT10" s="26" t="str">
        <f t="shared" si="15"/>
        <v/>
      </c>
      <c r="GU10" s="26" t="str">
        <f t="shared" si="16"/>
        <v/>
      </c>
      <c r="GV10" s="24" t="str">
        <f t="shared" ref="GV10:GV16" si="129">IF(GM10="","",IF(AND(GK10=GK11,GM11-GN10&lt;0),999,IF(AND(GK10=GK11,GU10=GU11,GM11-GN10&lt;TIME(2,0,0)),"",GS10)))</f>
        <v/>
      </c>
      <c r="GW10" s="24" t="str">
        <f>IF(GV10="","",IF(GV10=999,"error",IF(AND(GK9=GK10,GV9=""),GS9+GS10,GV10)))</f>
        <v/>
      </c>
      <c r="GX10" s="101" t="str">
        <f t="shared" ref="GX10:GX59" si="130">IF(GW10="","",IF(GT10="a","日中",IF(GT10="b","夜間",IF(GT10="c","早朝",IF(GT10="d","深夜")))))</f>
        <v/>
      </c>
      <c r="GY10" s="24" t="str">
        <f t="shared" ref="GY10:GY59" si="131">IF(GW10="","",IF(GW10&lt;TIME(0,20,0),"",IF(AND(GW10&gt;=TIME(0,20,0),GW10&lt;TIME(0,45,0)),TIME(0,30,0),IF(AND(GW10&gt;=TIME(0,45,0),GW10&lt;TIME(1,15,0)),TIME(1,0,0),IF(AND(GW10&gt;=TIME(1,15,0),GW10&lt;TIME(1,45,0)),TIME(1,30,0),IF(AND(GW10&gt;=TIME(1,45,0),GW10&lt;TIME(2,15,0)),TIME(2,0,0),IF(AND(GW10&gt;=TIME(2,15,0),GW10&lt;TIME(2,45,0)),TIME(2,30,0),IF(AND(GW10&gt;=TIME(2,45,0),GW10&lt;TIME(3,15,0)),TIME(3,0,0),IF(AND(GW10&gt;=TIME(3,15,0),GW10&lt;TIME(3,45,0)),TIME(3,30,0),IF(AND(GW10&gt;=TIME(3,45,0),GW10&lt;TIME(4,15,0)),TIME(4,0,0),IF(AND(GW10&gt;=TIME(4,15,0),GW10&lt;TIME(4,45,0)),TIME(4,30,0),IF(AND(GW10&gt;=TIME(4,45,0),GW10&lt;TIME(5,15,0)),TIME(5,0,0),IF(AND(GW10&gt;=TIME(5,15,0),GW10&lt;TIME(5,45,0)),TIME(5,30,0),IF(AND(GW10&gt;=TIME(5,45,0),GW10&lt;TIME(6,15,0)),TIME(6,0,0),IF(AND(GW10&gt;=TIME(6,15,0),GW10&lt;TIME(6,45,0)),TIME(6,30,0),IF(AND(GW10&gt;=TIME(6,45,0),GW10&lt;TIME(7,15,0)),TIME(7,0,0),IF(AND(GW10&gt;=TIME(7,15,0),GW10&lt;TIME(7,45,0)),TIME(7,30,0),IF(AND(GW10&gt;=TIME(7,45,0),GW10&lt;TIME(8,15,0)),TIME(8,0,0),IF(AND(GW10&gt;=TIME(8,15,0),GW10&lt;TIME(8,45,0)),TIME(8,30,0),IF(AND(GW10&gt;=TIME(8,45,0),GW10&lt;TIME(9,15,0)),TIME(9,0,0),IF(AND(GW10&gt;=TIME(9,15,0),GW10&lt;TIME(9,45,0)),TIME(9,30,0),IF(AND(GW10&gt;=TIME(9,45,0),GW10&lt;TIME(10,15,0)),TIME(10,0,0),IF(AND(GW10&gt;=TIME(10,15,0),GW10&lt;TIME(10,45,0)),TIME(10,30,0))))))))))))))))))))))))</f>
        <v/>
      </c>
      <c r="GZ10" s="27">
        <f>GZ9</f>
        <v>1</v>
      </c>
      <c r="HA10" s="27" t="str">
        <f t="shared" ref="HA10:HA59" si="132">GU10&amp;GZ10</f>
        <v>1</v>
      </c>
      <c r="HB10" s="27" t="str">
        <f>IF(GY10="","",IF(GY10=TIME(0,30,0),15,IF(GY10=TIME(1,0,0),16,IF(GY10=TIME(1,30,0),17,IF(GY10=TIME(2,0,0),18,IF(GY10=TIME(2,30,0),19,IF(GY10=TIME(3,0,0),20,IF(GY10=TIME(3,30,0),21,IF(GY10=TIME(4,0,0),22,IF(GY10=TIME(4,30,0),23,IF(GY10=TIME(5,0,0),24,IF(GY10=TIME(5,30,0),25,IF(GY10=TIME(6,0,0),26,IF(GY10=TIME(6,30,0),27,IF(GY10=TIME(7,0,0),28,IF(GY10=TIME(7,30,0),29,IF(GY10=TIME(8,0,0),30,IF(GY10=TIME(8,30,0),31,IF(GY10=TIME(9,0,0),32,IF(GY10=TIME(9,30,0),33,IF(GY10=TIME(10,0,0),34,IF(GY10=TIME(10,30,0),35))))))))))))))))))))))</f>
        <v/>
      </c>
      <c r="HC10" s="27" t="str">
        <f t="shared" ref="HC10:HC59" si="133">IF(HB10="","",IF(HA10="a1","C",IF(HA10="b1","D",IF(HA10="c1","E",IF(HA10="d1","F",IF(HA10="a2","G",IF(HA10="b2","H",IF(HA10="c2","I",IF(HA10="d2","J")))))))))</f>
        <v/>
      </c>
      <c r="HD10" s="28" t="str">
        <f t="shared" ref="HD10:HD59" ca="1" si="134">IF(HB10="","",INDIRECT("単価表!"&amp;HC10&amp;HB10))</f>
        <v/>
      </c>
      <c r="HE10" s="33">
        <f>入力シート!HC10</f>
        <v>0</v>
      </c>
      <c r="HF10" s="88" t="str">
        <f ca="1">IF(HD10="","",IF(AND(HD9="",HD10&lt;&gt;"",OR(HE9=2,HE10=2)),HD10*2,IF(AND(HD10&lt;&gt;"",HE10=2),HD10*2,HD10)))</f>
        <v/>
      </c>
      <c r="HG10" s="87" t="str">
        <f>IF(HL10="","",IF(AND(HL9="",HL10&lt;&gt;"",OR(HE9=2,HE10=2)),HK10/(GW10*2),1))</f>
        <v/>
      </c>
      <c r="HH10" s="89" t="str">
        <f t="shared" ref="HH10:HH59" ca="1" si="135">IF(HF10="","",ROUNDUP(HF10*HG10,-1))</f>
        <v/>
      </c>
      <c r="HI10" s="84">
        <f t="shared" ref="HI10:HI59" si="136">IF(GN10="","",IF(HE10=2,GS10*2,GS10))</f>
        <v>0</v>
      </c>
      <c r="HJ10" s="84" t="str">
        <f>IF(GW10="","",IF(AND(GW9="",GW10&lt;&gt;""),HI9+HI10,HI10))</f>
        <v/>
      </c>
      <c r="HK10" s="84" t="str">
        <f t="shared" ref="HK10:HK59" si="137">IF(HJ10="","",MROUND(HJ10,"00:01"))</f>
        <v/>
      </c>
      <c r="HL10" s="24" t="str">
        <f t="shared" ref="HL10:HL59" si="138">IF(HJ10="","",IF(HJ10&lt;TIME(0,20,0),"",IF(AND(HJ10&gt;=TIME(0,20,0),HJ10&lt;TIME(0,45,0)),TIME(0,30,0),IF(AND(HJ10&gt;=TIME(0,45,0),HJ10&lt;TIME(1,15,0)),TIME(1,0,0),IF(AND(HJ10&gt;=TIME(1,15,0),HJ10&lt;TIME(1,45,0)),TIME(1,30,0),IF(AND(HJ10&gt;=TIME(1,45,0),HJ10&lt;TIME(2,15,0)),TIME(2,0,0),IF(AND(HJ10&gt;=TIME(2,15,0),HJ10&lt;TIME(2,45,0)),TIME(2,30,0),IF(AND(HJ10&gt;=TIME(2,45,0),HJ10&lt;TIME(3,15,0)),TIME(3,0,0),IF(AND(HJ10&gt;=TIME(3,15,0),HJ10&lt;TIME(3,45,0)),TIME(3,30,0),IF(AND(HJ10&gt;=TIME(3,45,0),HJ10&lt;TIME(4,15,0)),TIME(4,0,0),IF(AND(HJ10&gt;=TIME(4,15,0),HJ10&lt;TIME(4,45,0)),TIME(4,30,0),IF(AND(HJ10&gt;=TIME(4,45,0),HJ10&lt;TIME(5,15,0)),TIME(5,0,0),IF(AND(HJ10&gt;=TIME(5,15,0),HJ10&lt;TIME(5,45,0)),TIME(5,30,0),IF(AND(HJ10&gt;=TIME(5,45,0),HJ10&lt;TIME(6,15,0)),TIME(6,0,0),IF(AND(HJ10&gt;=TIME(6,15,0),HJ10&lt;TIME(6,45,0)),TIME(6,30,0),IF(AND(HJ10&gt;=TIME(6,45,0),HJ10&lt;TIME(7,15,0)),TIME(7,0,0),IF(AND(HJ10&gt;=TIME(7,15,0),HJ10&lt;TIME(7,45,0)),TIME(7,30,0),IF(AND(HJ10&gt;=TIME(7,45,0),HJ10&lt;TIME(8,15,0)),TIME(8,0,0),IF(AND(HJ10&gt;=TIME(8,15,0),HJ10&lt;TIME(8,45,0)),TIME(8,30,0),IF(AND(HJ10&gt;=TIME(8,45,0),HJ10&lt;TIME(9,15,0)),TIME(9,0,0),IF(AND(HJ10&gt;=TIME(9,15,0),HJ10&lt;TIME(9,45,0)),TIME(9,30,0),IF(AND(HJ10&gt;=TIME(9,45,0),HJ10&lt;TIME(10,15,0)),TIME(10,0,0),IF(AND(HJ10&gt;=TIME(10,15,0),HJ10&lt;TIME(10,45,0)),TIME(10,30,0),IF(AND(HJ10&gt;=TIME(10,45,0),HJ10&lt;TIME(11,15,0)),TIME(11,0,0),IF(AND(HJ10&gt;=TIME(11,15,0),HJ10&lt;TIME(11,45,0)),TIME(11,30,0),IF(AND(HJ10&gt;=TIME(11,45,0),HJ10&lt;TIME(12,15,0)),TIME(12,0,0),IF(AND(HJ10&gt;=TIME(12,15,0),HJ10&lt;TIME(12,45,0)),TIME(12,30,0),IF(AND(HJ10&gt;=TIME(12,45,0),HJ10&lt;TIME(13,15,0)),TIME(13,0,0),IF(AND(HJ10&gt;=TIME(13,15,0),HJ10&lt;TIME(13,45,0)),TIME(13,30,0),IF(AND(HJ10&gt;=TIME(13,45,0),HJ10&lt;TIME(14,15,0)),TIME(14,0,0),IF(AND(HJ10&gt;=TIME(14,15,0),HJ10&lt;TIME(14,45,0)),TIME(14,30,0),IF(AND(HJ10&gt;=TIME(14,45,0),HJ10&lt;TIME(15,15,0)),TIME(15,0,0),IF(AND(HJ10&gt;=TIME(15,15,0),HJ10&lt;TIME(15,45,0)),TIME(15,30,0),IF(AND(HJ10&gt;=TIME(15,45,0),HJ10&lt;TIME(16,15,0)),TIME(16,0,0),IF(AND(HJ10&gt;=TIME(16,15,0),HJ10&lt;TIME(16,45,0)),TIME(16,30,0),IF(AND(HJ10&gt;=TIME(16,45,0),HJ10&lt;TIME(17,15,0)),TIME(17,0,0),IF(AND(HJ10&gt;=TIME(17,15,0),HJ10&lt;TIME(17,45,0)),TIME(17,30,0),IF(AND(HJ10&gt;=TIME(17,45,0),HJ10&lt;TIME(18,15,0)),TIME(18,0,0),IF(AND(HJ10&gt;=TIME(18,15,0),HJ10&lt;TIME(18,45,0)),TIME(18,30,0),IF(AND(HJ10&gt;=TIME(18,45,0),HJ10&lt;TIME(19,15,0)),TIME(19,0,0),IF(AND(HJ10&gt;=TIME(19,15,0),HJ10&lt;TIME(19,45,0)),TIME(19,30,0),IF(AND(HJ10&gt;=TIME(19,45,0),HJ10&lt;TIME(20,15,0)),TIME(20,0,0),IF(AND(HJ10&gt;=TIME(20,15,0),HJ10&lt;TIME(20,45,0)),TIME(20,30,0),IF(AND(HJ10&gt;=TIME(20,45,0),HJ10&lt;TIME(21,15,0)),TIME(21,0,0)))))))))))))))))))))))))))))))))))))))))))))</f>
        <v/>
      </c>
      <c r="HM10" s="101">
        <f>入力シート!HD10</f>
        <v>0</v>
      </c>
      <c r="HN10" s="210">
        <f>入力シート!HE10</f>
        <v>0</v>
      </c>
      <c r="HO10" s="211"/>
      <c r="HP10" s="212"/>
      <c r="HQ10" s="94"/>
      <c r="HR10" s="94"/>
      <c r="HS10" s="94"/>
      <c r="HT10" s="14">
        <f>入力シート!HF10</f>
        <v>0</v>
      </c>
      <c r="HV10" s="30" t="str">
        <f>IF(HW9=HW10,"",HW10)</f>
        <v/>
      </c>
      <c r="HW10" s="101">
        <f>入力シート!HV10</f>
        <v>0</v>
      </c>
      <c r="HX10" s="101" t="str">
        <f>IF(HV10="","",入力シート!HW10)</f>
        <v/>
      </c>
      <c r="HY10" s="24">
        <f>TIME(入力シート!HY10,入力シート!IA10,0)</f>
        <v>0</v>
      </c>
      <c r="HZ10" s="24">
        <f>TIME(入力シート!IC10,入力シート!IE10,0)</f>
        <v>0</v>
      </c>
      <c r="IA10" s="31">
        <f>TIME(入力シート!IG10,入力シート!II10,0)</f>
        <v>0</v>
      </c>
      <c r="IB10" s="31">
        <f>TIME(入力シート!IK10,入力シート!IM10,0)</f>
        <v>0</v>
      </c>
      <c r="IC10" s="24">
        <f t="shared" ref="IC10:IC59" si="139">IF(HZ10-HY10&lt;0,0,HZ10-HY10)</f>
        <v>0</v>
      </c>
      <c r="ID10" s="24">
        <f t="shared" ref="ID10:ID59" si="140">IF(IB10-IA10&lt;0,0,IB10-IA10)</f>
        <v>0</v>
      </c>
      <c r="IE10" s="24">
        <f t="shared" ref="IE10:IE59" si="141">MROUND(IC10-ID10,"00:01")</f>
        <v>0</v>
      </c>
      <c r="IF10" s="26" t="str">
        <f t="shared" si="18"/>
        <v/>
      </c>
      <c r="IG10" s="26" t="str">
        <f t="shared" si="19"/>
        <v/>
      </c>
      <c r="IH10" s="24" t="str">
        <f t="shared" ref="IH10:IH16" si="142">IF(HY10="","",IF(AND(HW10=HW11,HY11-HZ10&lt;0),999,IF(AND(HW10=HW11,IG10=IG11,HY11-HZ10&lt;TIME(2,0,0)),"",IE10)))</f>
        <v/>
      </c>
      <c r="II10" s="24" t="str">
        <f>IF(IH10="","",IF(IH10=999,"error",IF(AND(HW9=HW10,IH9=""),IE9+IE10,IH10)))</f>
        <v/>
      </c>
      <c r="IJ10" s="101" t="str">
        <f t="shared" ref="IJ10:IJ59" si="143">IF(II10="","",IF(IF10="a","日中",IF(IF10="b","夜間",IF(IF10="c","早朝",IF(IF10="d","深夜")))))</f>
        <v/>
      </c>
      <c r="IK10" s="24" t="str">
        <f t="shared" ref="IK10:IK59" si="144">IF(II10="","",IF(II10&lt;TIME(0,20,0),"",IF(AND(II10&gt;=TIME(0,20,0),II10&lt;TIME(0,45,0)),TIME(0,30,0),IF(AND(II10&gt;=TIME(0,45,0),II10&lt;TIME(1,15,0)),TIME(1,0,0),IF(AND(II10&gt;=TIME(1,15,0),II10&lt;TIME(1,45,0)),TIME(1,30,0),IF(AND(II10&gt;=TIME(1,45,0),II10&lt;TIME(2,15,0)),TIME(2,0,0),IF(AND(II10&gt;=TIME(2,15,0),II10&lt;TIME(2,45,0)),TIME(2,30,0),IF(AND(II10&gt;=TIME(2,45,0),II10&lt;TIME(3,15,0)),TIME(3,0,0),IF(AND(II10&gt;=TIME(3,15,0),II10&lt;TIME(3,45,0)),TIME(3,30,0),IF(AND(II10&gt;=TIME(3,45,0),II10&lt;TIME(4,15,0)),TIME(4,0,0),IF(AND(II10&gt;=TIME(4,15,0),II10&lt;TIME(4,45,0)),TIME(4,30,0),IF(AND(II10&gt;=TIME(4,45,0),II10&lt;TIME(5,15,0)),TIME(5,0,0),IF(AND(II10&gt;=TIME(5,15,0),II10&lt;TIME(5,45,0)),TIME(5,30,0),IF(AND(II10&gt;=TIME(5,45,0),II10&lt;TIME(6,15,0)),TIME(6,0,0),IF(AND(II10&gt;=TIME(6,15,0),II10&lt;TIME(6,45,0)),TIME(6,30,0),IF(AND(II10&gt;=TIME(6,45,0),II10&lt;TIME(7,15,0)),TIME(7,0,0),IF(AND(II10&gt;=TIME(7,15,0),II10&lt;TIME(7,45,0)),TIME(7,30,0),IF(AND(II10&gt;=TIME(7,45,0),II10&lt;TIME(8,15,0)),TIME(8,0,0),IF(AND(II10&gt;=TIME(8,15,0),II10&lt;TIME(8,45,0)),TIME(8,30,0),IF(AND(II10&gt;=TIME(8,45,0),II10&lt;TIME(9,15,0)),TIME(9,0,0),IF(AND(II10&gt;=TIME(9,15,0),II10&lt;TIME(9,45,0)),TIME(9,30,0),IF(AND(II10&gt;=TIME(9,45,0),II10&lt;TIME(10,15,0)),TIME(10,0,0),IF(AND(II10&gt;=TIME(10,15,0),II10&lt;TIME(10,45,0)),TIME(10,30,0))))))))))))))))))))))))</f>
        <v/>
      </c>
      <c r="IL10" s="27">
        <f>IL9</f>
        <v>1</v>
      </c>
      <c r="IM10" s="27" t="str">
        <f t="shared" ref="IM10:IM59" si="145">IG10&amp;IL10</f>
        <v>1</v>
      </c>
      <c r="IN10" s="27" t="str">
        <f>IF(IK10="","",IF(IK10=TIME(0,30,0),15,IF(IK10=TIME(1,0,0),16,IF(IK10=TIME(1,30,0),17,IF(IK10=TIME(2,0,0),18,IF(IK10=TIME(2,30,0),19,IF(IK10=TIME(3,0,0),20,IF(IK10=TIME(3,30,0),21,IF(IK10=TIME(4,0,0),22,IF(IK10=TIME(4,30,0),23,IF(IK10=TIME(5,0,0),24,IF(IK10=TIME(5,30,0),25,IF(IK10=TIME(6,0,0),26,IF(IK10=TIME(6,30,0),27,IF(IK10=TIME(7,0,0),28,IF(IK10=TIME(7,30,0),29,IF(IK10=TIME(8,0,0),30,IF(IK10=TIME(8,30,0),31,IF(IK10=TIME(9,0,0),32,IF(IK10=TIME(9,30,0),33,IF(IK10=TIME(10,0,0),34,IF(IK10=TIME(10,30,0),35))))))))))))))))))))))</f>
        <v/>
      </c>
      <c r="IO10" s="27" t="str">
        <f t="shared" ref="IO10:IO59" si="146">IF(IN10="","",IF(IM10="a1","C",IF(IM10="b1","D",IF(IM10="c1","E",IF(IM10="d1","F",IF(IM10="a2","G",IF(IM10="b2","H",IF(IM10="c2","I",IF(IM10="d2","J")))))))))</f>
        <v/>
      </c>
      <c r="IP10" s="28" t="str">
        <f t="shared" ref="IP10:IP59" ca="1" si="147">IF(IN10="","",INDIRECT("単価表!"&amp;IO10&amp;IN10))</f>
        <v/>
      </c>
      <c r="IQ10" s="33">
        <f>入力シート!IO10</f>
        <v>0</v>
      </c>
      <c r="IR10" s="88" t="str">
        <f ca="1">IF(IP10="","",IF(AND(IP9="",IP10&lt;&gt;"",OR(IQ9=2,IQ10=2)),IP10*2,IF(AND(IP10&lt;&gt;"",IQ10=2),IP10*2,IP10)))</f>
        <v/>
      </c>
      <c r="IS10" s="87" t="str">
        <f>IF(IX10="","",IF(AND(IX9="",IX10&lt;&gt;"",OR(IQ9=2,IQ10=2)),IW10/(II10*2),1))</f>
        <v/>
      </c>
      <c r="IT10" s="89" t="str">
        <f t="shared" ref="IT10:IT59" ca="1" si="148">IF(IR10="","",ROUNDUP(IR10*IS10,-1))</f>
        <v/>
      </c>
      <c r="IU10" s="84">
        <f t="shared" ref="IU10:IU59" si="149">IF(HZ10="","",IF(IQ10=2,IE10*2,IE10))</f>
        <v>0</v>
      </c>
      <c r="IV10" s="84" t="str">
        <f>IF(II10="","",IF(AND(II9="",II10&lt;&gt;""),IU9+IU10,IU10))</f>
        <v/>
      </c>
      <c r="IW10" s="84" t="str">
        <f t="shared" ref="IW10:IW59" si="150">IF(IV10="","",MROUND(IV10,"00:01"))</f>
        <v/>
      </c>
      <c r="IX10" s="24" t="str">
        <f t="shared" ref="IX10:IX59" si="151">IF(IV10="","",IF(IV10&lt;TIME(0,20,0),"",IF(AND(IV10&gt;=TIME(0,20,0),IV10&lt;TIME(0,45,0)),TIME(0,30,0),IF(AND(IV10&gt;=TIME(0,45,0),IV10&lt;TIME(1,15,0)),TIME(1,0,0),IF(AND(IV10&gt;=TIME(1,15,0),IV10&lt;TIME(1,45,0)),TIME(1,30,0),IF(AND(IV10&gt;=TIME(1,45,0),IV10&lt;TIME(2,15,0)),TIME(2,0,0),IF(AND(IV10&gt;=TIME(2,15,0),IV10&lt;TIME(2,45,0)),TIME(2,30,0),IF(AND(IV10&gt;=TIME(2,45,0),IV10&lt;TIME(3,15,0)),TIME(3,0,0),IF(AND(IV10&gt;=TIME(3,15,0),IV10&lt;TIME(3,45,0)),TIME(3,30,0),IF(AND(IV10&gt;=TIME(3,45,0),IV10&lt;TIME(4,15,0)),TIME(4,0,0),IF(AND(IV10&gt;=TIME(4,15,0),IV10&lt;TIME(4,45,0)),TIME(4,30,0),IF(AND(IV10&gt;=TIME(4,45,0),IV10&lt;TIME(5,15,0)),TIME(5,0,0),IF(AND(IV10&gt;=TIME(5,15,0),IV10&lt;TIME(5,45,0)),TIME(5,30,0),IF(AND(IV10&gt;=TIME(5,45,0),IV10&lt;TIME(6,15,0)),TIME(6,0,0),IF(AND(IV10&gt;=TIME(6,15,0),IV10&lt;TIME(6,45,0)),TIME(6,30,0),IF(AND(IV10&gt;=TIME(6,45,0),IV10&lt;TIME(7,15,0)),TIME(7,0,0),IF(AND(IV10&gt;=TIME(7,15,0),IV10&lt;TIME(7,45,0)),TIME(7,30,0),IF(AND(IV10&gt;=TIME(7,45,0),IV10&lt;TIME(8,15,0)),TIME(8,0,0),IF(AND(IV10&gt;=TIME(8,15,0),IV10&lt;TIME(8,45,0)),TIME(8,30,0),IF(AND(IV10&gt;=TIME(8,45,0),IV10&lt;TIME(9,15,0)),TIME(9,0,0),IF(AND(IV10&gt;=TIME(9,15,0),IV10&lt;TIME(9,45,0)),TIME(9,30,0),IF(AND(IV10&gt;=TIME(9,45,0),IV10&lt;TIME(10,15,0)),TIME(10,0,0),IF(AND(IV10&gt;=TIME(10,15,0),IV10&lt;TIME(10,45,0)),TIME(10,30,0),IF(AND(IV10&gt;=TIME(10,45,0),IV10&lt;TIME(11,15,0)),TIME(11,0,0),IF(AND(IV10&gt;=TIME(11,15,0),IV10&lt;TIME(11,45,0)),TIME(11,30,0),IF(AND(IV10&gt;=TIME(11,45,0),IV10&lt;TIME(12,15,0)),TIME(12,0,0),IF(AND(IV10&gt;=TIME(12,15,0),IV10&lt;TIME(12,45,0)),TIME(12,30,0),IF(AND(IV10&gt;=TIME(12,45,0),IV10&lt;TIME(13,15,0)),TIME(13,0,0),IF(AND(IV10&gt;=TIME(13,15,0),IV10&lt;TIME(13,45,0)),TIME(13,30,0),IF(AND(IV10&gt;=TIME(13,45,0),IV10&lt;TIME(14,15,0)),TIME(14,0,0),IF(AND(IV10&gt;=TIME(14,15,0),IV10&lt;TIME(14,45,0)),TIME(14,30,0),IF(AND(IV10&gt;=TIME(14,45,0),IV10&lt;TIME(15,15,0)),TIME(15,0,0),IF(AND(IV10&gt;=TIME(15,15,0),IV10&lt;TIME(15,45,0)),TIME(15,30,0),IF(AND(IV10&gt;=TIME(15,45,0),IV10&lt;TIME(16,15,0)),TIME(16,0,0),IF(AND(IV10&gt;=TIME(16,15,0),IV10&lt;TIME(16,45,0)),TIME(16,30,0),IF(AND(IV10&gt;=TIME(16,45,0),IV10&lt;TIME(17,15,0)),TIME(17,0,0),IF(AND(IV10&gt;=TIME(17,15,0),IV10&lt;TIME(17,45,0)),TIME(17,30,0),IF(AND(IV10&gt;=TIME(17,45,0),IV10&lt;TIME(18,15,0)),TIME(18,0,0),IF(AND(IV10&gt;=TIME(18,15,0),IV10&lt;TIME(18,45,0)),TIME(18,30,0),IF(AND(IV10&gt;=TIME(18,45,0),IV10&lt;TIME(19,15,0)),TIME(19,0,0),IF(AND(IV10&gt;=TIME(19,15,0),IV10&lt;TIME(19,45,0)),TIME(19,30,0),IF(AND(IV10&gt;=TIME(19,45,0),IV10&lt;TIME(20,15,0)),TIME(20,0,0),IF(AND(IV10&gt;=TIME(20,15,0),IV10&lt;TIME(20,45,0)),TIME(20,30,0),IF(AND(IV10&gt;=TIME(20,45,0),IV10&lt;TIME(21,15,0)),TIME(21,0,0)))))))))))))))))))))))))))))))))))))))))))))</f>
        <v/>
      </c>
      <c r="IY10" s="101">
        <f>入力シート!IP10</f>
        <v>0</v>
      </c>
      <c r="IZ10" s="210">
        <f>入力シート!IQ10</f>
        <v>0</v>
      </c>
      <c r="JA10" s="211"/>
      <c r="JB10" s="212"/>
      <c r="JC10" s="94"/>
      <c r="JD10" s="94"/>
      <c r="JE10" s="94"/>
      <c r="JF10" s="14">
        <f>入力シート!IR10</f>
        <v>0</v>
      </c>
      <c r="JH10" s="30" t="str">
        <f>IF(JI9=JI10,"",JI10)</f>
        <v/>
      </c>
      <c r="JI10" s="101">
        <f>入力シート!JH10</f>
        <v>0</v>
      </c>
      <c r="JJ10" s="101" t="str">
        <f>IF(JH10="","",入力シート!JI10)</f>
        <v/>
      </c>
      <c r="JK10" s="24">
        <f>TIME(入力シート!JK10,入力シート!JM10,0)</f>
        <v>0</v>
      </c>
      <c r="JL10" s="24">
        <f>TIME(入力シート!JO10,入力シート!JQ10,0)</f>
        <v>0</v>
      </c>
      <c r="JM10" s="31">
        <f>TIME(入力シート!JS10,入力シート!JU10,0)</f>
        <v>0</v>
      </c>
      <c r="JN10" s="31">
        <f>TIME(入力シート!JW10,入力シート!JY10,0)</f>
        <v>0</v>
      </c>
      <c r="JO10" s="24">
        <f t="shared" ref="JO10:JO59" si="152">IF(JL10-JK10&lt;0,0,JL10-JK10)</f>
        <v>0</v>
      </c>
      <c r="JP10" s="24">
        <f t="shared" ref="JP10:JP59" si="153">IF(JN10-JM10&lt;0,0,JN10-JM10)</f>
        <v>0</v>
      </c>
      <c r="JQ10" s="24">
        <f t="shared" ref="JQ10:JQ59" si="154">MROUND(JO10-JP10,"00:01")</f>
        <v>0</v>
      </c>
      <c r="JR10" s="26" t="str">
        <f t="shared" si="21"/>
        <v/>
      </c>
      <c r="JS10" s="26" t="str">
        <f t="shared" si="22"/>
        <v/>
      </c>
      <c r="JT10" s="24" t="str">
        <f t="shared" ref="JT10:JT16" si="155">IF(JK10="","",IF(AND(JI10=JI11,JK11-JL10&lt;0),999,IF(AND(JI10=JI11,JS10=JS11,JK11-JL10&lt;TIME(2,0,0)),"",JQ10)))</f>
        <v/>
      </c>
      <c r="JU10" s="24" t="str">
        <f>IF(JT10="","",IF(JT10=999,"error",IF(AND(JI9=JI10,JT9=""),JQ9+JQ10,JT10)))</f>
        <v/>
      </c>
      <c r="JV10" s="101" t="str">
        <f t="shared" ref="JV10:JV59" si="156">IF(JU10="","",IF(JR10="a","日中",IF(JR10="b","夜間",IF(JR10="c","早朝",IF(JR10="d","深夜")))))</f>
        <v/>
      </c>
      <c r="JW10" s="24" t="str">
        <f t="shared" ref="JW10:JW59" si="157">IF(JU10="","",IF(JU10&lt;TIME(0,20,0),"",IF(AND(JU10&gt;=TIME(0,20,0),JU10&lt;TIME(0,45,0)),TIME(0,30,0),IF(AND(JU10&gt;=TIME(0,45,0),JU10&lt;TIME(1,15,0)),TIME(1,0,0),IF(AND(JU10&gt;=TIME(1,15,0),JU10&lt;TIME(1,45,0)),TIME(1,30,0),IF(AND(JU10&gt;=TIME(1,45,0),JU10&lt;TIME(2,15,0)),TIME(2,0,0),IF(AND(JU10&gt;=TIME(2,15,0),JU10&lt;TIME(2,45,0)),TIME(2,30,0),IF(AND(JU10&gt;=TIME(2,45,0),JU10&lt;TIME(3,15,0)),TIME(3,0,0),IF(AND(JU10&gt;=TIME(3,15,0),JU10&lt;TIME(3,45,0)),TIME(3,30,0),IF(AND(JU10&gt;=TIME(3,45,0),JU10&lt;TIME(4,15,0)),TIME(4,0,0),IF(AND(JU10&gt;=TIME(4,15,0),JU10&lt;TIME(4,45,0)),TIME(4,30,0),IF(AND(JU10&gt;=TIME(4,45,0),JU10&lt;TIME(5,15,0)),TIME(5,0,0),IF(AND(JU10&gt;=TIME(5,15,0),JU10&lt;TIME(5,45,0)),TIME(5,30,0),IF(AND(JU10&gt;=TIME(5,45,0),JU10&lt;TIME(6,15,0)),TIME(6,0,0),IF(AND(JU10&gt;=TIME(6,15,0),JU10&lt;TIME(6,45,0)),TIME(6,30,0),IF(AND(JU10&gt;=TIME(6,45,0),JU10&lt;TIME(7,15,0)),TIME(7,0,0),IF(AND(JU10&gt;=TIME(7,15,0),JU10&lt;TIME(7,45,0)),TIME(7,30,0),IF(AND(JU10&gt;=TIME(7,45,0),JU10&lt;TIME(8,15,0)),TIME(8,0,0),IF(AND(JU10&gt;=TIME(8,15,0),JU10&lt;TIME(8,45,0)),TIME(8,30,0),IF(AND(JU10&gt;=TIME(8,45,0),JU10&lt;TIME(9,15,0)),TIME(9,0,0),IF(AND(JU10&gt;=TIME(9,15,0),JU10&lt;TIME(9,45,0)),TIME(9,30,0),IF(AND(JU10&gt;=TIME(9,45,0),JU10&lt;TIME(10,15,0)),TIME(10,0,0),IF(AND(JU10&gt;=TIME(10,15,0),JU10&lt;TIME(10,45,0)),TIME(10,30,0))))))))))))))))))))))))</f>
        <v/>
      </c>
      <c r="JX10" s="27">
        <f>JX9</f>
        <v>1</v>
      </c>
      <c r="JY10" s="27" t="str">
        <f t="shared" ref="JY10:JY59" si="158">JS10&amp;JX10</f>
        <v>1</v>
      </c>
      <c r="JZ10" s="27" t="str">
        <f>IF(JW10="","",IF(JW10=TIME(0,30,0),15,IF(JW10=TIME(1,0,0),16,IF(JW10=TIME(1,30,0),17,IF(JW10=TIME(2,0,0),18,IF(JW10=TIME(2,30,0),19,IF(JW10=TIME(3,0,0),20,IF(JW10=TIME(3,30,0),21,IF(JW10=TIME(4,0,0),22,IF(JW10=TIME(4,30,0),23,IF(JW10=TIME(5,0,0),24,IF(JW10=TIME(5,30,0),25,IF(JW10=TIME(6,0,0),26,IF(JW10=TIME(6,30,0),27,IF(JW10=TIME(7,0,0),28,IF(JW10=TIME(7,30,0),29,IF(JW10=TIME(8,0,0),30,IF(JW10=TIME(8,30,0),31,IF(JW10=TIME(9,0,0),32,IF(JW10=TIME(9,30,0),33,IF(JW10=TIME(10,0,0),34,IF(JW10=TIME(10,30,0),35))))))))))))))))))))))</f>
        <v/>
      </c>
      <c r="KA10" s="27" t="str">
        <f t="shared" ref="KA10:KA59" si="159">IF(JZ10="","",IF(JY10="a1","C",IF(JY10="b1","D",IF(JY10="c1","E",IF(JY10="d1","F",IF(JY10="a2","G",IF(JY10="b2","H",IF(JY10="c2","I",IF(JY10="d2","J")))))))))</f>
        <v/>
      </c>
      <c r="KB10" s="28" t="str">
        <f t="shared" ref="KB10:KB59" ca="1" si="160">IF(JZ10="","",INDIRECT("単価表!"&amp;KA10&amp;JZ10))</f>
        <v/>
      </c>
      <c r="KC10" s="33">
        <f>入力シート!KA10</f>
        <v>0</v>
      </c>
      <c r="KD10" s="88" t="str">
        <f ca="1">IF(KB10="","",IF(AND(KB9="",KB10&lt;&gt;"",OR(KC9=2,KC10=2)),KB10*2,IF(AND(KB10&lt;&gt;"",KC10=2),KB10*2,KB10)))</f>
        <v/>
      </c>
      <c r="KE10" s="87" t="str">
        <f>IF(KJ10="","",IF(AND(KJ9="",KJ10&lt;&gt;"",OR(KC9=2,KC10=2)),KI10/(JU10*2),1))</f>
        <v/>
      </c>
      <c r="KF10" s="89" t="str">
        <f t="shared" ref="KF10:KF59" ca="1" si="161">IF(KD10="","",ROUNDUP(KD10*KE10,-1))</f>
        <v/>
      </c>
      <c r="KG10" s="84">
        <f t="shared" ref="KG10:KG59" si="162">IF(JL10="","",IF(KC10=2,JQ10*2,JQ10))</f>
        <v>0</v>
      </c>
      <c r="KH10" s="84" t="str">
        <f>IF(JU10="","",IF(AND(JU9="",JU10&lt;&gt;""),KG9+KG10,KG10))</f>
        <v/>
      </c>
      <c r="KI10" s="84" t="str">
        <f t="shared" ref="KI10:KI59" si="163">IF(KH10="","",MROUND(KH10,"00:01"))</f>
        <v/>
      </c>
      <c r="KJ10" s="24" t="str">
        <f t="shared" ref="KJ10:KJ59" si="164">IF(KH10="","",IF(KH10&lt;TIME(0,20,0),"",IF(AND(KH10&gt;=TIME(0,20,0),KH10&lt;TIME(0,45,0)),TIME(0,30,0),IF(AND(KH10&gt;=TIME(0,45,0),KH10&lt;TIME(1,15,0)),TIME(1,0,0),IF(AND(KH10&gt;=TIME(1,15,0),KH10&lt;TIME(1,45,0)),TIME(1,30,0),IF(AND(KH10&gt;=TIME(1,45,0),KH10&lt;TIME(2,15,0)),TIME(2,0,0),IF(AND(KH10&gt;=TIME(2,15,0),KH10&lt;TIME(2,45,0)),TIME(2,30,0),IF(AND(KH10&gt;=TIME(2,45,0),KH10&lt;TIME(3,15,0)),TIME(3,0,0),IF(AND(KH10&gt;=TIME(3,15,0),KH10&lt;TIME(3,45,0)),TIME(3,30,0),IF(AND(KH10&gt;=TIME(3,45,0),KH10&lt;TIME(4,15,0)),TIME(4,0,0),IF(AND(KH10&gt;=TIME(4,15,0),KH10&lt;TIME(4,45,0)),TIME(4,30,0),IF(AND(KH10&gt;=TIME(4,45,0),KH10&lt;TIME(5,15,0)),TIME(5,0,0),IF(AND(KH10&gt;=TIME(5,15,0),KH10&lt;TIME(5,45,0)),TIME(5,30,0),IF(AND(KH10&gt;=TIME(5,45,0),KH10&lt;TIME(6,15,0)),TIME(6,0,0),IF(AND(KH10&gt;=TIME(6,15,0),KH10&lt;TIME(6,45,0)),TIME(6,30,0),IF(AND(KH10&gt;=TIME(6,45,0),KH10&lt;TIME(7,15,0)),TIME(7,0,0),IF(AND(KH10&gt;=TIME(7,15,0),KH10&lt;TIME(7,45,0)),TIME(7,30,0),IF(AND(KH10&gt;=TIME(7,45,0),KH10&lt;TIME(8,15,0)),TIME(8,0,0),IF(AND(KH10&gt;=TIME(8,15,0),KH10&lt;TIME(8,45,0)),TIME(8,30,0),IF(AND(KH10&gt;=TIME(8,45,0),KH10&lt;TIME(9,15,0)),TIME(9,0,0),IF(AND(KH10&gt;=TIME(9,15,0),KH10&lt;TIME(9,45,0)),TIME(9,30,0),IF(AND(KH10&gt;=TIME(9,45,0),KH10&lt;TIME(10,15,0)),TIME(10,0,0),IF(AND(KH10&gt;=TIME(10,15,0),KH10&lt;TIME(10,45,0)),TIME(10,30,0),IF(AND(KH10&gt;=TIME(10,45,0),KH10&lt;TIME(11,15,0)),TIME(11,0,0),IF(AND(KH10&gt;=TIME(11,15,0),KH10&lt;TIME(11,45,0)),TIME(11,30,0),IF(AND(KH10&gt;=TIME(11,45,0),KH10&lt;TIME(12,15,0)),TIME(12,0,0),IF(AND(KH10&gt;=TIME(12,15,0),KH10&lt;TIME(12,45,0)),TIME(12,30,0),IF(AND(KH10&gt;=TIME(12,45,0),KH10&lt;TIME(13,15,0)),TIME(13,0,0),IF(AND(KH10&gt;=TIME(13,15,0),KH10&lt;TIME(13,45,0)),TIME(13,30,0),IF(AND(KH10&gt;=TIME(13,45,0),KH10&lt;TIME(14,15,0)),TIME(14,0,0),IF(AND(KH10&gt;=TIME(14,15,0),KH10&lt;TIME(14,45,0)),TIME(14,30,0),IF(AND(KH10&gt;=TIME(14,45,0),KH10&lt;TIME(15,15,0)),TIME(15,0,0),IF(AND(KH10&gt;=TIME(15,15,0),KH10&lt;TIME(15,45,0)),TIME(15,30,0),IF(AND(KH10&gt;=TIME(15,45,0),KH10&lt;TIME(16,15,0)),TIME(16,0,0),IF(AND(KH10&gt;=TIME(16,15,0),KH10&lt;TIME(16,45,0)),TIME(16,30,0),IF(AND(KH10&gt;=TIME(16,45,0),KH10&lt;TIME(17,15,0)),TIME(17,0,0),IF(AND(KH10&gt;=TIME(17,15,0),KH10&lt;TIME(17,45,0)),TIME(17,30,0),IF(AND(KH10&gt;=TIME(17,45,0),KH10&lt;TIME(18,15,0)),TIME(18,0,0),IF(AND(KH10&gt;=TIME(18,15,0),KH10&lt;TIME(18,45,0)),TIME(18,30,0),IF(AND(KH10&gt;=TIME(18,45,0),KH10&lt;TIME(19,15,0)),TIME(19,0,0),IF(AND(KH10&gt;=TIME(19,15,0),KH10&lt;TIME(19,45,0)),TIME(19,30,0),IF(AND(KH10&gt;=TIME(19,45,0),KH10&lt;TIME(20,15,0)),TIME(20,0,0),IF(AND(KH10&gt;=TIME(20,15,0),KH10&lt;TIME(20,45,0)),TIME(20,30,0),IF(AND(KH10&gt;=TIME(20,45,0),KH10&lt;TIME(21,15,0)),TIME(21,0,0)))))))))))))))))))))))))))))))))))))))))))))</f>
        <v/>
      </c>
      <c r="KK10" s="101">
        <f>入力シート!KB10</f>
        <v>0</v>
      </c>
      <c r="KL10" s="210">
        <f>入力シート!KC10</f>
        <v>0</v>
      </c>
      <c r="KM10" s="211"/>
      <c r="KN10" s="212"/>
      <c r="KO10" s="94"/>
      <c r="KP10" s="94"/>
      <c r="KQ10" s="94"/>
      <c r="KR10" s="14">
        <f>入力シート!KD10</f>
        <v>0</v>
      </c>
      <c r="KT10" s="30" t="str">
        <f>IF(KU9=KU10,"",KU10)</f>
        <v/>
      </c>
      <c r="KU10" s="101">
        <f>入力シート!KT10</f>
        <v>0</v>
      </c>
      <c r="KV10" s="101" t="str">
        <f>IF(KT10="","",入力シート!KU10)</f>
        <v/>
      </c>
      <c r="KW10" s="24">
        <f>TIME(入力シート!KW10,入力シート!KY10,0)</f>
        <v>0</v>
      </c>
      <c r="KX10" s="24">
        <f>TIME(入力シート!LA10,入力シート!LC10,0)</f>
        <v>0</v>
      </c>
      <c r="KY10" s="31">
        <f>TIME(入力シート!LE10,入力シート!LG10,0)</f>
        <v>0</v>
      </c>
      <c r="KZ10" s="31">
        <f>TIME(入力シート!LI10,入力シート!LK10,0)</f>
        <v>0</v>
      </c>
      <c r="LA10" s="24">
        <f t="shared" ref="LA10:LA59" si="165">IF(KX10-KW10&lt;0,0,KX10-KW10)</f>
        <v>0</v>
      </c>
      <c r="LB10" s="24">
        <f t="shared" ref="LB10:LB59" si="166">IF(KZ10-KY10&lt;0,0,KZ10-KY10)</f>
        <v>0</v>
      </c>
      <c r="LC10" s="24">
        <f t="shared" ref="LC10:LC59" si="167">MROUND(LA10-LB10,"00:01")</f>
        <v>0</v>
      </c>
      <c r="LD10" s="26" t="str">
        <f t="shared" si="24"/>
        <v/>
      </c>
      <c r="LE10" s="26" t="str">
        <f t="shared" si="25"/>
        <v/>
      </c>
      <c r="LF10" s="24" t="str">
        <f t="shared" ref="LF10:LF16" si="168">IF(KW10="","",IF(AND(KU10=KU11,KW11-KX10&lt;0),999,IF(AND(KU10=KU11,LE10=LE11,KW11-KX10&lt;TIME(2,0,0)),"",LC10)))</f>
        <v/>
      </c>
      <c r="LG10" s="24" t="str">
        <f>IF(LF10="","",IF(LF10=999,"error",IF(AND(KU9=KU10,LF9=""),LC9+LC10,LF10)))</f>
        <v/>
      </c>
      <c r="LH10" s="101" t="str">
        <f t="shared" ref="LH10:LH59" si="169">IF(LG10="","",IF(LD10="a","日中",IF(LD10="b","夜間",IF(LD10="c","早朝",IF(LD10="d","深夜")))))</f>
        <v/>
      </c>
      <c r="LI10" s="24" t="str">
        <f t="shared" ref="LI10:LI59" si="170">IF(LG10="","",IF(LG10&lt;TIME(0,20,0),"",IF(AND(LG10&gt;=TIME(0,20,0),LG10&lt;TIME(0,45,0)),TIME(0,30,0),IF(AND(LG10&gt;=TIME(0,45,0),LG10&lt;TIME(1,15,0)),TIME(1,0,0),IF(AND(LG10&gt;=TIME(1,15,0),LG10&lt;TIME(1,45,0)),TIME(1,30,0),IF(AND(LG10&gt;=TIME(1,45,0),LG10&lt;TIME(2,15,0)),TIME(2,0,0),IF(AND(LG10&gt;=TIME(2,15,0),LG10&lt;TIME(2,45,0)),TIME(2,30,0),IF(AND(LG10&gt;=TIME(2,45,0),LG10&lt;TIME(3,15,0)),TIME(3,0,0),IF(AND(LG10&gt;=TIME(3,15,0),LG10&lt;TIME(3,45,0)),TIME(3,30,0),IF(AND(LG10&gt;=TIME(3,45,0),LG10&lt;TIME(4,15,0)),TIME(4,0,0),IF(AND(LG10&gt;=TIME(4,15,0),LG10&lt;TIME(4,45,0)),TIME(4,30,0),IF(AND(LG10&gt;=TIME(4,45,0),LG10&lt;TIME(5,15,0)),TIME(5,0,0),IF(AND(LG10&gt;=TIME(5,15,0),LG10&lt;TIME(5,45,0)),TIME(5,30,0),IF(AND(LG10&gt;=TIME(5,45,0),LG10&lt;TIME(6,15,0)),TIME(6,0,0),IF(AND(LG10&gt;=TIME(6,15,0),LG10&lt;TIME(6,45,0)),TIME(6,30,0),IF(AND(LG10&gt;=TIME(6,45,0),LG10&lt;TIME(7,15,0)),TIME(7,0,0),IF(AND(LG10&gt;=TIME(7,15,0),LG10&lt;TIME(7,45,0)),TIME(7,30,0),IF(AND(LG10&gt;=TIME(7,45,0),LG10&lt;TIME(8,15,0)),TIME(8,0,0),IF(AND(LG10&gt;=TIME(8,15,0),LG10&lt;TIME(8,45,0)),TIME(8,30,0),IF(AND(LG10&gt;=TIME(8,45,0),LG10&lt;TIME(9,15,0)),TIME(9,0,0),IF(AND(LG10&gt;=TIME(9,15,0),LG10&lt;TIME(9,45,0)),TIME(9,30,0),IF(AND(LG10&gt;=TIME(9,45,0),LG10&lt;TIME(10,15,0)),TIME(10,0,0),IF(AND(LG10&gt;=TIME(10,15,0),LG10&lt;TIME(10,45,0)),TIME(10,30,0))))))))))))))))))))))))</f>
        <v/>
      </c>
      <c r="LJ10" s="27">
        <f>LJ9</f>
        <v>1</v>
      </c>
      <c r="LK10" s="27" t="str">
        <f t="shared" ref="LK10:LK59" si="171">LE10&amp;LJ10</f>
        <v>1</v>
      </c>
      <c r="LL10" s="27" t="str">
        <f>IF(LI10="","",IF(LI10=TIME(0,30,0),15,IF(LI10=TIME(1,0,0),16,IF(LI10=TIME(1,30,0),17,IF(LI10=TIME(2,0,0),18,IF(LI10=TIME(2,30,0),19,IF(LI10=TIME(3,0,0),20,IF(LI10=TIME(3,30,0),21,IF(LI10=TIME(4,0,0),22,IF(LI10=TIME(4,30,0),23,IF(LI10=TIME(5,0,0),24,IF(LI10=TIME(5,30,0),25,IF(LI10=TIME(6,0,0),26,IF(LI10=TIME(6,30,0),27,IF(LI10=TIME(7,0,0),28,IF(LI10=TIME(7,30,0),29,IF(LI10=TIME(8,0,0),30,IF(LI10=TIME(8,30,0),31,IF(LI10=TIME(9,0,0),32,IF(LI10=TIME(9,30,0),33,IF(LI10=TIME(10,0,0),34,IF(LI10=TIME(10,30,0),35))))))))))))))))))))))</f>
        <v/>
      </c>
      <c r="LM10" s="27" t="str">
        <f t="shared" ref="LM10:LM59" si="172">IF(LL10="","",IF(LK10="a1","C",IF(LK10="b1","D",IF(LK10="c1","E",IF(LK10="d1","F",IF(LK10="a2","G",IF(LK10="b2","H",IF(LK10="c2","I",IF(LK10="d2","J")))))))))</f>
        <v/>
      </c>
      <c r="LN10" s="28" t="str">
        <f t="shared" ref="LN10:LN59" ca="1" si="173">IF(LL10="","",INDIRECT("単価表!"&amp;LM10&amp;LL10))</f>
        <v/>
      </c>
      <c r="LO10" s="33">
        <f>入力シート!LM10</f>
        <v>0</v>
      </c>
      <c r="LP10" s="88" t="str">
        <f ca="1">IF(LN10="","",IF(AND(LN9="",LN10&lt;&gt;"",OR(LO9=2,LO10=2)),LN10*2,IF(AND(LN10&lt;&gt;"",LO10=2),LN10*2,LN10)))</f>
        <v/>
      </c>
      <c r="LQ10" s="87" t="str">
        <f>IF(LV10="","",IF(AND(LV9="",LV10&lt;&gt;"",OR(LO9=2,LO10=2)),LU10/(LG10*2),1))</f>
        <v/>
      </c>
      <c r="LR10" s="89" t="str">
        <f t="shared" ref="LR10:LR59" ca="1" si="174">IF(LP10="","",ROUNDUP(LP10*LQ10,-1))</f>
        <v/>
      </c>
      <c r="LS10" s="84">
        <f t="shared" ref="LS10:LS59" si="175">IF(KX10="","",IF(LO10=2,LC10*2,LC10))</f>
        <v>0</v>
      </c>
      <c r="LT10" s="84" t="str">
        <f>IF(LG10="","",IF(AND(LG9="",LG10&lt;&gt;""),LS9+LS10,LS10))</f>
        <v/>
      </c>
      <c r="LU10" s="84" t="str">
        <f t="shared" ref="LU10:LU59" si="176">IF(LT10="","",MROUND(LT10,"00:01"))</f>
        <v/>
      </c>
      <c r="LV10" s="24" t="str">
        <f t="shared" ref="LV10:LV59" si="177">IF(LT10="","",IF(LT10&lt;TIME(0,20,0),"",IF(AND(LT10&gt;=TIME(0,20,0),LT10&lt;TIME(0,45,0)),TIME(0,30,0),IF(AND(LT10&gt;=TIME(0,45,0),LT10&lt;TIME(1,15,0)),TIME(1,0,0),IF(AND(LT10&gt;=TIME(1,15,0),LT10&lt;TIME(1,45,0)),TIME(1,30,0),IF(AND(LT10&gt;=TIME(1,45,0),LT10&lt;TIME(2,15,0)),TIME(2,0,0),IF(AND(LT10&gt;=TIME(2,15,0),LT10&lt;TIME(2,45,0)),TIME(2,30,0),IF(AND(LT10&gt;=TIME(2,45,0),LT10&lt;TIME(3,15,0)),TIME(3,0,0),IF(AND(LT10&gt;=TIME(3,15,0),LT10&lt;TIME(3,45,0)),TIME(3,30,0),IF(AND(LT10&gt;=TIME(3,45,0),LT10&lt;TIME(4,15,0)),TIME(4,0,0),IF(AND(LT10&gt;=TIME(4,15,0),LT10&lt;TIME(4,45,0)),TIME(4,30,0),IF(AND(LT10&gt;=TIME(4,45,0),LT10&lt;TIME(5,15,0)),TIME(5,0,0),IF(AND(LT10&gt;=TIME(5,15,0),LT10&lt;TIME(5,45,0)),TIME(5,30,0),IF(AND(LT10&gt;=TIME(5,45,0),LT10&lt;TIME(6,15,0)),TIME(6,0,0),IF(AND(LT10&gt;=TIME(6,15,0),LT10&lt;TIME(6,45,0)),TIME(6,30,0),IF(AND(LT10&gt;=TIME(6,45,0),LT10&lt;TIME(7,15,0)),TIME(7,0,0),IF(AND(LT10&gt;=TIME(7,15,0),LT10&lt;TIME(7,45,0)),TIME(7,30,0),IF(AND(LT10&gt;=TIME(7,45,0),LT10&lt;TIME(8,15,0)),TIME(8,0,0),IF(AND(LT10&gt;=TIME(8,15,0),LT10&lt;TIME(8,45,0)),TIME(8,30,0),IF(AND(LT10&gt;=TIME(8,45,0),LT10&lt;TIME(9,15,0)),TIME(9,0,0),IF(AND(LT10&gt;=TIME(9,15,0),LT10&lt;TIME(9,45,0)),TIME(9,30,0),IF(AND(LT10&gt;=TIME(9,45,0),LT10&lt;TIME(10,15,0)),TIME(10,0,0),IF(AND(LT10&gt;=TIME(10,15,0),LT10&lt;TIME(10,45,0)),TIME(10,30,0),IF(AND(LT10&gt;=TIME(10,45,0),LT10&lt;TIME(11,15,0)),TIME(11,0,0),IF(AND(LT10&gt;=TIME(11,15,0),LT10&lt;TIME(11,45,0)),TIME(11,30,0),IF(AND(LT10&gt;=TIME(11,45,0),LT10&lt;TIME(12,15,0)),TIME(12,0,0),IF(AND(LT10&gt;=TIME(12,15,0),LT10&lt;TIME(12,45,0)),TIME(12,30,0),IF(AND(LT10&gt;=TIME(12,45,0),LT10&lt;TIME(13,15,0)),TIME(13,0,0),IF(AND(LT10&gt;=TIME(13,15,0),LT10&lt;TIME(13,45,0)),TIME(13,30,0),IF(AND(LT10&gt;=TIME(13,45,0),LT10&lt;TIME(14,15,0)),TIME(14,0,0),IF(AND(LT10&gt;=TIME(14,15,0),LT10&lt;TIME(14,45,0)),TIME(14,30,0),IF(AND(LT10&gt;=TIME(14,45,0),LT10&lt;TIME(15,15,0)),TIME(15,0,0),IF(AND(LT10&gt;=TIME(15,15,0),LT10&lt;TIME(15,45,0)),TIME(15,30,0),IF(AND(LT10&gt;=TIME(15,45,0),LT10&lt;TIME(16,15,0)),TIME(16,0,0),IF(AND(LT10&gt;=TIME(16,15,0),LT10&lt;TIME(16,45,0)),TIME(16,30,0),IF(AND(LT10&gt;=TIME(16,45,0),LT10&lt;TIME(17,15,0)),TIME(17,0,0),IF(AND(LT10&gt;=TIME(17,15,0),LT10&lt;TIME(17,45,0)),TIME(17,30,0),IF(AND(LT10&gt;=TIME(17,45,0),LT10&lt;TIME(18,15,0)),TIME(18,0,0),IF(AND(LT10&gt;=TIME(18,15,0),LT10&lt;TIME(18,45,0)),TIME(18,30,0),IF(AND(LT10&gt;=TIME(18,45,0),LT10&lt;TIME(19,15,0)),TIME(19,0,0),IF(AND(LT10&gt;=TIME(19,15,0),LT10&lt;TIME(19,45,0)),TIME(19,30,0),IF(AND(LT10&gt;=TIME(19,45,0),LT10&lt;TIME(20,15,0)),TIME(20,0,0),IF(AND(LT10&gt;=TIME(20,15,0),LT10&lt;TIME(20,45,0)),TIME(20,30,0),IF(AND(LT10&gt;=TIME(20,45,0),LT10&lt;TIME(21,15,0)),TIME(21,0,0)))))))))))))))))))))))))))))))))))))))))))))</f>
        <v/>
      </c>
      <c r="LW10" s="101">
        <f>入力シート!LN10</f>
        <v>0</v>
      </c>
      <c r="LX10" s="210">
        <f>入力シート!LO10</f>
        <v>0</v>
      </c>
      <c r="LY10" s="211"/>
      <c r="LZ10" s="212"/>
      <c r="MA10" s="94"/>
      <c r="MB10" s="94"/>
      <c r="MC10" s="94"/>
      <c r="MD10" s="14">
        <f>入力シート!LP10</f>
        <v>0</v>
      </c>
      <c r="MF10" s="30" t="str">
        <f>IF(MG9=MG10,"",MG10)</f>
        <v/>
      </c>
      <c r="MG10" s="101">
        <f>入力シート!MF10</f>
        <v>0</v>
      </c>
      <c r="MH10" s="101" t="str">
        <f>IF(MF10="","",入力シート!MG10)</f>
        <v/>
      </c>
      <c r="MI10" s="24">
        <f>TIME(入力シート!MI10,入力シート!MK10,0)</f>
        <v>0</v>
      </c>
      <c r="MJ10" s="24">
        <f>TIME(入力シート!MM10,入力シート!MO10,0)</f>
        <v>0</v>
      </c>
      <c r="MK10" s="31">
        <f>TIME(入力シート!MQ10,入力シート!MS10,0)</f>
        <v>0</v>
      </c>
      <c r="ML10" s="31">
        <f>TIME(入力シート!MU10,入力シート!MW10,0)</f>
        <v>0</v>
      </c>
      <c r="MM10" s="24">
        <f t="shared" ref="MM10:MM59" si="178">IF(MJ10-MI10&lt;0,0,MJ10-MI10)</f>
        <v>0</v>
      </c>
      <c r="MN10" s="24">
        <f t="shared" ref="MN10:MN59" si="179">IF(ML10-MK10&lt;0,0,ML10-MK10)</f>
        <v>0</v>
      </c>
      <c r="MO10" s="24">
        <f t="shared" ref="MO10:MO59" si="180">MROUND(MM10-MN10,"00:01")</f>
        <v>0</v>
      </c>
      <c r="MP10" s="26" t="str">
        <f t="shared" si="27"/>
        <v/>
      </c>
      <c r="MQ10" s="26" t="str">
        <f t="shared" si="28"/>
        <v/>
      </c>
      <c r="MR10" s="24" t="str">
        <f t="shared" ref="MR10:MR16" si="181">IF(MI10="","",IF(AND(MG10=MG11,MI11-MJ10&lt;0),999,IF(AND(MG10=MG11,MQ10=MQ11,MI11-MJ10&lt;TIME(2,0,0)),"",MO10)))</f>
        <v/>
      </c>
      <c r="MS10" s="24" t="str">
        <f>IF(MR10="","",IF(MR10=999,"error",IF(AND(MG9=MG10,MR9=""),MO9+MO10,MR10)))</f>
        <v/>
      </c>
      <c r="MT10" s="101" t="str">
        <f t="shared" ref="MT10:MT59" si="182">IF(MS10="","",IF(MP10="a","日中",IF(MP10="b","夜間",IF(MP10="c","早朝",IF(MP10="d","深夜")))))</f>
        <v/>
      </c>
      <c r="MU10" s="24" t="str">
        <f t="shared" ref="MU10:MU59" si="183">IF(MS10="","",IF(MS10&lt;TIME(0,20,0),"",IF(AND(MS10&gt;=TIME(0,20,0),MS10&lt;TIME(0,45,0)),TIME(0,30,0),IF(AND(MS10&gt;=TIME(0,45,0),MS10&lt;TIME(1,15,0)),TIME(1,0,0),IF(AND(MS10&gt;=TIME(1,15,0),MS10&lt;TIME(1,45,0)),TIME(1,30,0),IF(AND(MS10&gt;=TIME(1,45,0),MS10&lt;TIME(2,15,0)),TIME(2,0,0),IF(AND(MS10&gt;=TIME(2,15,0),MS10&lt;TIME(2,45,0)),TIME(2,30,0),IF(AND(MS10&gt;=TIME(2,45,0),MS10&lt;TIME(3,15,0)),TIME(3,0,0),IF(AND(MS10&gt;=TIME(3,15,0),MS10&lt;TIME(3,45,0)),TIME(3,30,0),IF(AND(MS10&gt;=TIME(3,45,0),MS10&lt;TIME(4,15,0)),TIME(4,0,0),IF(AND(MS10&gt;=TIME(4,15,0),MS10&lt;TIME(4,45,0)),TIME(4,30,0),IF(AND(MS10&gt;=TIME(4,45,0),MS10&lt;TIME(5,15,0)),TIME(5,0,0),IF(AND(MS10&gt;=TIME(5,15,0),MS10&lt;TIME(5,45,0)),TIME(5,30,0),IF(AND(MS10&gt;=TIME(5,45,0),MS10&lt;TIME(6,15,0)),TIME(6,0,0),IF(AND(MS10&gt;=TIME(6,15,0),MS10&lt;TIME(6,45,0)),TIME(6,30,0),IF(AND(MS10&gt;=TIME(6,45,0),MS10&lt;TIME(7,15,0)),TIME(7,0,0),IF(AND(MS10&gt;=TIME(7,15,0),MS10&lt;TIME(7,45,0)),TIME(7,30,0),IF(AND(MS10&gt;=TIME(7,45,0),MS10&lt;TIME(8,15,0)),TIME(8,0,0),IF(AND(MS10&gt;=TIME(8,15,0),MS10&lt;TIME(8,45,0)),TIME(8,30,0),IF(AND(MS10&gt;=TIME(8,45,0),MS10&lt;TIME(9,15,0)),TIME(9,0,0),IF(AND(MS10&gt;=TIME(9,15,0),MS10&lt;TIME(9,45,0)),TIME(9,30,0),IF(AND(MS10&gt;=TIME(9,45,0),MS10&lt;TIME(10,15,0)),TIME(10,0,0),IF(AND(MS10&gt;=TIME(10,15,0),MS10&lt;TIME(10,45,0)),TIME(10,30,0))))))))))))))))))))))))</f>
        <v/>
      </c>
      <c r="MV10" s="27">
        <f>MV9</f>
        <v>1</v>
      </c>
      <c r="MW10" s="27" t="str">
        <f t="shared" ref="MW10:MW59" si="184">MQ10&amp;MV10</f>
        <v>1</v>
      </c>
      <c r="MX10" s="27" t="str">
        <f>IF(MU10="","",IF(MU10=TIME(0,30,0),15,IF(MU10=TIME(1,0,0),16,IF(MU10=TIME(1,30,0),17,IF(MU10=TIME(2,0,0),18,IF(MU10=TIME(2,30,0),19,IF(MU10=TIME(3,0,0),20,IF(MU10=TIME(3,30,0),21,IF(MU10=TIME(4,0,0),22,IF(MU10=TIME(4,30,0),23,IF(MU10=TIME(5,0,0),24,IF(MU10=TIME(5,30,0),25,IF(MU10=TIME(6,0,0),26,IF(MU10=TIME(6,30,0),27,IF(MU10=TIME(7,0,0),28,IF(MU10=TIME(7,30,0),29,IF(MU10=TIME(8,0,0),30,IF(MU10=TIME(8,30,0),31,IF(MU10=TIME(9,0,0),32,IF(MU10=TIME(9,30,0),33,IF(MU10=TIME(10,0,0),34,IF(MU10=TIME(10,30,0),35))))))))))))))))))))))</f>
        <v/>
      </c>
      <c r="MY10" s="27" t="str">
        <f t="shared" ref="MY10:MY59" si="185">IF(MX10="","",IF(MW10="a1","C",IF(MW10="b1","D",IF(MW10="c1","E",IF(MW10="d1","F",IF(MW10="a2","G",IF(MW10="b2","H",IF(MW10="c2","I",IF(MW10="d2","J")))))))))</f>
        <v/>
      </c>
      <c r="MZ10" s="28" t="str">
        <f t="shared" ref="MZ10:MZ59" ca="1" si="186">IF(MX10="","",INDIRECT("単価表!"&amp;MY10&amp;MX10))</f>
        <v/>
      </c>
      <c r="NA10" s="33">
        <f>入力シート!MY10</f>
        <v>0</v>
      </c>
      <c r="NB10" s="88" t="str">
        <f ca="1">IF(MZ10="","",IF(AND(MZ9="",MZ10&lt;&gt;"",OR(NA9=2,NA10=2)),MZ10*2,IF(AND(MZ10&lt;&gt;"",NA10=2),MZ10*2,MZ10)))</f>
        <v/>
      </c>
      <c r="NC10" s="87" t="str">
        <f>IF(NH10="","",IF(AND(NH9="",NH10&lt;&gt;"",OR(NA9=2,NA10=2)),NG10/(MS10*2),1))</f>
        <v/>
      </c>
      <c r="ND10" s="89" t="str">
        <f t="shared" ref="ND10:ND59" ca="1" si="187">IF(NB10="","",ROUNDUP(NB10*NC10,-1))</f>
        <v/>
      </c>
      <c r="NE10" s="84">
        <f t="shared" ref="NE10:NE59" si="188">IF(MJ10="","",IF(NA10=2,MO10*2,MO10))</f>
        <v>0</v>
      </c>
      <c r="NF10" s="84" t="str">
        <f>IF(MS10="","",IF(AND(MS9="",MS10&lt;&gt;""),NE9+NE10,NE10))</f>
        <v/>
      </c>
      <c r="NG10" s="84" t="str">
        <f t="shared" ref="NG10:NG59" si="189">IF(NF10="","",MROUND(NF10,"00:01"))</f>
        <v/>
      </c>
      <c r="NH10" s="24" t="str">
        <f t="shared" ref="NH10:NH59" si="190">IF(NF10="","",IF(NF10&lt;TIME(0,20,0),"",IF(AND(NF10&gt;=TIME(0,20,0),NF10&lt;TIME(0,45,0)),TIME(0,30,0),IF(AND(NF10&gt;=TIME(0,45,0),NF10&lt;TIME(1,15,0)),TIME(1,0,0),IF(AND(NF10&gt;=TIME(1,15,0),NF10&lt;TIME(1,45,0)),TIME(1,30,0),IF(AND(NF10&gt;=TIME(1,45,0),NF10&lt;TIME(2,15,0)),TIME(2,0,0),IF(AND(NF10&gt;=TIME(2,15,0),NF10&lt;TIME(2,45,0)),TIME(2,30,0),IF(AND(NF10&gt;=TIME(2,45,0),NF10&lt;TIME(3,15,0)),TIME(3,0,0),IF(AND(NF10&gt;=TIME(3,15,0),NF10&lt;TIME(3,45,0)),TIME(3,30,0),IF(AND(NF10&gt;=TIME(3,45,0),NF10&lt;TIME(4,15,0)),TIME(4,0,0),IF(AND(NF10&gt;=TIME(4,15,0),NF10&lt;TIME(4,45,0)),TIME(4,30,0),IF(AND(NF10&gt;=TIME(4,45,0),NF10&lt;TIME(5,15,0)),TIME(5,0,0),IF(AND(NF10&gt;=TIME(5,15,0),NF10&lt;TIME(5,45,0)),TIME(5,30,0),IF(AND(NF10&gt;=TIME(5,45,0),NF10&lt;TIME(6,15,0)),TIME(6,0,0),IF(AND(NF10&gt;=TIME(6,15,0),NF10&lt;TIME(6,45,0)),TIME(6,30,0),IF(AND(NF10&gt;=TIME(6,45,0),NF10&lt;TIME(7,15,0)),TIME(7,0,0),IF(AND(NF10&gt;=TIME(7,15,0),NF10&lt;TIME(7,45,0)),TIME(7,30,0),IF(AND(NF10&gt;=TIME(7,45,0),NF10&lt;TIME(8,15,0)),TIME(8,0,0),IF(AND(NF10&gt;=TIME(8,15,0),NF10&lt;TIME(8,45,0)),TIME(8,30,0),IF(AND(NF10&gt;=TIME(8,45,0),NF10&lt;TIME(9,15,0)),TIME(9,0,0),IF(AND(NF10&gt;=TIME(9,15,0),NF10&lt;TIME(9,45,0)),TIME(9,30,0),IF(AND(NF10&gt;=TIME(9,45,0),NF10&lt;TIME(10,15,0)),TIME(10,0,0),IF(AND(NF10&gt;=TIME(10,15,0),NF10&lt;TIME(10,45,0)),TIME(10,30,0),IF(AND(NF10&gt;=TIME(10,45,0),NF10&lt;TIME(11,15,0)),TIME(11,0,0),IF(AND(NF10&gt;=TIME(11,15,0),NF10&lt;TIME(11,45,0)),TIME(11,30,0),IF(AND(NF10&gt;=TIME(11,45,0),NF10&lt;TIME(12,15,0)),TIME(12,0,0),IF(AND(NF10&gt;=TIME(12,15,0),NF10&lt;TIME(12,45,0)),TIME(12,30,0),IF(AND(NF10&gt;=TIME(12,45,0),NF10&lt;TIME(13,15,0)),TIME(13,0,0),IF(AND(NF10&gt;=TIME(13,15,0),NF10&lt;TIME(13,45,0)),TIME(13,30,0),IF(AND(NF10&gt;=TIME(13,45,0),NF10&lt;TIME(14,15,0)),TIME(14,0,0),IF(AND(NF10&gt;=TIME(14,15,0),NF10&lt;TIME(14,45,0)),TIME(14,30,0),IF(AND(NF10&gt;=TIME(14,45,0),NF10&lt;TIME(15,15,0)),TIME(15,0,0),IF(AND(NF10&gt;=TIME(15,15,0),NF10&lt;TIME(15,45,0)),TIME(15,30,0),IF(AND(NF10&gt;=TIME(15,45,0),NF10&lt;TIME(16,15,0)),TIME(16,0,0),IF(AND(NF10&gt;=TIME(16,15,0),NF10&lt;TIME(16,45,0)),TIME(16,30,0),IF(AND(NF10&gt;=TIME(16,45,0),NF10&lt;TIME(17,15,0)),TIME(17,0,0),IF(AND(NF10&gt;=TIME(17,15,0),NF10&lt;TIME(17,45,0)),TIME(17,30,0),IF(AND(NF10&gt;=TIME(17,45,0),NF10&lt;TIME(18,15,0)),TIME(18,0,0),IF(AND(NF10&gt;=TIME(18,15,0),NF10&lt;TIME(18,45,0)),TIME(18,30,0),IF(AND(NF10&gt;=TIME(18,45,0),NF10&lt;TIME(19,15,0)),TIME(19,0,0),IF(AND(NF10&gt;=TIME(19,15,0),NF10&lt;TIME(19,45,0)),TIME(19,30,0),IF(AND(NF10&gt;=TIME(19,45,0),NF10&lt;TIME(20,15,0)),TIME(20,0,0),IF(AND(NF10&gt;=TIME(20,15,0),NF10&lt;TIME(20,45,0)),TIME(20,30,0),IF(AND(NF10&gt;=TIME(20,45,0),NF10&lt;TIME(21,15,0)),TIME(21,0,0)))))))))))))))))))))))))))))))))))))))))))))</f>
        <v/>
      </c>
      <c r="NI10" s="101">
        <f>入力シート!MZ10</f>
        <v>0</v>
      </c>
      <c r="NJ10" s="210">
        <f>入力シート!NA10</f>
        <v>0</v>
      </c>
      <c r="NK10" s="211"/>
      <c r="NL10" s="212"/>
      <c r="NM10" s="94"/>
      <c r="NN10" s="94"/>
      <c r="NO10" s="94"/>
      <c r="NP10" s="14">
        <f>入力シート!NB10</f>
        <v>0</v>
      </c>
      <c r="NR10" s="30" t="str">
        <f>IF(NS9=NS10,"",NS10)</f>
        <v/>
      </c>
      <c r="NS10" s="101">
        <f>入力シート!NR10</f>
        <v>0</v>
      </c>
      <c r="NT10" s="101" t="str">
        <f>IF(NR10="","",入力シート!NS10)</f>
        <v/>
      </c>
      <c r="NU10" s="24">
        <f>TIME(入力シート!NU10,入力シート!NW10,0)</f>
        <v>0</v>
      </c>
      <c r="NV10" s="24">
        <f>TIME(入力シート!NY10,入力シート!OA10,0)</f>
        <v>0</v>
      </c>
      <c r="NW10" s="31">
        <f>TIME(入力シート!OC10,入力シート!OE10,0)</f>
        <v>0</v>
      </c>
      <c r="NX10" s="31">
        <f>TIME(入力シート!OG10,入力シート!OI10,0)</f>
        <v>0</v>
      </c>
      <c r="NY10" s="24">
        <f t="shared" ref="NY10:NY59" si="191">IF(NV10-NU10&lt;0,0,NV10-NU10)</f>
        <v>0</v>
      </c>
      <c r="NZ10" s="24">
        <f t="shared" ref="NZ10:NZ59" si="192">IF(NX10-NW10&lt;0,0,NX10-NW10)</f>
        <v>0</v>
      </c>
      <c r="OA10" s="24">
        <f t="shared" ref="OA10:OA59" si="193">MROUND(NY10-NZ10,"00:01")</f>
        <v>0</v>
      </c>
      <c r="OB10" s="26" t="str">
        <f t="shared" si="30"/>
        <v/>
      </c>
      <c r="OC10" s="26" t="str">
        <f t="shared" si="31"/>
        <v/>
      </c>
      <c r="OD10" s="24" t="str">
        <f t="shared" ref="OD10:OD16" si="194">IF(NU10="","",IF(AND(NS10=NS11,NU11-NV10&lt;0),999,IF(AND(NS10=NS11,OC10=OC11,NU11-NV10&lt;TIME(2,0,0)),"",OA10)))</f>
        <v/>
      </c>
      <c r="OE10" s="24" t="str">
        <f>IF(OD10="","",IF(OD10=999,"error",IF(AND(NS9=NS10,OD9=""),OA9+OA10,OD10)))</f>
        <v/>
      </c>
      <c r="OF10" s="101" t="str">
        <f t="shared" ref="OF10:OF59" si="195">IF(OE10="","",IF(OB10="a","日中",IF(OB10="b","夜間",IF(OB10="c","早朝",IF(OB10="d","深夜")))))</f>
        <v/>
      </c>
      <c r="OG10" s="24" t="str">
        <f t="shared" ref="OG10:OG59" si="196">IF(OE10="","",IF(OE10&lt;TIME(0,20,0),"",IF(AND(OE10&gt;=TIME(0,20,0),OE10&lt;TIME(0,45,0)),TIME(0,30,0),IF(AND(OE10&gt;=TIME(0,45,0),OE10&lt;TIME(1,15,0)),TIME(1,0,0),IF(AND(OE10&gt;=TIME(1,15,0),OE10&lt;TIME(1,45,0)),TIME(1,30,0),IF(AND(OE10&gt;=TIME(1,45,0),OE10&lt;TIME(2,15,0)),TIME(2,0,0),IF(AND(OE10&gt;=TIME(2,15,0),OE10&lt;TIME(2,45,0)),TIME(2,30,0),IF(AND(OE10&gt;=TIME(2,45,0),OE10&lt;TIME(3,15,0)),TIME(3,0,0),IF(AND(OE10&gt;=TIME(3,15,0),OE10&lt;TIME(3,45,0)),TIME(3,30,0),IF(AND(OE10&gt;=TIME(3,45,0),OE10&lt;TIME(4,15,0)),TIME(4,0,0),IF(AND(OE10&gt;=TIME(4,15,0),OE10&lt;TIME(4,45,0)),TIME(4,30,0),IF(AND(OE10&gt;=TIME(4,45,0),OE10&lt;TIME(5,15,0)),TIME(5,0,0),IF(AND(OE10&gt;=TIME(5,15,0),OE10&lt;TIME(5,45,0)),TIME(5,30,0),IF(AND(OE10&gt;=TIME(5,45,0),OE10&lt;TIME(6,15,0)),TIME(6,0,0),IF(AND(OE10&gt;=TIME(6,15,0),OE10&lt;TIME(6,45,0)),TIME(6,30,0),IF(AND(OE10&gt;=TIME(6,45,0),OE10&lt;TIME(7,15,0)),TIME(7,0,0),IF(AND(OE10&gt;=TIME(7,15,0),OE10&lt;TIME(7,45,0)),TIME(7,30,0),IF(AND(OE10&gt;=TIME(7,45,0),OE10&lt;TIME(8,15,0)),TIME(8,0,0),IF(AND(OE10&gt;=TIME(8,15,0),OE10&lt;TIME(8,45,0)),TIME(8,30,0),IF(AND(OE10&gt;=TIME(8,45,0),OE10&lt;TIME(9,15,0)),TIME(9,0,0),IF(AND(OE10&gt;=TIME(9,15,0),OE10&lt;TIME(9,45,0)),TIME(9,30,0),IF(AND(OE10&gt;=TIME(9,45,0),OE10&lt;TIME(10,15,0)),TIME(10,0,0),IF(AND(OE10&gt;=TIME(10,15,0),OE10&lt;TIME(10,45,0)),TIME(10,30,0))))))))))))))))))))))))</f>
        <v/>
      </c>
      <c r="OH10" s="27">
        <f>OH9</f>
        <v>1</v>
      </c>
      <c r="OI10" s="27" t="str">
        <f t="shared" ref="OI10:OI59" si="197">OC10&amp;OH10</f>
        <v>1</v>
      </c>
      <c r="OJ10" s="27" t="str">
        <f>IF(OG10="","",IF(OG10=TIME(0,30,0),15,IF(OG10=TIME(1,0,0),16,IF(OG10=TIME(1,30,0),17,IF(OG10=TIME(2,0,0),18,IF(OG10=TIME(2,30,0),19,IF(OG10=TIME(3,0,0),20,IF(OG10=TIME(3,30,0),21,IF(OG10=TIME(4,0,0),22,IF(OG10=TIME(4,30,0),23,IF(OG10=TIME(5,0,0),24,IF(OG10=TIME(5,30,0),25,IF(OG10=TIME(6,0,0),26,IF(OG10=TIME(6,30,0),27,IF(OG10=TIME(7,0,0),28,IF(OG10=TIME(7,30,0),29,IF(OG10=TIME(8,0,0),30,IF(OG10=TIME(8,30,0),31,IF(OG10=TIME(9,0,0),32,IF(OG10=TIME(9,30,0),33,IF(OG10=TIME(10,0,0),34,IF(OG10=TIME(10,30,0),35))))))))))))))))))))))</f>
        <v/>
      </c>
      <c r="OK10" s="27" t="str">
        <f t="shared" ref="OK10:OK59" si="198">IF(OJ10="","",IF(OI10="a1","C",IF(OI10="b1","D",IF(OI10="c1","E",IF(OI10="d1","F",IF(OI10="a2","G",IF(OI10="b2","H",IF(OI10="c2","I",IF(OI10="d2","J")))))))))</f>
        <v/>
      </c>
      <c r="OL10" s="28" t="str">
        <f t="shared" ref="OL10:OL59" ca="1" si="199">IF(OJ10="","",INDIRECT("単価表!"&amp;OK10&amp;OJ10))</f>
        <v/>
      </c>
      <c r="OM10" s="33">
        <f>入力シート!OK10</f>
        <v>0</v>
      </c>
      <c r="ON10" s="88" t="str">
        <f ca="1">IF(OL10="","",IF(AND(OL9="",OL10&lt;&gt;"",OR(OM9=2,OM10=2)),OL10*2,IF(AND(OL10&lt;&gt;"",OM10=2),OL10*2,OL10)))</f>
        <v/>
      </c>
      <c r="OO10" s="87" t="str">
        <f>IF(OT10="","",IF(AND(OT9="",OT10&lt;&gt;"",OR(OM9=2,OM10=2)),OS10/(OE10*2),1))</f>
        <v/>
      </c>
      <c r="OP10" s="89" t="str">
        <f t="shared" ref="OP10:OP59" ca="1" si="200">IF(ON10="","",ROUNDUP(ON10*OO10,-1))</f>
        <v/>
      </c>
      <c r="OQ10" s="84">
        <f t="shared" ref="OQ10:OQ59" si="201">IF(NV10="","",IF(OM10=2,OA10*2,OA10))</f>
        <v>0</v>
      </c>
      <c r="OR10" s="84" t="str">
        <f>IF(OE10="","",IF(AND(OE9="",OE10&lt;&gt;""),OQ9+OQ10,OQ10))</f>
        <v/>
      </c>
      <c r="OS10" s="84" t="str">
        <f t="shared" ref="OS10:OS59" si="202">IF(OR10="","",MROUND(OR10,"00:01"))</f>
        <v/>
      </c>
      <c r="OT10" s="24" t="str">
        <f t="shared" ref="OT10:OT59" si="203">IF(OR10="","",IF(OR10&lt;TIME(0,20,0),"",IF(AND(OR10&gt;=TIME(0,20,0),OR10&lt;TIME(0,45,0)),TIME(0,30,0),IF(AND(OR10&gt;=TIME(0,45,0),OR10&lt;TIME(1,15,0)),TIME(1,0,0),IF(AND(OR10&gt;=TIME(1,15,0),OR10&lt;TIME(1,45,0)),TIME(1,30,0),IF(AND(OR10&gt;=TIME(1,45,0),OR10&lt;TIME(2,15,0)),TIME(2,0,0),IF(AND(OR10&gt;=TIME(2,15,0),OR10&lt;TIME(2,45,0)),TIME(2,30,0),IF(AND(OR10&gt;=TIME(2,45,0),OR10&lt;TIME(3,15,0)),TIME(3,0,0),IF(AND(OR10&gt;=TIME(3,15,0),OR10&lt;TIME(3,45,0)),TIME(3,30,0),IF(AND(OR10&gt;=TIME(3,45,0),OR10&lt;TIME(4,15,0)),TIME(4,0,0),IF(AND(OR10&gt;=TIME(4,15,0),OR10&lt;TIME(4,45,0)),TIME(4,30,0),IF(AND(OR10&gt;=TIME(4,45,0),OR10&lt;TIME(5,15,0)),TIME(5,0,0),IF(AND(OR10&gt;=TIME(5,15,0),OR10&lt;TIME(5,45,0)),TIME(5,30,0),IF(AND(OR10&gt;=TIME(5,45,0),OR10&lt;TIME(6,15,0)),TIME(6,0,0),IF(AND(OR10&gt;=TIME(6,15,0),OR10&lt;TIME(6,45,0)),TIME(6,30,0),IF(AND(OR10&gt;=TIME(6,45,0),OR10&lt;TIME(7,15,0)),TIME(7,0,0),IF(AND(OR10&gt;=TIME(7,15,0),OR10&lt;TIME(7,45,0)),TIME(7,30,0),IF(AND(OR10&gt;=TIME(7,45,0),OR10&lt;TIME(8,15,0)),TIME(8,0,0),IF(AND(OR10&gt;=TIME(8,15,0),OR10&lt;TIME(8,45,0)),TIME(8,30,0),IF(AND(OR10&gt;=TIME(8,45,0),OR10&lt;TIME(9,15,0)),TIME(9,0,0),IF(AND(OR10&gt;=TIME(9,15,0),OR10&lt;TIME(9,45,0)),TIME(9,30,0),IF(AND(OR10&gt;=TIME(9,45,0),OR10&lt;TIME(10,15,0)),TIME(10,0,0),IF(AND(OR10&gt;=TIME(10,15,0),OR10&lt;TIME(10,45,0)),TIME(10,30,0),IF(AND(OR10&gt;=TIME(10,45,0),OR10&lt;TIME(11,15,0)),TIME(11,0,0),IF(AND(OR10&gt;=TIME(11,15,0),OR10&lt;TIME(11,45,0)),TIME(11,30,0),IF(AND(OR10&gt;=TIME(11,45,0),OR10&lt;TIME(12,15,0)),TIME(12,0,0),IF(AND(OR10&gt;=TIME(12,15,0),OR10&lt;TIME(12,45,0)),TIME(12,30,0),IF(AND(OR10&gt;=TIME(12,45,0),OR10&lt;TIME(13,15,0)),TIME(13,0,0),IF(AND(OR10&gt;=TIME(13,15,0),OR10&lt;TIME(13,45,0)),TIME(13,30,0),IF(AND(OR10&gt;=TIME(13,45,0),OR10&lt;TIME(14,15,0)),TIME(14,0,0),IF(AND(OR10&gt;=TIME(14,15,0),OR10&lt;TIME(14,45,0)),TIME(14,30,0),IF(AND(OR10&gt;=TIME(14,45,0),OR10&lt;TIME(15,15,0)),TIME(15,0,0),IF(AND(OR10&gt;=TIME(15,15,0),OR10&lt;TIME(15,45,0)),TIME(15,30,0),IF(AND(OR10&gt;=TIME(15,45,0),OR10&lt;TIME(16,15,0)),TIME(16,0,0),IF(AND(OR10&gt;=TIME(16,15,0),OR10&lt;TIME(16,45,0)),TIME(16,30,0),IF(AND(OR10&gt;=TIME(16,45,0),OR10&lt;TIME(17,15,0)),TIME(17,0,0),IF(AND(OR10&gt;=TIME(17,15,0),OR10&lt;TIME(17,45,0)),TIME(17,30,0),IF(AND(OR10&gt;=TIME(17,45,0),OR10&lt;TIME(18,15,0)),TIME(18,0,0),IF(AND(OR10&gt;=TIME(18,15,0),OR10&lt;TIME(18,45,0)),TIME(18,30,0),IF(AND(OR10&gt;=TIME(18,45,0),OR10&lt;TIME(19,15,0)),TIME(19,0,0),IF(AND(OR10&gt;=TIME(19,15,0),OR10&lt;TIME(19,45,0)),TIME(19,30,0),IF(AND(OR10&gt;=TIME(19,45,0),OR10&lt;TIME(20,15,0)),TIME(20,0,0),IF(AND(OR10&gt;=TIME(20,15,0),OR10&lt;TIME(20,45,0)),TIME(20,30,0),IF(AND(OR10&gt;=TIME(20,45,0),OR10&lt;TIME(21,15,0)),TIME(21,0,0)))))))))))))))))))))))))))))))))))))))))))))</f>
        <v/>
      </c>
      <c r="OU10" s="101">
        <f>入力シート!OL10</f>
        <v>0</v>
      </c>
      <c r="OV10" s="210">
        <f>入力シート!OM10</f>
        <v>0</v>
      </c>
      <c r="OW10" s="211"/>
      <c r="OX10" s="212"/>
      <c r="OY10" s="94"/>
      <c r="OZ10" s="94"/>
      <c r="PA10" s="94"/>
      <c r="PB10" s="14">
        <f>入力シート!ON10</f>
        <v>0</v>
      </c>
      <c r="PD10" s="30" t="str">
        <f>IF(PE9=PE10,"",PE10)</f>
        <v/>
      </c>
      <c r="PE10" s="101">
        <f>入力シート!PD10</f>
        <v>0</v>
      </c>
      <c r="PF10" s="101" t="str">
        <f>IF(PD10="","",入力シート!PE10)</f>
        <v/>
      </c>
      <c r="PG10" s="24">
        <f>TIME(入力シート!PG10,入力シート!PI10,0)</f>
        <v>0</v>
      </c>
      <c r="PH10" s="24">
        <f>TIME(入力シート!PK10,入力シート!PM10,0)</f>
        <v>0</v>
      </c>
      <c r="PI10" s="31">
        <f>TIME(入力シート!PO10,入力シート!PQ10,0)</f>
        <v>0</v>
      </c>
      <c r="PJ10" s="31">
        <f>TIME(入力シート!PS10,入力シート!PU10,0)</f>
        <v>0</v>
      </c>
      <c r="PK10" s="24">
        <f t="shared" ref="PK10:PK59" si="204">IF(PH10-PG10&lt;0,0,PH10-PG10)</f>
        <v>0</v>
      </c>
      <c r="PL10" s="24">
        <f t="shared" ref="PL10:PL59" si="205">IF(PJ10-PI10&lt;0,0,PJ10-PI10)</f>
        <v>0</v>
      </c>
      <c r="PM10" s="24">
        <f t="shared" ref="PM10:PM59" si="206">MROUND(PK10-PL10,"00:01")</f>
        <v>0</v>
      </c>
      <c r="PN10" s="26" t="str">
        <f t="shared" si="33"/>
        <v/>
      </c>
      <c r="PO10" s="26" t="str">
        <f t="shared" si="34"/>
        <v/>
      </c>
      <c r="PP10" s="24" t="str">
        <f t="shared" ref="PP10:PP16" si="207">IF(PG10="","",IF(AND(PE10=PE11,PG11-PH10&lt;0),999,IF(AND(PE10=PE11,PO10=PO11,PG11-PH10&lt;TIME(2,0,0)),"",PM10)))</f>
        <v/>
      </c>
      <c r="PQ10" s="24" t="str">
        <f>IF(PP10="","",IF(PP10=999,"error",IF(AND(PE9=PE10,PP9=""),PM9+PM10,PP10)))</f>
        <v/>
      </c>
      <c r="PR10" s="101" t="str">
        <f t="shared" ref="PR10:PR59" si="208">IF(PQ10="","",IF(PN10="a","日中",IF(PN10="b","夜間",IF(PN10="c","早朝",IF(PN10="d","深夜")))))</f>
        <v/>
      </c>
      <c r="PS10" s="24" t="str">
        <f t="shared" ref="PS10:PS59" si="209">IF(PQ10="","",IF(PQ10&lt;TIME(0,20,0),"",IF(AND(PQ10&gt;=TIME(0,20,0),PQ10&lt;TIME(0,45,0)),TIME(0,30,0),IF(AND(PQ10&gt;=TIME(0,45,0),PQ10&lt;TIME(1,15,0)),TIME(1,0,0),IF(AND(PQ10&gt;=TIME(1,15,0),PQ10&lt;TIME(1,45,0)),TIME(1,30,0),IF(AND(PQ10&gt;=TIME(1,45,0),PQ10&lt;TIME(2,15,0)),TIME(2,0,0),IF(AND(PQ10&gt;=TIME(2,15,0),PQ10&lt;TIME(2,45,0)),TIME(2,30,0),IF(AND(PQ10&gt;=TIME(2,45,0),PQ10&lt;TIME(3,15,0)),TIME(3,0,0),IF(AND(PQ10&gt;=TIME(3,15,0),PQ10&lt;TIME(3,45,0)),TIME(3,30,0),IF(AND(PQ10&gt;=TIME(3,45,0),PQ10&lt;TIME(4,15,0)),TIME(4,0,0),IF(AND(PQ10&gt;=TIME(4,15,0),PQ10&lt;TIME(4,45,0)),TIME(4,30,0),IF(AND(PQ10&gt;=TIME(4,45,0),PQ10&lt;TIME(5,15,0)),TIME(5,0,0),IF(AND(PQ10&gt;=TIME(5,15,0),PQ10&lt;TIME(5,45,0)),TIME(5,30,0),IF(AND(PQ10&gt;=TIME(5,45,0),PQ10&lt;TIME(6,15,0)),TIME(6,0,0),IF(AND(PQ10&gt;=TIME(6,15,0),PQ10&lt;TIME(6,45,0)),TIME(6,30,0),IF(AND(PQ10&gt;=TIME(6,45,0),PQ10&lt;TIME(7,15,0)),TIME(7,0,0),IF(AND(PQ10&gt;=TIME(7,15,0),PQ10&lt;TIME(7,45,0)),TIME(7,30,0),IF(AND(PQ10&gt;=TIME(7,45,0),PQ10&lt;TIME(8,15,0)),TIME(8,0,0),IF(AND(PQ10&gt;=TIME(8,15,0),PQ10&lt;TIME(8,45,0)),TIME(8,30,0),IF(AND(PQ10&gt;=TIME(8,45,0),PQ10&lt;TIME(9,15,0)),TIME(9,0,0),IF(AND(PQ10&gt;=TIME(9,15,0),PQ10&lt;TIME(9,45,0)),TIME(9,30,0),IF(AND(PQ10&gt;=TIME(9,45,0),PQ10&lt;TIME(10,15,0)),TIME(10,0,0),IF(AND(PQ10&gt;=TIME(10,15,0),PQ10&lt;TIME(10,45,0)),TIME(10,30,0))))))))))))))))))))))))</f>
        <v/>
      </c>
      <c r="PT10" s="27">
        <f>PT9</f>
        <v>1</v>
      </c>
      <c r="PU10" s="27" t="str">
        <f t="shared" ref="PU10:PU59" si="210">PO10&amp;PT10</f>
        <v>1</v>
      </c>
      <c r="PV10" s="27" t="str">
        <f>IF(PS10="","",IF(PS10=TIME(0,30,0),15,IF(PS10=TIME(1,0,0),16,IF(PS10=TIME(1,30,0),17,IF(PS10=TIME(2,0,0),18,IF(PS10=TIME(2,30,0),19,IF(PS10=TIME(3,0,0),20,IF(PS10=TIME(3,30,0),21,IF(PS10=TIME(4,0,0),22,IF(PS10=TIME(4,30,0),23,IF(PS10=TIME(5,0,0),24,IF(PS10=TIME(5,30,0),25,IF(PS10=TIME(6,0,0),26,IF(PS10=TIME(6,30,0),27,IF(PS10=TIME(7,0,0),28,IF(PS10=TIME(7,30,0),29,IF(PS10=TIME(8,0,0),30,IF(PS10=TIME(8,30,0),31,IF(PS10=TIME(9,0,0),32,IF(PS10=TIME(9,30,0),33,IF(PS10=TIME(10,0,0),34,IF(PS10=TIME(10,30,0),35))))))))))))))))))))))</f>
        <v/>
      </c>
      <c r="PW10" s="27" t="str">
        <f t="shared" ref="PW10:PW59" si="211">IF(PV10="","",IF(PU10="a1","C",IF(PU10="b1","D",IF(PU10="c1","E",IF(PU10="d1","F",IF(PU10="a2","G",IF(PU10="b2","H",IF(PU10="c2","I",IF(PU10="d2","J")))))))))</f>
        <v/>
      </c>
      <c r="PX10" s="28" t="str">
        <f t="shared" ref="PX10:PX59" ca="1" si="212">IF(PV10="","",INDIRECT("単価表!"&amp;PW10&amp;PV10))</f>
        <v/>
      </c>
      <c r="PY10" s="33">
        <f>入力シート!PW10</f>
        <v>0</v>
      </c>
      <c r="PZ10" s="88" t="str">
        <f ca="1">IF(PX10="","",IF(AND(PX9="",PX10&lt;&gt;"",OR(PY9=2,PY10=2)),PX10*2,IF(AND(PX10&lt;&gt;"",PY10=2),PX10*2,PX10)))</f>
        <v/>
      </c>
      <c r="QA10" s="87" t="str">
        <f>IF(QF10="","",IF(AND(QF9="",QF10&lt;&gt;"",OR(PY9=2,PY10=2)),QE10/(PQ10*2),1))</f>
        <v/>
      </c>
      <c r="QB10" s="89" t="str">
        <f t="shared" ref="QB10:QB59" ca="1" si="213">IF(PZ10="","",ROUNDUP(PZ10*QA10,-1))</f>
        <v/>
      </c>
      <c r="QC10" s="84">
        <f t="shared" ref="QC10:QC59" si="214">IF(PH10="","",IF(PY10=2,PM10*2,PM10))</f>
        <v>0</v>
      </c>
      <c r="QD10" s="84" t="str">
        <f>IF(PQ10="","",IF(AND(PQ9="",PQ10&lt;&gt;""),QC9+QC10,QC10))</f>
        <v/>
      </c>
      <c r="QE10" s="84" t="str">
        <f t="shared" ref="QE10:QE59" si="215">IF(QD10="","",MROUND(QD10,"00:01"))</f>
        <v/>
      </c>
      <c r="QF10" s="24" t="str">
        <f t="shared" ref="QF10:QF59" si="216">IF(QD10="","",IF(QD10&lt;TIME(0,20,0),"",IF(AND(QD10&gt;=TIME(0,20,0),QD10&lt;TIME(0,45,0)),TIME(0,30,0),IF(AND(QD10&gt;=TIME(0,45,0),QD10&lt;TIME(1,15,0)),TIME(1,0,0),IF(AND(QD10&gt;=TIME(1,15,0),QD10&lt;TIME(1,45,0)),TIME(1,30,0),IF(AND(QD10&gt;=TIME(1,45,0),QD10&lt;TIME(2,15,0)),TIME(2,0,0),IF(AND(QD10&gt;=TIME(2,15,0),QD10&lt;TIME(2,45,0)),TIME(2,30,0),IF(AND(QD10&gt;=TIME(2,45,0),QD10&lt;TIME(3,15,0)),TIME(3,0,0),IF(AND(QD10&gt;=TIME(3,15,0),QD10&lt;TIME(3,45,0)),TIME(3,30,0),IF(AND(QD10&gt;=TIME(3,45,0),QD10&lt;TIME(4,15,0)),TIME(4,0,0),IF(AND(QD10&gt;=TIME(4,15,0),QD10&lt;TIME(4,45,0)),TIME(4,30,0),IF(AND(QD10&gt;=TIME(4,45,0),QD10&lt;TIME(5,15,0)),TIME(5,0,0),IF(AND(QD10&gt;=TIME(5,15,0),QD10&lt;TIME(5,45,0)),TIME(5,30,0),IF(AND(QD10&gt;=TIME(5,45,0),QD10&lt;TIME(6,15,0)),TIME(6,0,0),IF(AND(QD10&gt;=TIME(6,15,0),QD10&lt;TIME(6,45,0)),TIME(6,30,0),IF(AND(QD10&gt;=TIME(6,45,0),QD10&lt;TIME(7,15,0)),TIME(7,0,0),IF(AND(QD10&gt;=TIME(7,15,0),QD10&lt;TIME(7,45,0)),TIME(7,30,0),IF(AND(QD10&gt;=TIME(7,45,0),QD10&lt;TIME(8,15,0)),TIME(8,0,0),IF(AND(QD10&gt;=TIME(8,15,0),QD10&lt;TIME(8,45,0)),TIME(8,30,0),IF(AND(QD10&gt;=TIME(8,45,0),QD10&lt;TIME(9,15,0)),TIME(9,0,0),IF(AND(QD10&gt;=TIME(9,15,0),QD10&lt;TIME(9,45,0)),TIME(9,30,0),IF(AND(QD10&gt;=TIME(9,45,0),QD10&lt;TIME(10,15,0)),TIME(10,0,0),IF(AND(QD10&gt;=TIME(10,15,0),QD10&lt;TIME(10,45,0)),TIME(10,30,0),IF(AND(QD10&gt;=TIME(10,45,0),QD10&lt;TIME(11,15,0)),TIME(11,0,0),IF(AND(QD10&gt;=TIME(11,15,0),QD10&lt;TIME(11,45,0)),TIME(11,30,0),IF(AND(QD10&gt;=TIME(11,45,0),QD10&lt;TIME(12,15,0)),TIME(12,0,0),IF(AND(QD10&gt;=TIME(12,15,0),QD10&lt;TIME(12,45,0)),TIME(12,30,0),IF(AND(QD10&gt;=TIME(12,45,0),QD10&lt;TIME(13,15,0)),TIME(13,0,0),IF(AND(QD10&gt;=TIME(13,15,0),QD10&lt;TIME(13,45,0)),TIME(13,30,0),IF(AND(QD10&gt;=TIME(13,45,0),QD10&lt;TIME(14,15,0)),TIME(14,0,0),IF(AND(QD10&gt;=TIME(14,15,0),QD10&lt;TIME(14,45,0)),TIME(14,30,0),IF(AND(QD10&gt;=TIME(14,45,0),QD10&lt;TIME(15,15,0)),TIME(15,0,0),IF(AND(QD10&gt;=TIME(15,15,0),QD10&lt;TIME(15,45,0)),TIME(15,30,0),IF(AND(QD10&gt;=TIME(15,45,0),QD10&lt;TIME(16,15,0)),TIME(16,0,0),IF(AND(QD10&gt;=TIME(16,15,0),QD10&lt;TIME(16,45,0)),TIME(16,30,0),IF(AND(QD10&gt;=TIME(16,45,0),QD10&lt;TIME(17,15,0)),TIME(17,0,0),IF(AND(QD10&gt;=TIME(17,15,0),QD10&lt;TIME(17,45,0)),TIME(17,30,0),IF(AND(QD10&gt;=TIME(17,45,0),QD10&lt;TIME(18,15,0)),TIME(18,0,0),IF(AND(QD10&gt;=TIME(18,15,0),QD10&lt;TIME(18,45,0)),TIME(18,30,0),IF(AND(QD10&gt;=TIME(18,45,0),QD10&lt;TIME(19,15,0)),TIME(19,0,0),IF(AND(QD10&gt;=TIME(19,15,0),QD10&lt;TIME(19,45,0)),TIME(19,30,0),IF(AND(QD10&gt;=TIME(19,45,0),QD10&lt;TIME(20,15,0)),TIME(20,0,0),IF(AND(QD10&gt;=TIME(20,15,0),QD10&lt;TIME(20,45,0)),TIME(20,30,0),IF(AND(QD10&gt;=TIME(20,45,0),QD10&lt;TIME(21,15,0)),TIME(21,0,0)))))))))))))))))))))))))))))))))))))))))))))</f>
        <v/>
      </c>
      <c r="QG10" s="101">
        <f>入力シート!PX10</f>
        <v>0</v>
      </c>
      <c r="QH10" s="210">
        <f>入力シート!PY10</f>
        <v>0</v>
      </c>
      <c r="QI10" s="211"/>
      <c r="QJ10" s="212"/>
      <c r="QK10" s="94"/>
      <c r="QL10" s="94"/>
      <c r="QM10" s="94"/>
      <c r="QN10" s="14">
        <f>入力シート!PZ10</f>
        <v>0</v>
      </c>
      <c r="QP10" s="30" t="str">
        <f>IF(QQ9=QQ10,"",QQ10)</f>
        <v/>
      </c>
      <c r="QQ10" s="101">
        <f>入力シート!QP10</f>
        <v>0</v>
      </c>
      <c r="QR10" s="101" t="str">
        <f>IF(QP10="","",入力シート!QQ10)</f>
        <v/>
      </c>
      <c r="QS10" s="24">
        <f>TIME(入力シート!QS10,入力シート!QU10,0)</f>
        <v>0</v>
      </c>
      <c r="QT10" s="24">
        <f>TIME(入力シート!QW10,入力シート!QY10,0)</f>
        <v>0</v>
      </c>
      <c r="QU10" s="31">
        <f>TIME(入力シート!RA10,入力シート!RC10,0)</f>
        <v>0</v>
      </c>
      <c r="QV10" s="31">
        <f>TIME(入力シート!RE10,入力シート!RG10,0)</f>
        <v>0</v>
      </c>
      <c r="QW10" s="24">
        <f t="shared" ref="QW10:QW59" si="217">IF(QT10-QS10&lt;0,0,QT10-QS10)</f>
        <v>0</v>
      </c>
      <c r="QX10" s="24">
        <f t="shared" ref="QX10:QX59" si="218">IF(QV10-QU10&lt;0,0,QV10-QU10)</f>
        <v>0</v>
      </c>
      <c r="QY10" s="24">
        <f t="shared" ref="QY10:QY59" si="219">MROUND(QW10-QX10,"00:01")</f>
        <v>0</v>
      </c>
      <c r="QZ10" s="26" t="str">
        <f t="shared" si="36"/>
        <v/>
      </c>
      <c r="RA10" s="26" t="str">
        <f t="shared" si="37"/>
        <v/>
      </c>
      <c r="RB10" s="24" t="str">
        <f t="shared" ref="RB10:RB16" si="220">IF(QS10="","",IF(AND(QQ10=QQ11,QS11-QT10&lt;0),999,IF(AND(QQ10=QQ11,RA10=RA11,QS11-QT10&lt;TIME(2,0,0)),"",QY10)))</f>
        <v/>
      </c>
      <c r="RC10" s="24" t="str">
        <f>IF(RB10="","",IF(RB10=999,"error",IF(AND(QQ9=QQ10,RB9=""),QY9+QY10,RB10)))</f>
        <v/>
      </c>
      <c r="RD10" s="101" t="str">
        <f t="shared" ref="RD10:RD59" si="221">IF(RC10="","",IF(QZ10="a","日中",IF(QZ10="b","夜間",IF(QZ10="c","早朝",IF(QZ10="d","深夜")))))</f>
        <v/>
      </c>
      <c r="RE10" s="24" t="str">
        <f t="shared" ref="RE10:RE59" si="222">IF(RC10="","",IF(RC10&lt;TIME(0,20,0),"",IF(AND(RC10&gt;=TIME(0,20,0),RC10&lt;TIME(0,45,0)),TIME(0,30,0),IF(AND(RC10&gt;=TIME(0,45,0),RC10&lt;TIME(1,15,0)),TIME(1,0,0),IF(AND(RC10&gt;=TIME(1,15,0),RC10&lt;TIME(1,45,0)),TIME(1,30,0),IF(AND(RC10&gt;=TIME(1,45,0),RC10&lt;TIME(2,15,0)),TIME(2,0,0),IF(AND(RC10&gt;=TIME(2,15,0),RC10&lt;TIME(2,45,0)),TIME(2,30,0),IF(AND(RC10&gt;=TIME(2,45,0),RC10&lt;TIME(3,15,0)),TIME(3,0,0),IF(AND(RC10&gt;=TIME(3,15,0),RC10&lt;TIME(3,45,0)),TIME(3,30,0),IF(AND(RC10&gt;=TIME(3,45,0),RC10&lt;TIME(4,15,0)),TIME(4,0,0),IF(AND(RC10&gt;=TIME(4,15,0),RC10&lt;TIME(4,45,0)),TIME(4,30,0),IF(AND(RC10&gt;=TIME(4,45,0),RC10&lt;TIME(5,15,0)),TIME(5,0,0),IF(AND(RC10&gt;=TIME(5,15,0),RC10&lt;TIME(5,45,0)),TIME(5,30,0),IF(AND(RC10&gt;=TIME(5,45,0),RC10&lt;TIME(6,15,0)),TIME(6,0,0),IF(AND(RC10&gt;=TIME(6,15,0),RC10&lt;TIME(6,45,0)),TIME(6,30,0),IF(AND(RC10&gt;=TIME(6,45,0),RC10&lt;TIME(7,15,0)),TIME(7,0,0),IF(AND(RC10&gt;=TIME(7,15,0),RC10&lt;TIME(7,45,0)),TIME(7,30,0),IF(AND(RC10&gt;=TIME(7,45,0),RC10&lt;TIME(8,15,0)),TIME(8,0,0),IF(AND(RC10&gt;=TIME(8,15,0),RC10&lt;TIME(8,45,0)),TIME(8,30,0),IF(AND(RC10&gt;=TIME(8,45,0),RC10&lt;TIME(9,15,0)),TIME(9,0,0),IF(AND(RC10&gt;=TIME(9,15,0),RC10&lt;TIME(9,45,0)),TIME(9,30,0),IF(AND(RC10&gt;=TIME(9,45,0),RC10&lt;TIME(10,15,0)),TIME(10,0,0),IF(AND(RC10&gt;=TIME(10,15,0),RC10&lt;TIME(10,45,0)),TIME(10,30,0))))))))))))))))))))))))</f>
        <v/>
      </c>
      <c r="RF10" s="27">
        <f>RF9</f>
        <v>1</v>
      </c>
      <c r="RG10" s="27" t="str">
        <f t="shared" ref="RG10:RG59" si="223">RA10&amp;RF10</f>
        <v>1</v>
      </c>
      <c r="RH10" s="27" t="str">
        <f>IF(RE10="","",IF(RE10=TIME(0,30,0),15,IF(RE10=TIME(1,0,0),16,IF(RE10=TIME(1,30,0),17,IF(RE10=TIME(2,0,0),18,IF(RE10=TIME(2,30,0),19,IF(RE10=TIME(3,0,0),20,IF(RE10=TIME(3,30,0),21,IF(RE10=TIME(4,0,0),22,IF(RE10=TIME(4,30,0),23,IF(RE10=TIME(5,0,0),24,IF(RE10=TIME(5,30,0),25,IF(RE10=TIME(6,0,0),26,IF(RE10=TIME(6,30,0),27,IF(RE10=TIME(7,0,0),28,IF(RE10=TIME(7,30,0),29,IF(RE10=TIME(8,0,0),30,IF(RE10=TIME(8,30,0),31,IF(RE10=TIME(9,0,0),32,IF(RE10=TIME(9,30,0),33,IF(RE10=TIME(10,0,0),34,IF(RE10=TIME(10,30,0),35))))))))))))))))))))))</f>
        <v/>
      </c>
      <c r="RI10" s="27" t="str">
        <f t="shared" ref="RI10:RI59" si="224">IF(RH10="","",IF(RG10="a1","C",IF(RG10="b1","D",IF(RG10="c1","E",IF(RG10="d1","F",IF(RG10="a2","G",IF(RG10="b2","H",IF(RG10="c2","I",IF(RG10="d2","J")))))))))</f>
        <v/>
      </c>
      <c r="RJ10" s="28" t="str">
        <f t="shared" ref="RJ10:RJ59" ca="1" si="225">IF(RH10="","",INDIRECT("単価表!"&amp;RI10&amp;RH10))</f>
        <v/>
      </c>
      <c r="RK10" s="33">
        <f>入力シート!RI10</f>
        <v>0</v>
      </c>
      <c r="RL10" s="88" t="str">
        <f ca="1">IF(RJ10="","",IF(AND(RJ9="",RJ10&lt;&gt;"",OR(RK9=2,RK10=2)),RJ10*2,IF(AND(RJ10&lt;&gt;"",RK10=2),RJ10*2,RJ10)))</f>
        <v/>
      </c>
      <c r="RM10" s="87" t="str">
        <f>IF(RR10="","",IF(AND(RR9="",RR10&lt;&gt;"",OR(RK9=2,RK10=2)),RQ10/(RC10*2),1))</f>
        <v/>
      </c>
      <c r="RN10" s="89" t="str">
        <f t="shared" ref="RN10:RN59" ca="1" si="226">IF(RL10="","",ROUNDUP(RL10*RM10,-1))</f>
        <v/>
      </c>
      <c r="RO10" s="84">
        <f t="shared" ref="RO10:RO59" si="227">IF(QT10="","",IF(RK10=2,QY10*2,QY10))</f>
        <v>0</v>
      </c>
      <c r="RP10" s="84" t="str">
        <f>IF(RC10="","",IF(AND(RC9="",RC10&lt;&gt;""),RO9+RO10,RO10))</f>
        <v/>
      </c>
      <c r="RQ10" s="84" t="str">
        <f t="shared" ref="RQ10:RQ59" si="228">IF(RP10="","",MROUND(RP10,"00:01"))</f>
        <v/>
      </c>
      <c r="RR10" s="24" t="str">
        <f t="shared" ref="RR10:RR59" si="229">IF(RP10="","",IF(RP10&lt;TIME(0,20,0),"",IF(AND(RP10&gt;=TIME(0,20,0),RP10&lt;TIME(0,45,0)),TIME(0,30,0),IF(AND(RP10&gt;=TIME(0,45,0),RP10&lt;TIME(1,15,0)),TIME(1,0,0),IF(AND(RP10&gt;=TIME(1,15,0),RP10&lt;TIME(1,45,0)),TIME(1,30,0),IF(AND(RP10&gt;=TIME(1,45,0),RP10&lt;TIME(2,15,0)),TIME(2,0,0),IF(AND(RP10&gt;=TIME(2,15,0),RP10&lt;TIME(2,45,0)),TIME(2,30,0),IF(AND(RP10&gt;=TIME(2,45,0),RP10&lt;TIME(3,15,0)),TIME(3,0,0),IF(AND(RP10&gt;=TIME(3,15,0),RP10&lt;TIME(3,45,0)),TIME(3,30,0),IF(AND(RP10&gt;=TIME(3,45,0),RP10&lt;TIME(4,15,0)),TIME(4,0,0),IF(AND(RP10&gt;=TIME(4,15,0),RP10&lt;TIME(4,45,0)),TIME(4,30,0),IF(AND(RP10&gt;=TIME(4,45,0),RP10&lt;TIME(5,15,0)),TIME(5,0,0),IF(AND(RP10&gt;=TIME(5,15,0),RP10&lt;TIME(5,45,0)),TIME(5,30,0),IF(AND(RP10&gt;=TIME(5,45,0),RP10&lt;TIME(6,15,0)),TIME(6,0,0),IF(AND(RP10&gt;=TIME(6,15,0),RP10&lt;TIME(6,45,0)),TIME(6,30,0),IF(AND(RP10&gt;=TIME(6,45,0),RP10&lt;TIME(7,15,0)),TIME(7,0,0),IF(AND(RP10&gt;=TIME(7,15,0),RP10&lt;TIME(7,45,0)),TIME(7,30,0),IF(AND(RP10&gt;=TIME(7,45,0),RP10&lt;TIME(8,15,0)),TIME(8,0,0),IF(AND(RP10&gt;=TIME(8,15,0),RP10&lt;TIME(8,45,0)),TIME(8,30,0),IF(AND(RP10&gt;=TIME(8,45,0),RP10&lt;TIME(9,15,0)),TIME(9,0,0),IF(AND(RP10&gt;=TIME(9,15,0),RP10&lt;TIME(9,45,0)),TIME(9,30,0),IF(AND(RP10&gt;=TIME(9,45,0),RP10&lt;TIME(10,15,0)),TIME(10,0,0),IF(AND(RP10&gt;=TIME(10,15,0),RP10&lt;TIME(10,45,0)),TIME(10,30,0),IF(AND(RP10&gt;=TIME(10,45,0),RP10&lt;TIME(11,15,0)),TIME(11,0,0),IF(AND(RP10&gt;=TIME(11,15,0),RP10&lt;TIME(11,45,0)),TIME(11,30,0),IF(AND(RP10&gt;=TIME(11,45,0),RP10&lt;TIME(12,15,0)),TIME(12,0,0),IF(AND(RP10&gt;=TIME(12,15,0),RP10&lt;TIME(12,45,0)),TIME(12,30,0),IF(AND(RP10&gt;=TIME(12,45,0),RP10&lt;TIME(13,15,0)),TIME(13,0,0),IF(AND(RP10&gt;=TIME(13,15,0),RP10&lt;TIME(13,45,0)),TIME(13,30,0),IF(AND(RP10&gt;=TIME(13,45,0),RP10&lt;TIME(14,15,0)),TIME(14,0,0),IF(AND(RP10&gt;=TIME(14,15,0),RP10&lt;TIME(14,45,0)),TIME(14,30,0),IF(AND(RP10&gt;=TIME(14,45,0),RP10&lt;TIME(15,15,0)),TIME(15,0,0),IF(AND(RP10&gt;=TIME(15,15,0),RP10&lt;TIME(15,45,0)),TIME(15,30,0),IF(AND(RP10&gt;=TIME(15,45,0),RP10&lt;TIME(16,15,0)),TIME(16,0,0),IF(AND(RP10&gt;=TIME(16,15,0),RP10&lt;TIME(16,45,0)),TIME(16,30,0),IF(AND(RP10&gt;=TIME(16,45,0),RP10&lt;TIME(17,15,0)),TIME(17,0,0),IF(AND(RP10&gt;=TIME(17,15,0),RP10&lt;TIME(17,45,0)),TIME(17,30,0),IF(AND(RP10&gt;=TIME(17,45,0),RP10&lt;TIME(18,15,0)),TIME(18,0,0),IF(AND(RP10&gt;=TIME(18,15,0),RP10&lt;TIME(18,45,0)),TIME(18,30,0),IF(AND(RP10&gt;=TIME(18,45,0),RP10&lt;TIME(19,15,0)),TIME(19,0,0),IF(AND(RP10&gt;=TIME(19,15,0),RP10&lt;TIME(19,45,0)),TIME(19,30,0),IF(AND(RP10&gt;=TIME(19,45,0),RP10&lt;TIME(20,15,0)),TIME(20,0,0),IF(AND(RP10&gt;=TIME(20,15,0),RP10&lt;TIME(20,45,0)),TIME(20,30,0),IF(AND(RP10&gt;=TIME(20,45,0),RP10&lt;TIME(21,15,0)),TIME(21,0,0)))))))))))))))))))))))))))))))))))))))))))))</f>
        <v/>
      </c>
      <c r="RS10" s="101">
        <f>入力シート!RJ10</f>
        <v>0</v>
      </c>
      <c r="RT10" s="210">
        <f>入力シート!RK10</f>
        <v>0</v>
      </c>
      <c r="RU10" s="211"/>
      <c r="RV10" s="212"/>
      <c r="RW10" s="94"/>
      <c r="RX10" s="94"/>
      <c r="RY10" s="94"/>
      <c r="RZ10" s="14">
        <f>入力シート!RL10</f>
        <v>0</v>
      </c>
      <c r="SB10" s="30" t="str">
        <f>IF(SC9=SC10,"",SC10)</f>
        <v/>
      </c>
      <c r="SC10" s="101">
        <f>入力シート!SB10</f>
        <v>0</v>
      </c>
      <c r="SD10" s="101" t="str">
        <f>IF(SB10="","",入力シート!SC10)</f>
        <v/>
      </c>
      <c r="SE10" s="24">
        <f>TIME(入力シート!SE10,入力シート!SG10,0)</f>
        <v>0</v>
      </c>
      <c r="SF10" s="24">
        <f>TIME(入力シート!SI10,入力シート!SK10,0)</f>
        <v>0</v>
      </c>
      <c r="SG10" s="31">
        <f>TIME(入力シート!SM10,入力シート!SO10,0)</f>
        <v>0</v>
      </c>
      <c r="SH10" s="31">
        <f>TIME(入力シート!SQ10,入力シート!SS10,0)</f>
        <v>0</v>
      </c>
      <c r="SI10" s="24">
        <f t="shared" ref="SI10:SI59" si="230">IF(SF10-SE10&lt;0,0,SF10-SE10)</f>
        <v>0</v>
      </c>
      <c r="SJ10" s="24">
        <f t="shared" ref="SJ10:SJ59" si="231">IF(SH10-SG10&lt;0,0,SH10-SG10)</f>
        <v>0</v>
      </c>
      <c r="SK10" s="24">
        <f t="shared" ref="SK10:SK59" si="232">MROUND(SI10-SJ10,"00:01")</f>
        <v>0</v>
      </c>
      <c r="SL10" s="26" t="str">
        <f t="shared" si="39"/>
        <v/>
      </c>
      <c r="SM10" s="26" t="str">
        <f t="shared" si="40"/>
        <v/>
      </c>
      <c r="SN10" s="24" t="str">
        <f t="shared" ref="SN10:SN16" si="233">IF(SE10="","",IF(AND(SC10=SC11,SE11-SF10&lt;0),999,IF(AND(SC10=SC11,SM10=SM11,SE11-SF10&lt;TIME(2,0,0)),"",SK10)))</f>
        <v/>
      </c>
      <c r="SO10" s="24" t="str">
        <f>IF(SN10="","",IF(SN10=999,"error",IF(AND(SC9=SC10,SN9=""),SK9+SK10,SN10)))</f>
        <v/>
      </c>
      <c r="SP10" s="101" t="str">
        <f t="shared" ref="SP10:SP59" si="234">IF(SO10="","",IF(SL10="a","日中",IF(SL10="b","夜間",IF(SL10="c","早朝",IF(SL10="d","深夜")))))</f>
        <v/>
      </c>
      <c r="SQ10" s="24" t="str">
        <f t="shared" ref="SQ10:SQ59" si="235">IF(SO10="","",IF(SO10&lt;TIME(0,20,0),"",IF(AND(SO10&gt;=TIME(0,20,0),SO10&lt;TIME(0,45,0)),TIME(0,30,0),IF(AND(SO10&gt;=TIME(0,45,0),SO10&lt;TIME(1,15,0)),TIME(1,0,0),IF(AND(SO10&gt;=TIME(1,15,0),SO10&lt;TIME(1,45,0)),TIME(1,30,0),IF(AND(SO10&gt;=TIME(1,45,0),SO10&lt;TIME(2,15,0)),TIME(2,0,0),IF(AND(SO10&gt;=TIME(2,15,0),SO10&lt;TIME(2,45,0)),TIME(2,30,0),IF(AND(SO10&gt;=TIME(2,45,0),SO10&lt;TIME(3,15,0)),TIME(3,0,0),IF(AND(SO10&gt;=TIME(3,15,0),SO10&lt;TIME(3,45,0)),TIME(3,30,0),IF(AND(SO10&gt;=TIME(3,45,0),SO10&lt;TIME(4,15,0)),TIME(4,0,0),IF(AND(SO10&gt;=TIME(4,15,0),SO10&lt;TIME(4,45,0)),TIME(4,30,0),IF(AND(SO10&gt;=TIME(4,45,0),SO10&lt;TIME(5,15,0)),TIME(5,0,0),IF(AND(SO10&gt;=TIME(5,15,0),SO10&lt;TIME(5,45,0)),TIME(5,30,0),IF(AND(SO10&gt;=TIME(5,45,0),SO10&lt;TIME(6,15,0)),TIME(6,0,0),IF(AND(SO10&gt;=TIME(6,15,0),SO10&lt;TIME(6,45,0)),TIME(6,30,0),IF(AND(SO10&gt;=TIME(6,45,0),SO10&lt;TIME(7,15,0)),TIME(7,0,0),IF(AND(SO10&gt;=TIME(7,15,0),SO10&lt;TIME(7,45,0)),TIME(7,30,0),IF(AND(SO10&gt;=TIME(7,45,0),SO10&lt;TIME(8,15,0)),TIME(8,0,0),IF(AND(SO10&gt;=TIME(8,15,0),SO10&lt;TIME(8,45,0)),TIME(8,30,0),IF(AND(SO10&gt;=TIME(8,45,0),SO10&lt;TIME(9,15,0)),TIME(9,0,0),IF(AND(SO10&gt;=TIME(9,15,0),SO10&lt;TIME(9,45,0)),TIME(9,30,0),IF(AND(SO10&gt;=TIME(9,45,0),SO10&lt;TIME(10,15,0)),TIME(10,0,0),IF(AND(SO10&gt;=TIME(10,15,0),SO10&lt;TIME(10,45,0)),TIME(10,30,0))))))))))))))))))))))))</f>
        <v/>
      </c>
      <c r="SR10" s="27">
        <f>SR9</f>
        <v>1</v>
      </c>
      <c r="SS10" s="27" t="str">
        <f t="shared" ref="SS10:SS59" si="236">SM10&amp;SR10</f>
        <v>1</v>
      </c>
      <c r="ST10" s="27" t="str">
        <f>IF(SQ10="","",IF(SQ10=TIME(0,30,0),15,IF(SQ10=TIME(1,0,0),16,IF(SQ10=TIME(1,30,0),17,IF(SQ10=TIME(2,0,0),18,IF(SQ10=TIME(2,30,0),19,IF(SQ10=TIME(3,0,0),20,IF(SQ10=TIME(3,30,0),21,IF(SQ10=TIME(4,0,0),22,IF(SQ10=TIME(4,30,0),23,IF(SQ10=TIME(5,0,0),24,IF(SQ10=TIME(5,30,0),25,IF(SQ10=TIME(6,0,0),26,IF(SQ10=TIME(6,30,0),27,IF(SQ10=TIME(7,0,0),28,IF(SQ10=TIME(7,30,0),29,IF(SQ10=TIME(8,0,0),30,IF(SQ10=TIME(8,30,0),31,IF(SQ10=TIME(9,0,0),32,IF(SQ10=TIME(9,30,0),33,IF(SQ10=TIME(10,0,0),34,IF(SQ10=TIME(10,30,0),35))))))))))))))))))))))</f>
        <v/>
      </c>
      <c r="SU10" s="27" t="str">
        <f t="shared" ref="SU10:SU59" si="237">IF(ST10="","",IF(SS10="a1","C",IF(SS10="b1","D",IF(SS10="c1","E",IF(SS10="d1","F",IF(SS10="a2","G",IF(SS10="b2","H",IF(SS10="c2","I",IF(SS10="d2","J")))))))))</f>
        <v/>
      </c>
      <c r="SV10" s="28" t="str">
        <f t="shared" ref="SV10:SV59" ca="1" si="238">IF(ST10="","",INDIRECT("単価表!"&amp;SU10&amp;ST10))</f>
        <v/>
      </c>
      <c r="SW10" s="33">
        <f>入力シート!SU10</f>
        <v>0</v>
      </c>
      <c r="SX10" s="88" t="str">
        <f ca="1">IF(SV10="","",IF(AND(SV9="",SV10&lt;&gt;"",OR(SW9=2,SW10=2)),SV10*2,IF(AND(SV10&lt;&gt;"",SW10=2),SV10*2,SV10)))</f>
        <v/>
      </c>
      <c r="SY10" s="87" t="str">
        <f>IF(TD10="","",IF(AND(TD9="",TD10&lt;&gt;"",OR(SW9=2,SW10=2)),TC10/(SO10*2),1))</f>
        <v/>
      </c>
      <c r="SZ10" s="89" t="str">
        <f t="shared" ref="SZ10:SZ59" ca="1" si="239">IF(SX10="","",ROUNDUP(SX10*SY10,-1))</f>
        <v/>
      </c>
      <c r="TA10" s="84">
        <f t="shared" ref="TA10:TA59" si="240">IF(SF10="","",IF(SW10=2,SK10*2,SK10))</f>
        <v>0</v>
      </c>
      <c r="TB10" s="84" t="str">
        <f>IF(SO10="","",IF(AND(SO9="",SO10&lt;&gt;""),TA9+TA10,TA10))</f>
        <v/>
      </c>
      <c r="TC10" s="84" t="str">
        <f t="shared" ref="TC10:TC59" si="241">IF(TB10="","",MROUND(TB10,"00:01"))</f>
        <v/>
      </c>
      <c r="TD10" s="24" t="str">
        <f t="shared" ref="TD10:TD59" si="242">IF(TB10="","",IF(TB10&lt;TIME(0,20,0),"",IF(AND(TB10&gt;=TIME(0,20,0),TB10&lt;TIME(0,45,0)),TIME(0,30,0),IF(AND(TB10&gt;=TIME(0,45,0),TB10&lt;TIME(1,15,0)),TIME(1,0,0),IF(AND(TB10&gt;=TIME(1,15,0),TB10&lt;TIME(1,45,0)),TIME(1,30,0),IF(AND(TB10&gt;=TIME(1,45,0),TB10&lt;TIME(2,15,0)),TIME(2,0,0),IF(AND(TB10&gt;=TIME(2,15,0),TB10&lt;TIME(2,45,0)),TIME(2,30,0),IF(AND(TB10&gt;=TIME(2,45,0),TB10&lt;TIME(3,15,0)),TIME(3,0,0),IF(AND(TB10&gt;=TIME(3,15,0),TB10&lt;TIME(3,45,0)),TIME(3,30,0),IF(AND(TB10&gt;=TIME(3,45,0),TB10&lt;TIME(4,15,0)),TIME(4,0,0),IF(AND(TB10&gt;=TIME(4,15,0),TB10&lt;TIME(4,45,0)),TIME(4,30,0),IF(AND(TB10&gt;=TIME(4,45,0),TB10&lt;TIME(5,15,0)),TIME(5,0,0),IF(AND(TB10&gt;=TIME(5,15,0),TB10&lt;TIME(5,45,0)),TIME(5,30,0),IF(AND(TB10&gt;=TIME(5,45,0),TB10&lt;TIME(6,15,0)),TIME(6,0,0),IF(AND(TB10&gt;=TIME(6,15,0),TB10&lt;TIME(6,45,0)),TIME(6,30,0),IF(AND(TB10&gt;=TIME(6,45,0),TB10&lt;TIME(7,15,0)),TIME(7,0,0),IF(AND(TB10&gt;=TIME(7,15,0),TB10&lt;TIME(7,45,0)),TIME(7,30,0),IF(AND(TB10&gt;=TIME(7,45,0),TB10&lt;TIME(8,15,0)),TIME(8,0,0),IF(AND(TB10&gt;=TIME(8,15,0),TB10&lt;TIME(8,45,0)),TIME(8,30,0),IF(AND(TB10&gt;=TIME(8,45,0),TB10&lt;TIME(9,15,0)),TIME(9,0,0),IF(AND(TB10&gt;=TIME(9,15,0),TB10&lt;TIME(9,45,0)),TIME(9,30,0),IF(AND(TB10&gt;=TIME(9,45,0),TB10&lt;TIME(10,15,0)),TIME(10,0,0),IF(AND(TB10&gt;=TIME(10,15,0),TB10&lt;TIME(10,45,0)),TIME(10,30,0),IF(AND(TB10&gt;=TIME(10,45,0),TB10&lt;TIME(11,15,0)),TIME(11,0,0),IF(AND(TB10&gt;=TIME(11,15,0),TB10&lt;TIME(11,45,0)),TIME(11,30,0),IF(AND(TB10&gt;=TIME(11,45,0),TB10&lt;TIME(12,15,0)),TIME(12,0,0),IF(AND(TB10&gt;=TIME(12,15,0),TB10&lt;TIME(12,45,0)),TIME(12,30,0),IF(AND(TB10&gt;=TIME(12,45,0),TB10&lt;TIME(13,15,0)),TIME(13,0,0),IF(AND(TB10&gt;=TIME(13,15,0),TB10&lt;TIME(13,45,0)),TIME(13,30,0),IF(AND(TB10&gt;=TIME(13,45,0),TB10&lt;TIME(14,15,0)),TIME(14,0,0),IF(AND(TB10&gt;=TIME(14,15,0),TB10&lt;TIME(14,45,0)),TIME(14,30,0),IF(AND(TB10&gt;=TIME(14,45,0),TB10&lt;TIME(15,15,0)),TIME(15,0,0),IF(AND(TB10&gt;=TIME(15,15,0),TB10&lt;TIME(15,45,0)),TIME(15,30,0),IF(AND(TB10&gt;=TIME(15,45,0),TB10&lt;TIME(16,15,0)),TIME(16,0,0),IF(AND(TB10&gt;=TIME(16,15,0),TB10&lt;TIME(16,45,0)),TIME(16,30,0),IF(AND(TB10&gt;=TIME(16,45,0),TB10&lt;TIME(17,15,0)),TIME(17,0,0),IF(AND(TB10&gt;=TIME(17,15,0),TB10&lt;TIME(17,45,0)),TIME(17,30,0),IF(AND(TB10&gt;=TIME(17,45,0),TB10&lt;TIME(18,15,0)),TIME(18,0,0),IF(AND(TB10&gt;=TIME(18,15,0),TB10&lt;TIME(18,45,0)),TIME(18,30,0),IF(AND(TB10&gt;=TIME(18,45,0),TB10&lt;TIME(19,15,0)),TIME(19,0,0),IF(AND(TB10&gt;=TIME(19,15,0),TB10&lt;TIME(19,45,0)),TIME(19,30,0),IF(AND(TB10&gt;=TIME(19,45,0),TB10&lt;TIME(20,15,0)),TIME(20,0,0),IF(AND(TB10&gt;=TIME(20,15,0),TB10&lt;TIME(20,45,0)),TIME(20,30,0),IF(AND(TB10&gt;=TIME(20,45,0),TB10&lt;TIME(21,15,0)),TIME(21,0,0)))))))))))))))))))))))))))))))))))))))))))))</f>
        <v/>
      </c>
      <c r="TE10" s="101">
        <f>入力シート!SV10</f>
        <v>0</v>
      </c>
      <c r="TF10" s="210">
        <f>入力シート!SW10</f>
        <v>0</v>
      </c>
      <c r="TG10" s="211"/>
      <c r="TH10" s="212"/>
      <c r="TI10" s="94"/>
      <c r="TJ10" s="94"/>
      <c r="TK10" s="94"/>
      <c r="TL10" s="14">
        <f>入力シート!SX10</f>
        <v>0</v>
      </c>
      <c r="TN10" s="30" t="str">
        <f>IF(TO9=TO10,"",TO10)</f>
        <v/>
      </c>
      <c r="TO10" s="101">
        <f>入力シート!TN10</f>
        <v>0</v>
      </c>
      <c r="TP10" s="101" t="str">
        <f>IF(TN10="","",入力シート!TO10)</f>
        <v/>
      </c>
      <c r="TQ10" s="24">
        <f>TIME(入力シート!TQ10,入力シート!TS10,0)</f>
        <v>0</v>
      </c>
      <c r="TR10" s="24">
        <f>TIME(入力シート!TU10,入力シート!TW10,0)</f>
        <v>0</v>
      </c>
      <c r="TS10" s="31">
        <f>TIME(入力シート!TY10,入力シート!UA10,0)</f>
        <v>0</v>
      </c>
      <c r="TT10" s="31">
        <f>TIME(入力シート!UC10,入力シート!UE10,0)</f>
        <v>0</v>
      </c>
      <c r="TU10" s="24">
        <f t="shared" ref="TU10:TU59" si="243">IF(TR10-TQ10&lt;0,0,TR10-TQ10)</f>
        <v>0</v>
      </c>
      <c r="TV10" s="24">
        <f t="shared" ref="TV10:TV59" si="244">IF(TT10-TS10&lt;0,0,TT10-TS10)</f>
        <v>0</v>
      </c>
      <c r="TW10" s="24">
        <f t="shared" ref="TW10:TW59" si="245">MROUND(TU10-TV10,"00:01")</f>
        <v>0</v>
      </c>
      <c r="TX10" s="26" t="str">
        <f t="shared" si="42"/>
        <v/>
      </c>
      <c r="TY10" s="26" t="str">
        <f t="shared" si="43"/>
        <v/>
      </c>
      <c r="TZ10" s="24" t="str">
        <f t="shared" ref="TZ10:TZ16" si="246">IF(TQ10="","",IF(AND(TO10=TO11,TQ11-TR10&lt;0),999,IF(AND(TO10=TO11,TY10=TY11,TQ11-TR10&lt;TIME(2,0,0)),"",TW10)))</f>
        <v/>
      </c>
      <c r="UA10" s="24" t="str">
        <f>IF(TZ10="","",IF(TZ10=999,"error",IF(AND(TO9=TO10,TZ9=""),TW9+TW10,TZ10)))</f>
        <v/>
      </c>
      <c r="UB10" s="101" t="str">
        <f t="shared" ref="UB10:UB59" si="247">IF(UA10="","",IF(TX10="a","日中",IF(TX10="b","夜間",IF(TX10="c","早朝",IF(TX10="d","深夜")))))</f>
        <v/>
      </c>
      <c r="UC10" s="24" t="str">
        <f t="shared" ref="UC10:UC59" si="248">IF(UA10="","",IF(UA10&lt;TIME(0,20,0),"",IF(AND(UA10&gt;=TIME(0,20,0),UA10&lt;TIME(0,45,0)),TIME(0,30,0),IF(AND(UA10&gt;=TIME(0,45,0),UA10&lt;TIME(1,15,0)),TIME(1,0,0),IF(AND(UA10&gt;=TIME(1,15,0),UA10&lt;TIME(1,45,0)),TIME(1,30,0),IF(AND(UA10&gt;=TIME(1,45,0),UA10&lt;TIME(2,15,0)),TIME(2,0,0),IF(AND(UA10&gt;=TIME(2,15,0),UA10&lt;TIME(2,45,0)),TIME(2,30,0),IF(AND(UA10&gt;=TIME(2,45,0),UA10&lt;TIME(3,15,0)),TIME(3,0,0),IF(AND(UA10&gt;=TIME(3,15,0),UA10&lt;TIME(3,45,0)),TIME(3,30,0),IF(AND(UA10&gt;=TIME(3,45,0),UA10&lt;TIME(4,15,0)),TIME(4,0,0),IF(AND(UA10&gt;=TIME(4,15,0),UA10&lt;TIME(4,45,0)),TIME(4,30,0),IF(AND(UA10&gt;=TIME(4,45,0),UA10&lt;TIME(5,15,0)),TIME(5,0,0),IF(AND(UA10&gt;=TIME(5,15,0),UA10&lt;TIME(5,45,0)),TIME(5,30,0),IF(AND(UA10&gt;=TIME(5,45,0),UA10&lt;TIME(6,15,0)),TIME(6,0,0),IF(AND(UA10&gt;=TIME(6,15,0),UA10&lt;TIME(6,45,0)),TIME(6,30,0),IF(AND(UA10&gt;=TIME(6,45,0),UA10&lt;TIME(7,15,0)),TIME(7,0,0),IF(AND(UA10&gt;=TIME(7,15,0),UA10&lt;TIME(7,45,0)),TIME(7,30,0),IF(AND(UA10&gt;=TIME(7,45,0),UA10&lt;TIME(8,15,0)),TIME(8,0,0),IF(AND(UA10&gt;=TIME(8,15,0),UA10&lt;TIME(8,45,0)),TIME(8,30,0),IF(AND(UA10&gt;=TIME(8,45,0),UA10&lt;TIME(9,15,0)),TIME(9,0,0),IF(AND(UA10&gt;=TIME(9,15,0),UA10&lt;TIME(9,45,0)),TIME(9,30,0),IF(AND(UA10&gt;=TIME(9,45,0),UA10&lt;TIME(10,15,0)),TIME(10,0,0),IF(AND(UA10&gt;=TIME(10,15,0),UA10&lt;TIME(10,45,0)),TIME(10,30,0))))))))))))))))))))))))</f>
        <v/>
      </c>
      <c r="UD10" s="27">
        <f>UD9</f>
        <v>1</v>
      </c>
      <c r="UE10" s="27" t="str">
        <f t="shared" ref="UE10:UE59" si="249">TY10&amp;UD10</f>
        <v>1</v>
      </c>
      <c r="UF10" s="27" t="str">
        <f>IF(UC10="","",IF(UC10=TIME(0,30,0),15,IF(UC10=TIME(1,0,0),16,IF(UC10=TIME(1,30,0),17,IF(UC10=TIME(2,0,0),18,IF(UC10=TIME(2,30,0),19,IF(UC10=TIME(3,0,0),20,IF(UC10=TIME(3,30,0),21,IF(UC10=TIME(4,0,0),22,IF(UC10=TIME(4,30,0),23,IF(UC10=TIME(5,0,0),24,IF(UC10=TIME(5,30,0),25,IF(UC10=TIME(6,0,0),26,IF(UC10=TIME(6,30,0),27,IF(UC10=TIME(7,0,0),28,IF(UC10=TIME(7,30,0),29,IF(UC10=TIME(8,0,0),30,IF(UC10=TIME(8,30,0),31,IF(UC10=TIME(9,0,0),32,IF(UC10=TIME(9,30,0),33,IF(UC10=TIME(10,0,0),34,IF(UC10=TIME(10,30,0),35))))))))))))))))))))))</f>
        <v/>
      </c>
      <c r="UG10" s="27" t="str">
        <f t="shared" ref="UG10:UG59" si="250">IF(UF10="","",IF(UE10="a1","C",IF(UE10="b1","D",IF(UE10="c1","E",IF(UE10="d1","F",IF(UE10="a2","G",IF(UE10="b2","H",IF(UE10="c2","I",IF(UE10="d2","J")))))))))</f>
        <v/>
      </c>
      <c r="UH10" s="28" t="str">
        <f t="shared" ref="UH10:UH59" ca="1" si="251">IF(UF10="","",INDIRECT("単価表!"&amp;UG10&amp;UF10))</f>
        <v/>
      </c>
      <c r="UI10" s="33">
        <f>入力シート!UG10</f>
        <v>0</v>
      </c>
      <c r="UJ10" s="88" t="str">
        <f ca="1">IF(UH10="","",IF(AND(UH9="",UH10&lt;&gt;"",OR(UI9=2,UI10=2)),UH10*2,IF(AND(UH10&lt;&gt;"",UI10=2),UH10*2,UH10)))</f>
        <v/>
      </c>
      <c r="UK10" s="87" t="str">
        <f>IF(UP10="","",IF(AND(UP9="",UP10&lt;&gt;"",OR(UI9=2,UI10=2)),UO10/(UA10*2),1))</f>
        <v/>
      </c>
      <c r="UL10" s="89" t="str">
        <f t="shared" ref="UL10:UL59" ca="1" si="252">IF(UJ10="","",ROUNDUP(UJ10*UK10,-1))</f>
        <v/>
      </c>
      <c r="UM10" s="84">
        <f t="shared" ref="UM10:UM59" si="253">IF(TR10="","",IF(UI10=2,TW10*2,TW10))</f>
        <v>0</v>
      </c>
      <c r="UN10" s="84" t="str">
        <f>IF(UA10="","",IF(AND(UA9="",UA10&lt;&gt;""),UM9+UM10,UM10))</f>
        <v/>
      </c>
      <c r="UO10" s="84" t="str">
        <f t="shared" ref="UO10:UO59" si="254">IF(UN10="","",MROUND(UN10,"00:01"))</f>
        <v/>
      </c>
      <c r="UP10" s="24" t="str">
        <f t="shared" ref="UP10:UP59" si="255">IF(UN10="","",IF(UN10&lt;TIME(0,20,0),"",IF(AND(UN10&gt;=TIME(0,20,0),UN10&lt;TIME(0,45,0)),TIME(0,30,0),IF(AND(UN10&gt;=TIME(0,45,0),UN10&lt;TIME(1,15,0)),TIME(1,0,0),IF(AND(UN10&gt;=TIME(1,15,0),UN10&lt;TIME(1,45,0)),TIME(1,30,0),IF(AND(UN10&gt;=TIME(1,45,0),UN10&lt;TIME(2,15,0)),TIME(2,0,0),IF(AND(UN10&gt;=TIME(2,15,0),UN10&lt;TIME(2,45,0)),TIME(2,30,0),IF(AND(UN10&gt;=TIME(2,45,0),UN10&lt;TIME(3,15,0)),TIME(3,0,0),IF(AND(UN10&gt;=TIME(3,15,0),UN10&lt;TIME(3,45,0)),TIME(3,30,0),IF(AND(UN10&gt;=TIME(3,45,0),UN10&lt;TIME(4,15,0)),TIME(4,0,0),IF(AND(UN10&gt;=TIME(4,15,0),UN10&lt;TIME(4,45,0)),TIME(4,30,0),IF(AND(UN10&gt;=TIME(4,45,0),UN10&lt;TIME(5,15,0)),TIME(5,0,0),IF(AND(UN10&gt;=TIME(5,15,0),UN10&lt;TIME(5,45,0)),TIME(5,30,0),IF(AND(UN10&gt;=TIME(5,45,0),UN10&lt;TIME(6,15,0)),TIME(6,0,0),IF(AND(UN10&gt;=TIME(6,15,0),UN10&lt;TIME(6,45,0)),TIME(6,30,0),IF(AND(UN10&gt;=TIME(6,45,0),UN10&lt;TIME(7,15,0)),TIME(7,0,0),IF(AND(UN10&gt;=TIME(7,15,0),UN10&lt;TIME(7,45,0)),TIME(7,30,0),IF(AND(UN10&gt;=TIME(7,45,0),UN10&lt;TIME(8,15,0)),TIME(8,0,0),IF(AND(UN10&gt;=TIME(8,15,0),UN10&lt;TIME(8,45,0)),TIME(8,30,0),IF(AND(UN10&gt;=TIME(8,45,0),UN10&lt;TIME(9,15,0)),TIME(9,0,0),IF(AND(UN10&gt;=TIME(9,15,0),UN10&lt;TIME(9,45,0)),TIME(9,30,0),IF(AND(UN10&gt;=TIME(9,45,0),UN10&lt;TIME(10,15,0)),TIME(10,0,0),IF(AND(UN10&gt;=TIME(10,15,0),UN10&lt;TIME(10,45,0)),TIME(10,30,0),IF(AND(UN10&gt;=TIME(10,45,0),UN10&lt;TIME(11,15,0)),TIME(11,0,0),IF(AND(UN10&gt;=TIME(11,15,0),UN10&lt;TIME(11,45,0)),TIME(11,30,0),IF(AND(UN10&gt;=TIME(11,45,0),UN10&lt;TIME(12,15,0)),TIME(12,0,0),IF(AND(UN10&gt;=TIME(12,15,0),UN10&lt;TIME(12,45,0)),TIME(12,30,0),IF(AND(UN10&gt;=TIME(12,45,0),UN10&lt;TIME(13,15,0)),TIME(13,0,0),IF(AND(UN10&gt;=TIME(13,15,0),UN10&lt;TIME(13,45,0)),TIME(13,30,0),IF(AND(UN10&gt;=TIME(13,45,0),UN10&lt;TIME(14,15,0)),TIME(14,0,0),IF(AND(UN10&gt;=TIME(14,15,0),UN10&lt;TIME(14,45,0)),TIME(14,30,0),IF(AND(UN10&gt;=TIME(14,45,0),UN10&lt;TIME(15,15,0)),TIME(15,0,0),IF(AND(UN10&gt;=TIME(15,15,0),UN10&lt;TIME(15,45,0)),TIME(15,30,0),IF(AND(UN10&gt;=TIME(15,45,0),UN10&lt;TIME(16,15,0)),TIME(16,0,0),IF(AND(UN10&gt;=TIME(16,15,0),UN10&lt;TIME(16,45,0)),TIME(16,30,0),IF(AND(UN10&gt;=TIME(16,45,0),UN10&lt;TIME(17,15,0)),TIME(17,0,0),IF(AND(UN10&gt;=TIME(17,15,0),UN10&lt;TIME(17,45,0)),TIME(17,30,0),IF(AND(UN10&gt;=TIME(17,45,0),UN10&lt;TIME(18,15,0)),TIME(18,0,0),IF(AND(UN10&gt;=TIME(18,15,0),UN10&lt;TIME(18,45,0)),TIME(18,30,0),IF(AND(UN10&gt;=TIME(18,45,0),UN10&lt;TIME(19,15,0)),TIME(19,0,0),IF(AND(UN10&gt;=TIME(19,15,0),UN10&lt;TIME(19,45,0)),TIME(19,30,0),IF(AND(UN10&gt;=TIME(19,45,0),UN10&lt;TIME(20,15,0)),TIME(20,0,0),IF(AND(UN10&gt;=TIME(20,15,0),UN10&lt;TIME(20,45,0)),TIME(20,30,0),IF(AND(UN10&gt;=TIME(20,45,0),UN10&lt;TIME(21,15,0)),TIME(21,0,0)))))))))))))))))))))))))))))))))))))))))))))</f>
        <v/>
      </c>
      <c r="UQ10" s="101">
        <f>入力シート!UH10</f>
        <v>0</v>
      </c>
      <c r="UR10" s="210">
        <f>入力シート!UI10</f>
        <v>0</v>
      </c>
      <c r="US10" s="211"/>
      <c r="UT10" s="212"/>
      <c r="UU10" s="94"/>
      <c r="UV10" s="94"/>
      <c r="UW10" s="94"/>
      <c r="UX10" s="14">
        <f>入力シート!UJ10</f>
        <v>0</v>
      </c>
      <c r="UZ10" s="30" t="str">
        <f>IF(VA9=VA10,"",VA10)</f>
        <v/>
      </c>
      <c r="VA10" s="101">
        <f>入力シート!UZ10</f>
        <v>0</v>
      </c>
      <c r="VB10" s="101" t="str">
        <f>IF(UZ10="","",入力シート!VA10)</f>
        <v/>
      </c>
      <c r="VC10" s="24">
        <f>TIME(入力シート!VC10,入力シート!VE10,0)</f>
        <v>0</v>
      </c>
      <c r="VD10" s="24">
        <f>TIME(入力シート!VG10,入力シート!VI10,0)</f>
        <v>0</v>
      </c>
      <c r="VE10" s="31">
        <f>TIME(入力シート!VK10,入力シート!VM10,0)</f>
        <v>0</v>
      </c>
      <c r="VF10" s="31">
        <f>TIME(入力シート!VO10,入力シート!VQ10,0)</f>
        <v>0</v>
      </c>
      <c r="VG10" s="24">
        <f t="shared" ref="VG10:VG59" si="256">IF(VD10-VC10&lt;0,0,VD10-VC10)</f>
        <v>0</v>
      </c>
      <c r="VH10" s="24">
        <f t="shared" ref="VH10:VH59" si="257">IF(VF10-VE10&lt;0,0,VF10-VE10)</f>
        <v>0</v>
      </c>
      <c r="VI10" s="24">
        <f t="shared" ref="VI10:VI59" si="258">MROUND(VG10-VH10,"00:01")</f>
        <v>0</v>
      </c>
      <c r="VJ10" s="26" t="str">
        <f t="shared" si="45"/>
        <v/>
      </c>
      <c r="VK10" s="26" t="str">
        <f t="shared" si="46"/>
        <v/>
      </c>
      <c r="VL10" s="24" t="str">
        <f t="shared" ref="VL10:VL16" si="259">IF(VC10="","",IF(AND(VA10=VA11,VC11-VD10&lt;0),999,IF(AND(VA10=VA11,VK10=VK11,VC11-VD10&lt;TIME(2,0,0)),"",VI10)))</f>
        <v/>
      </c>
      <c r="VM10" s="24" t="str">
        <f>IF(VL10="","",IF(VL10=999,"error",IF(AND(VA9=VA10,VL9=""),VI9+VI10,VL10)))</f>
        <v/>
      </c>
      <c r="VN10" s="101" t="str">
        <f t="shared" ref="VN10:VN59" si="260">IF(VM10="","",IF(VJ10="a","日中",IF(VJ10="b","夜間",IF(VJ10="c","早朝",IF(VJ10="d","深夜")))))</f>
        <v/>
      </c>
      <c r="VO10" s="24" t="str">
        <f t="shared" ref="VO10:VO59" si="261">IF(VM10="","",IF(VM10&lt;TIME(0,20,0),"",IF(AND(VM10&gt;=TIME(0,20,0),VM10&lt;TIME(0,45,0)),TIME(0,30,0),IF(AND(VM10&gt;=TIME(0,45,0),VM10&lt;TIME(1,15,0)),TIME(1,0,0),IF(AND(VM10&gt;=TIME(1,15,0),VM10&lt;TIME(1,45,0)),TIME(1,30,0),IF(AND(VM10&gt;=TIME(1,45,0),VM10&lt;TIME(2,15,0)),TIME(2,0,0),IF(AND(VM10&gt;=TIME(2,15,0),VM10&lt;TIME(2,45,0)),TIME(2,30,0),IF(AND(VM10&gt;=TIME(2,45,0),VM10&lt;TIME(3,15,0)),TIME(3,0,0),IF(AND(VM10&gt;=TIME(3,15,0),VM10&lt;TIME(3,45,0)),TIME(3,30,0),IF(AND(VM10&gt;=TIME(3,45,0),VM10&lt;TIME(4,15,0)),TIME(4,0,0),IF(AND(VM10&gt;=TIME(4,15,0),VM10&lt;TIME(4,45,0)),TIME(4,30,0),IF(AND(VM10&gt;=TIME(4,45,0),VM10&lt;TIME(5,15,0)),TIME(5,0,0),IF(AND(VM10&gt;=TIME(5,15,0),VM10&lt;TIME(5,45,0)),TIME(5,30,0),IF(AND(VM10&gt;=TIME(5,45,0),VM10&lt;TIME(6,15,0)),TIME(6,0,0),IF(AND(VM10&gt;=TIME(6,15,0),VM10&lt;TIME(6,45,0)),TIME(6,30,0),IF(AND(VM10&gt;=TIME(6,45,0),VM10&lt;TIME(7,15,0)),TIME(7,0,0),IF(AND(VM10&gt;=TIME(7,15,0),VM10&lt;TIME(7,45,0)),TIME(7,30,0),IF(AND(VM10&gt;=TIME(7,45,0),VM10&lt;TIME(8,15,0)),TIME(8,0,0),IF(AND(VM10&gt;=TIME(8,15,0),VM10&lt;TIME(8,45,0)),TIME(8,30,0),IF(AND(VM10&gt;=TIME(8,45,0),VM10&lt;TIME(9,15,0)),TIME(9,0,0),IF(AND(VM10&gt;=TIME(9,15,0),VM10&lt;TIME(9,45,0)),TIME(9,30,0),IF(AND(VM10&gt;=TIME(9,45,0),VM10&lt;TIME(10,15,0)),TIME(10,0,0),IF(AND(VM10&gt;=TIME(10,15,0),VM10&lt;TIME(10,45,0)),TIME(10,30,0))))))))))))))))))))))))</f>
        <v/>
      </c>
      <c r="VP10" s="27">
        <f>VP9</f>
        <v>1</v>
      </c>
      <c r="VQ10" s="27" t="str">
        <f t="shared" ref="VQ10:VQ59" si="262">VK10&amp;VP10</f>
        <v>1</v>
      </c>
      <c r="VR10" s="27" t="str">
        <f>IF(VO10="","",IF(VO10=TIME(0,30,0),15,IF(VO10=TIME(1,0,0),16,IF(VO10=TIME(1,30,0),17,IF(VO10=TIME(2,0,0),18,IF(VO10=TIME(2,30,0),19,IF(VO10=TIME(3,0,0),20,IF(VO10=TIME(3,30,0),21,IF(VO10=TIME(4,0,0),22,IF(VO10=TIME(4,30,0),23,IF(VO10=TIME(5,0,0),24,IF(VO10=TIME(5,30,0),25,IF(VO10=TIME(6,0,0),26,IF(VO10=TIME(6,30,0),27,IF(VO10=TIME(7,0,0),28,IF(VO10=TIME(7,30,0),29,IF(VO10=TIME(8,0,0),30,IF(VO10=TIME(8,30,0),31,IF(VO10=TIME(9,0,0),32,IF(VO10=TIME(9,30,0),33,IF(VO10=TIME(10,0,0),34,IF(VO10=TIME(10,30,0),35))))))))))))))))))))))</f>
        <v/>
      </c>
      <c r="VS10" s="27" t="str">
        <f t="shared" ref="VS10:VS59" si="263">IF(VR10="","",IF(VQ10="a1","C",IF(VQ10="b1","D",IF(VQ10="c1","E",IF(VQ10="d1","F",IF(VQ10="a2","G",IF(VQ10="b2","H",IF(VQ10="c2","I",IF(VQ10="d2","J")))))))))</f>
        <v/>
      </c>
      <c r="VT10" s="28" t="str">
        <f t="shared" ref="VT10:VT59" ca="1" si="264">IF(VR10="","",INDIRECT("単価表!"&amp;VS10&amp;VR10))</f>
        <v/>
      </c>
      <c r="VU10" s="33">
        <f>入力シート!VS10</f>
        <v>0</v>
      </c>
      <c r="VV10" s="88" t="str">
        <f ca="1">IF(VT10="","",IF(AND(VT9="",VT10&lt;&gt;"",OR(VU9=2,VU10=2)),VT10*2,IF(AND(VT10&lt;&gt;"",VU10=2),VT10*2,VT10)))</f>
        <v/>
      </c>
      <c r="VW10" s="87" t="str">
        <f>IF(WB10="","",IF(AND(WB9="",WB10&lt;&gt;"",OR(VU9=2,VU10=2)),WA10/(VM10*2),1))</f>
        <v/>
      </c>
      <c r="VX10" s="89" t="str">
        <f t="shared" ref="VX10:VX59" ca="1" si="265">IF(VV10="","",ROUNDUP(VV10*VW10,-1))</f>
        <v/>
      </c>
      <c r="VY10" s="84">
        <f t="shared" ref="VY10:VY59" si="266">IF(VD10="","",IF(VU10=2,VI10*2,VI10))</f>
        <v>0</v>
      </c>
      <c r="VZ10" s="84" t="str">
        <f>IF(VM10="","",IF(AND(VM9="",VM10&lt;&gt;""),VY9+VY10,VY10))</f>
        <v/>
      </c>
      <c r="WA10" s="84" t="str">
        <f t="shared" ref="WA10:WA59" si="267">IF(VZ10="","",MROUND(VZ10,"00:01"))</f>
        <v/>
      </c>
      <c r="WB10" s="24" t="str">
        <f t="shared" ref="WB10:WB59" si="268">IF(VZ10="","",IF(VZ10&lt;TIME(0,20,0),"",IF(AND(VZ10&gt;=TIME(0,20,0),VZ10&lt;TIME(0,45,0)),TIME(0,30,0),IF(AND(VZ10&gt;=TIME(0,45,0),VZ10&lt;TIME(1,15,0)),TIME(1,0,0),IF(AND(VZ10&gt;=TIME(1,15,0),VZ10&lt;TIME(1,45,0)),TIME(1,30,0),IF(AND(VZ10&gt;=TIME(1,45,0),VZ10&lt;TIME(2,15,0)),TIME(2,0,0),IF(AND(VZ10&gt;=TIME(2,15,0),VZ10&lt;TIME(2,45,0)),TIME(2,30,0),IF(AND(VZ10&gt;=TIME(2,45,0),VZ10&lt;TIME(3,15,0)),TIME(3,0,0),IF(AND(VZ10&gt;=TIME(3,15,0),VZ10&lt;TIME(3,45,0)),TIME(3,30,0),IF(AND(VZ10&gt;=TIME(3,45,0),VZ10&lt;TIME(4,15,0)),TIME(4,0,0),IF(AND(VZ10&gt;=TIME(4,15,0),VZ10&lt;TIME(4,45,0)),TIME(4,30,0),IF(AND(VZ10&gt;=TIME(4,45,0),VZ10&lt;TIME(5,15,0)),TIME(5,0,0),IF(AND(VZ10&gt;=TIME(5,15,0),VZ10&lt;TIME(5,45,0)),TIME(5,30,0),IF(AND(VZ10&gt;=TIME(5,45,0),VZ10&lt;TIME(6,15,0)),TIME(6,0,0),IF(AND(VZ10&gt;=TIME(6,15,0),VZ10&lt;TIME(6,45,0)),TIME(6,30,0),IF(AND(VZ10&gt;=TIME(6,45,0),VZ10&lt;TIME(7,15,0)),TIME(7,0,0),IF(AND(VZ10&gt;=TIME(7,15,0),VZ10&lt;TIME(7,45,0)),TIME(7,30,0),IF(AND(VZ10&gt;=TIME(7,45,0),VZ10&lt;TIME(8,15,0)),TIME(8,0,0),IF(AND(VZ10&gt;=TIME(8,15,0),VZ10&lt;TIME(8,45,0)),TIME(8,30,0),IF(AND(VZ10&gt;=TIME(8,45,0),VZ10&lt;TIME(9,15,0)),TIME(9,0,0),IF(AND(VZ10&gt;=TIME(9,15,0),VZ10&lt;TIME(9,45,0)),TIME(9,30,0),IF(AND(VZ10&gt;=TIME(9,45,0),VZ10&lt;TIME(10,15,0)),TIME(10,0,0),IF(AND(VZ10&gt;=TIME(10,15,0),VZ10&lt;TIME(10,45,0)),TIME(10,30,0),IF(AND(VZ10&gt;=TIME(10,45,0),VZ10&lt;TIME(11,15,0)),TIME(11,0,0),IF(AND(VZ10&gt;=TIME(11,15,0),VZ10&lt;TIME(11,45,0)),TIME(11,30,0),IF(AND(VZ10&gt;=TIME(11,45,0),VZ10&lt;TIME(12,15,0)),TIME(12,0,0),IF(AND(VZ10&gt;=TIME(12,15,0),VZ10&lt;TIME(12,45,0)),TIME(12,30,0),IF(AND(VZ10&gt;=TIME(12,45,0),VZ10&lt;TIME(13,15,0)),TIME(13,0,0),IF(AND(VZ10&gt;=TIME(13,15,0),VZ10&lt;TIME(13,45,0)),TIME(13,30,0),IF(AND(VZ10&gt;=TIME(13,45,0),VZ10&lt;TIME(14,15,0)),TIME(14,0,0),IF(AND(VZ10&gt;=TIME(14,15,0),VZ10&lt;TIME(14,45,0)),TIME(14,30,0),IF(AND(VZ10&gt;=TIME(14,45,0),VZ10&lt;TIME(15,15,0)),TIME(15,0,0),IF(AND(VZ10&gt;=TIME(15,15,0),VZ10&lt;TIME(15,45,0)),TIME(15,30,0),IF(AND(VZ10&gt;=TIME(15,45,0),VZ10&lt;TIME(16,15,0)),TIME(16,0,0),IF(AND(VZ10&gt;=TIME(16,15,0),VZ10&lt;TIME(16,45,0)),TIME(16,30,0),IF(AND(VZ10&gt;=TIME(16,45,0),VZ10&lt;TIME(17,15,0)),TIME(17,0,0),IF(AND(VZ10&gt;=TIME(17,15,0),VZ10&lt;TIME(17,45,0)),TIME(17,30,0),IF(AND(VZ10&gt;=TIME(17,45,0),VZ10&lt;TIME(18,15,0)),TIME(18,0,0),IF(AND(VZ10&gt;=TIME(18,15,0),VZ10&lt;TIME(18,45,0)),TIME(18,30,0),IF(AND(VZ10&gt;=TIME(18,45,0),VZ10&lt;TIME(19,15,0)),TIME(19,0,0),IF(AND(VZ10&gt;=TIME(19,15,0),VZ10&lt;TIME(19,45,0)),TIME(19,30,0),IF(AND(VZ10&gt;=TIME(19,45,0),VZ10&lt;TIME(20,15,0)),TIME(20,0,0),IF(AND(VZ10&gt;=TIME(20,15,0),VZ10&lt;TIME(20,45,0)),TIME(20,30,0),IF(AND(VZ10&gt;=TIME(20,45,0),VZ10&lt;TIME(21,15,0)),TIME(21,0,0)))))))))))))))))))))))))))))))))))))))))))))</f>
        <v/>
      </c>
      <c r="WC10" s="101">
        <f>入力シート!VT10</f>
        <v>0</v>
      </c>
      <c r="WD10" s="210">
        <f>入力シート!VU10</f>
        <v>0</v>
      </c>
      <c r="WE10" s="211"/>
      <c r="WF10" s="212"/>
      <c r="WG10" s="94"/>
      <c r="WH10" s="94"/>
      <c r="WI10" s="94"/>
      <c r="WJ10" s="14">
        <f>入力シート!VV10</f>
        <v>0</v>
      </c>
      <c r="WL10" s="30" t="str">
        <f>IF(WM9=WM10,"",WM10)</f>
        <v/>
      </c>
      <c r="WM10" s="101">
        <f>入力シート!WL10</f>
        <v>0</v>
      </c>
      <c r="WN10" s="101" t="str">
        <f>IF(WL10="","",入力シート!WM10)</f>
        <v/>
      </c>
      <c r="WO10" s="24">
        <f>TIME(入力シート!WO10,入力シート!WQ10,0)</f>
        <v>0</v>
      </c>
      <c r="WP10" s="24">
        <f>TIME(入力シート!WS10,入力シート!WU10,0)</f>
        <v>0</v>
      </c>
      <c r="WQ10" s="31">
        <f>TIME(入力シート!WW10,入力シート!WY10,0)</f>
        <v>0</v>
      </c>
      <c r="WR10" s="31">
        <f>TIME(入力シート!XA10,入力シート!XC10,0)</f>
        <v>0</v>
      </c>
      <c r="WS10" s="24">
        <f t="shared" ref="WS10:WS59" si="269">IF(WP10-WO10&lt;0,0,WP10-WO10)</f>
        <v>0</v>
      </c>
      <c r="WT10" s="24">
        <f t="shared" ref="WT10:WT59" si="270">IF(WR10-WQ10&lt;0,0,WR10-WQ10)</f>
        <v>0</v>
      </c>
      <c r="WU10" s="24">
        <f t="shared" ref="WU10:WU59" si="271">MROUND(WS10-WT10,"00:01")</f>
        <v>0</v>
      </c>
      <c r="WV10" s="26" t="str">
        <f t="shared" si="48"/>
        <v/>
      </c>
      <c r="WW10" s="26" t="str">
        <f t="shared" si="49"/>
        <v/>
      </c>
      <c r="WX10" s="24" t="str">
        <f t="shared" ref="WX10:WX16" si="272">IF(WO10="","",IF(AND(WM10=WM11,WO11-WP10&lt;0),999,IF(AND(WM10=WM11,WW10=WW11,WO11-WP10&lt;TIME(2,0,0)),"",WU10)))</f>
        <v/>
      </c>
      <c r="WY10" s="24" t="str">
        <f>IF(WX10="","",IF(WX10=999,"error",IF(AND(WM9=WM10,WX9=""),WU9+WU10,WX10)))</f>
        <v/>
      </c>
      <c r="WZ10" s="101" t="str">
        <f t="shared" ref="WZ10:WZ59" si="273">IF(WY10="","",IF(WV10="a","日中",IF(WV10="b","夜間",IF(WV10="c","早朝",IF(WV10="d","深夜")))))</f>
        <v/>
      </c>
      <c r="XA10" s="24" t="str">
        <f t="shared" ref="XA10:XA59" si="274">IF(WY10="","",IF(WY10&lt;TIME(0,20,0),"",IF(AND(WY10&gt;=TIME(0,20,0),WY10&lt;TIME(0,45,0)),TIME(0,30,0),IF(AND(WY10&gt;=TIME(0,45,0),WY10&lt;TIME(1,15,0)),TIME(1,0,0),IF(AND(WY10&gt;=TIME(1,15,0),WY10&lt;TIME(1,45,0)),TIME(1,30,0),IF(AND(WY10&gt;=TIME(1,45,0),WY10&lt;TIME(2,15,0)),TIME(2,0,0),IF(AND(WY10&gt;=TIME(2,15,0),WY10&lt;TIME(2,45,0)),TIME(2,30,0),IF(AND(WY10&gt;=TIME(2,45,0),WY10&lt;TIME(3,15,0)),TIME(3,0,0),IF(AND(WY10&gt;=TIME(3,15,0),WY10&lt;TIME(3,45,0)),TIME(3,30,0),IF(AND(WY10&gt;=TIME(3,45,0),WY10&lt;TIME(4,15,0)),TIME(4,0,0),IF(AND(WY10&gt;=TIME(4,15,0),WY10&lt;TIME(4,45,0)),TIME(4,30,0),IF(AND(WY10&gt;=TIME(4,45,0),WY10&lt;TIME(5,15,0)),TIME(5,0,0),IF(AND(WY10&gt;=TIME(5,15,0),WY10&lt;TIME(5,45,0)),TIME(5,30,0),IF(AND(WY10&gt;=TIME(5,45,0),WY10&lt;TIME(6,15,0)),TIME(6,0,0),IF(AND(WY10&gt;=TIME(6,15,0),WY10&lt;TIME(6,45,0)),TIME(6,30,0),IF(AND(WY10&gt;=TIME(6,45,0),WY10&lt;TIME(7,15,0)),TIME(7,0,0),IF(AND(WY10&gt;=TIME(7,15,0),WY10&lt;TIME(7,45,0)),TIME(7,30,0),IF(AND(WY10&gt;=TIME(7,45,0),WY10&lt;TIME(8,15,0)),TIME(8,0,0),IF(AND(WY10&gt;=TIME(8,15,0),WY10&lt;TIME(8,45,0)),TIME(8,30,0),IF(AND(WY10&gt;=TIME(8,45,0),WY10&lt;TIME(9,15,0)),TIME(9,0,0),IF(AND(WY10&gt;=TIME(9,15,0),WY10&lt;TIME(9,45,0)),TIME(9,30,0),IF(AND(WY10&gt;=TIME(9,45,0),WY10&lt;TIME(10,15,0)),TIME(10,0,0),IF(AND(WY10&gt;=TIME(10,15,0),WY10&lt;TIME(10,45,0)),TIME(10,30,0))))))))))))))))))))))))</f>
        <v/>
      </c>
      <c r="XB10" s="27">
        <f>XB9</f>
        <v>1</v>
      </c>
      <c r="XC10" s="27" t="str">
        <f t="shared" ref="XC10:XC59" si="275">WW10&amp;XB10</f>
        <v>1</v>
      </c>
      <c r="XD10" s="27" t="str">
        <f>IF(XA10="","",IF(XA10=TIME(0,30,0),15,IF(XA10=TIME(1,0,0),16,IF(XA10=TIME(1,30,0),17,IF(XA10=TIME(2,0,0),18,IF(XA10=TIME(2,30,0),19,IF(XA10=TIME(3,0,0),20,IF(XA10=TIME(3,30,0),21,IF(XA10=TIME(4,0,0),22,IF(XA10=TIME(4,30,0),23,IF(XA10=TIME(5,0,0),24,IF(XA10=TIME(5,30,0),25,IF(XA10=TIME(6,0,0),26,IF(XA10=TIME(6,30,0),27,IF(XA10=TIME(7,0,0),28,IF(XA10=TIME(7,30,0),29,IF(XA10=TIME(8,0,0),30,IF(XA10=TIME(8,30,0),31,IF(XA10=TIME(9,0,0),32,IF(XA10=TIME(9,30,0),33,IF(XA10=TIME(10,0,0),34,IF(XA10=TIME(10,30,0),35))))))))))))))))))))))</f>
        <v/>
      </c>
      <c r="XE10" s="27" t="str">
        <f t="shared" ref="XE10:XE59" si="276">IF(XD10="","",IF(XC10="a1","C",IF(XC10="b1","D",IF(XC10="c1","E",IF(XC10="d1","F",IF(XC10="a2","G",IF(XC10="b2","H",IF(XC10="c2","I",IF(XC10="d2","J")))))))))</f>
        <v/>
      </c>
      <c r="XF10" s="28" t="str">
        <f t="shared" ref="XF10:XF59" ca="1" si="277">IF(XD10="","",INDIRECT("単価表!"&amp;XE10&amp;XD10))</f>
        <v/>
      </c>
      <c r="XG10" s="33">
        <f>入力シート!XE10</f>
        <v>0</v>
      </c>
      <c r="XH10" s="88" t="str">
        <f ca="1">IF(XF10="","",IF(AND(XF9="",XF10&lt;&gt;"",OR(XG9=2,XG10=2)),XF10*2,IF(AND(XF10&lt;&gt;"",XG10=2),XF10*2,XF10)))</f>
        <v/>
      </c>
      <c r="XI10" s="87" t="str">
        <f>IF(XN10="","",IF(AND(XN9="",XN10&lt;&gt;"",OR(XG9=2,XG10=2)),XM10/(WY10*2),1))</f>
        <v/>
      </c>
      <c r="XJ10" s="89" t="str">
        <f t="shared" ref="XJ10:XJ59" ca="1" si="278">IF(XH10="","",ROUNDUP(XH10*XI10,-1))</f>
        <v/>
      </c>
      <c r="XK10" s="84">
        <f t="shared" ref="XK10:XK59" si="279">IF(WP10="","",IF(XG10=2,WU10*2,WU10))</f>
        <v>0</v>
      </c>
      <c r="XL10" s="84" t="str">
        <f>IF(WY10="","",IF(AND(WY9="",WY10&lt;&gt;""),XK9+XK10,XK10))</f>
        <v/>
      </c>
      <c r="XM10" s="84" t="str">
        <f t="shared" ref="XM10:XM59" si="280">IF(XL10="","",MROUND(XL10,"00:01"))</f>
        <v/>
      </c>
      <c r="XN10" s="24" t="str">
        <f t="shared" ref="XN10:XN59" si="281">IF(XL10="","",IF(XL10&lt;TIME(0,20,0),"",IF(AND(XL10&gt;=TIME(0,20,0),XL10&lt;TIME(0,45,0)),TIME(0,30,0),IF(AND(XL10&gt;=TIME(0,45,0),XL10&lt;TIME(1,15,0)),TIME(1,0,0),IF(AND(XL10&gt;=TIME(1,15,0),XL10&lt;TIME(1,45,0)),TIME(1,30,0),IF(AND(XL10&gt;=TIME(1,45,0),XL10&lt;TIME(2,15,0)),TIME(2,0,0),IF(AND(XL10&gt;=TIME(2,15,0),XL10&lt;TIME(2,45,0)),TIME(2,30,0),IF(AND(XL10&gt;=TIME(2,45,0),XL10&lt;TIME(3,15,0)),TIME(3,0,0),IF(AND(XL10&gt;=TIME(3,15,0),XL10&lt;TIME(3,45,0)),TIME(3,30,0),IF(AND(XL10&gt;=TIME(3,45,0),XL10&lt;TIME(4,15,0)),TIME(4,0,0),IF(AND(XL10&gt;=TIME(4,15,0),XL10&lt;TIME(4,45,0)),TIME(4,30,0),IF(AND(XL10&gt;=TIME(4,45,0),XL10&lt;TIME(5,15,0)),TIME(5,0,0),IF(AND(XL10&gt;=TIME(5,15,0),XL10&lt;TIME(5,45,0)),TIME(5,30,0),IF(AND(XL10&gt;=TIME(5,45,0),XL10&lt;TIME(6,15,0)),TIME(6,0,0),IF(AND(XL10&gt;=TIME(6,15,0),XL10&lt;TIME(6,45,0)),TIME(6,30,0),IF(AND(XL10&gt;=TIME(6,45,0),XL10&lt;TIME(7,15,0)),TIME(7,0,0),IF(AND(XL10&gt;=TIME(7,15,0),XL10&lt;TIME(7,45,0)),TIME(7,30,0),IF(AND(XL10&gt;=TIME(7,45,0),XL10&lt;TIME(8,15,0)),TIME(8,0,0),IF(AND(XL10&gt;=TIME(8,15,0),XL10&lt;TIME(8,45,0)),TIME(8,30,0),IF(AND(XL10&gt;=TIME(8,45,0),XL10&lt;TIME(9,15,0)),TIME(9,0,0),IF(AND(XL10&gt;=TIME(9,15,0),XL10&lt;TIME(9,45,0)),TIME(9,30,0),IF(AND(XL10&gt;=TIME(9,45,0),XL10&lt;TIME(10,15,0)),TIME(10,0,0),IF(AND(XL10&gt;=TIME(10,15,0),XL10&lt;TIME(10,45,0)),TIME(10,30,0),IF(AND(XL10&gt;=TIME(10,45,0),XL10&lt;TIME(11,15,0)),TIME(11,0,0),IF(AND(XL10&gt;=TIME(11,15,0),XL10&lt;TIME(11,45,0)),TIME(11,30,0),IF(AND(XL10&gt;=TIME(11,45,0),XL10&lt;TIME(12,15,0)),TIME(12,0,0),IF(AND(XL10&gt;=TIME(12,15,0),XL10&lt;TIME(12,45,0)),TIME(12,30,0),IF(AND(XL10&gt;=TIME(12,45,0),XL10&lt;TIME(13,15,0)),TIME(13,0,0),IF(AND(XL10&gt;=TIME(13,15,0),XL10&lt;TIME(13,45,0)),TIME(13,30,0),IF(AND(XL10&gt;=TIME(13,45,0),XL10&lt;TIME(14,15,0)),TIME(14,0,0),IF(AND(XL10&gt;=TIME(14,15,0),XL10&lt;TIME(14,45,0)),TIME(14,30,0),IF(AND(XL10&gt;=TIME(14,45,0),XL10&lt;TIME(15,15,0)),TIME(15,0,0),IF(AND(XL10&gt;=TIME(15,15,0),XL10&lt;TIME(15,45,0)),TIME(15,30,0),IF(AND(XL10&gt;=TIME(15,45,0),XL10&lt;TIME(16,15,0)),TIME(16,0,0),IF(AND(XL10&gt;=TIME(16,15,0),XL10&lt;TIME(16,45,0)),TIME(16,30,0),IF(AND(XL10&gt;=TIME(16,45,0),XL10&lt;TIME(17,15,0)),TIME(17,0,0),IF(AND(XL10&gt;=TIME(17,15,0),XL10&lt;TIME(17,45,0)),TIME(17,30,0),IF(AND(XL10&gt;=TIME(17,45,0),XL10&lt;TIME(18,15,0)),TIME(18,0,0),IF(AND(XL10&gt;=TIME(18,15,0),XL10&lt;TIME(18,45,0)),TIME(18,30,0),IF(AND(XL10&gt;=TIME(18,45,0),XL10&lt;TIME(19,15,0)),TIME(19,0,0),IF(AND(XL10&gt;=TIME(19,15,0),XL10&lt;TIME(19,45,0)),TIME(19,30,0),IF(AND(XL10&gt;=TIME(19,45,0),XL10&lt;TIME(20,15,0)),TIME(20,0,0),IF(AND(XL10&gt;=TIME(20,15,0),XL10&lt;TIME(20,45,0)),TIME(20,30,0),IF(AND(XL10&gt;=TIME(20,45,0),XL10&lt;TIME(21,15,0)),TIME(21,0,0)))))))))))))))))))))))))))))))))))))))))))))</f>
        <v/>
      </c>
      <c r="XO10" s="101">
        <f>入力シート!XF10</f>
        <v>0</v>
      </c>
      <c r="XP10" s="210">
        <f>入力シート!XG10</f>
        <v>0</v>
      </c>
      <c r="XQ10" s="211"/>
      <c r="XR10" s="212"/>
      <c r="XS10" s="94"/>
      <c r="XT10" s="94"/>
      <c r="XU10" s="94"/>
      <c r="XV10" s="14">
        <f>入力シート!XH10</f>
        <v>0</v>
      </c>
      <c r="XX10" s="30" t="str">
        <f>IF(XY9=XY10,"",XY10)</f>
        <v/>
      </c>
      <c r="XY10" s="101">
        <f>入力シート!XX10</f>
        <v>0</v>
      </c>
      <c r="XZ10" s="101" t="str">
        <f>IF(XX10="","",入力シート!XY10)</f>
        <v/>
      </c>
      <c r="YA10" s="24">
        <f>TIME(入力シート!YA10,入力シート!YC10,0)</f>
        <v>0</v>
      </c>
      <c r="YB10" s="24">
        <f>TIME(入力シート!YE10,入力シート!YG10,0)</f>
        <v>0</v>
      </c>
      <c r="YC10" s="31">
        <f>TIME(入力シート!YI10,入力シート!YK10,0)</f>
        <v>0</v>
      </c>
      <c r="YD10" s="31">
        <f>TIME(入力シート!YM10,入力シート!YO10,0)</f>
        <v>0</v>
      </c>
      <c r="YE10" s="24">
        <f t="shared" ref="YE10:YE59" si="282">IF(YB10-YA10&lt;0,0,YB10-YA10)</f>
        <v>0</v>
      </c>
      <c r="YF10" s="24">
        <f t="shared" ref="YF10:YF59" si="283">IF(YD10-YC10&lt;0,0,YD10-YC10)</f>
        <v>0</v>
      </c>
      <c r="YG10" s="24">
        <f t="shared" ref="YG10:YG59" si="284">MROUND(YE10-YF10,"00:01")</f>
        <v>0</v>
      </c>
      <c r="YH10" s="26" t="str">
        <f t="shared" si="51"/>
        <v/>
      </c>
      <c r="YI10" s="26" t="str">
        <f t="shared" si="52"/>
        <v/>
      </c>
      <c r="YJ10" s="24" t="str">
        <f t="shared" ref="YJ10:YJ16" si="285">IF(YA10="","",IF(AND(XY10=XY11,YA11-YB10&lt;0),999,IF(AND(XY10=XY11,YI10=YI11,YA11-YB10&lt;TIME(2,0,0)),"",YG10)))</f>
        <v/>
      </c>
      <c r="YK10" s="24" t="str">
        <f>IF(YJ10="","",IF(YJ10=999,"error",IF(AND(XY9=XY10,YJ9=""),YG9+YG10,YJ10)))</f>
        <v/>
      </c>
      <c r="YL10" s="101" t="str">
        <f t="shared" ref="YL10:YL59" si="286">IF(YK10="","",IF(YH10="a","日中",IF(YH10="b","夜間",IF(YH10="c","早朝",IF(YH10="d","深夜")))))</f>
        <v/>
      </c>
      <c r="YM10" s="24" t="str">
        <f t="shared" ref="YM10:YM59" si="287">IF(YK10="","",IF(YK10&lt;TIME(0,20,0),"",IF(AND(YK10&gt;=TIME(0,20,0),YK10&lt;TIME(0,45,0)),TIME(0,30,0),IF(AND(YK10&gt;=TIME(0,45,0),YK10&lt;TIME(1,15,0)),TIME(1,0,0),IF(AND(YK10&gt;=TIME(1,15,0),YK10&lt;TIME(1,45,0)),TIME(1,30,0),IF(AND(YK10&gt;=TIME(1,45,0),YK10&lt;TIME(2,15,0)),TIME(2,0,0),IF(AND(YK10&gt;=TIME(2,15,0),YK10&lt;TIME(2,45,0)),TIME(2,30,0),IF(AND(YK10&gt;=TIME(2,45,0),YK10&lt;TIME(3,15,0)),TIME(3,0,0),IF(AND(YK10&gt;=TIME(3,15,0),YK10&lt;TIME(3,45,0)),TIME(3,30,0),IF(AND(YK10&gt;=TIME(3,45,0),YK10&lt;TIME(4,15,0)),TIME(4,0,0),IF(AND(YK10&gt;=TIME(4,15,0),YK10&lt;TIME(4,45,0)),TIME(4,30,0),IF(AND(YK10&gt;=TIME(4,45,0),YK10&lt;TIME(5,15,0)),TIME(5,0,0),IF(AND(YK10&gt;=TIME(5,15,0),YK10&lt;TIME(5,45,0)),TIME(5,30,0),IF(AND(YK10&gt;=TIME(5,45,0),YK10&lt;TIME(6,15,0)),TIME(6,0,0),IF(AND(YK10&gt;=TIME(6,15,0),YK10&lt;TIME(6,45,0)),TIME(6,30,0),IF(AND(YK10&gt;=TIME(6,45,0),YK10&lt;TIME(7,15,0)),TIME(7,0,0),IF(AND(YK10&gt;=TIME(7,15,0),YK10&lt;TIME(7,45,0)),TIME(7,30,0),IF(AND(YK10&gt;=TIME(7,45,0),YK10&lt;TIME(8,15,0)),TIME(8,0,0),IF(AND(YK10&gt;=TIME(8,15,0),YK10&lt;TIME(8,45,0)),TIME(8,30,0),IF(AND(YK10&gt;=TIME(8,45,0),YK10&lt;TIME(9,15,0)),TIME(9,0,0),IF(AND(YK10&gt;=TIME(9,15,0),YK10&lt;TIME(9,45,0)),TIME(9,30,0),IF(AND(YK10&gt;=TIME(9,45,0),YK10&lt;TIME(10,15,0)),TIME(10,0,0),IF(AND(YK10&gt;=TIME(10,15,0),YK10&lt;TIME(10,45,0)),TIME(10,30,0))))))))))))))))))))))))</f>
        <v/>
      </c>
      <c r="YN10" s="27">
        <f>YN9</f>
        <v>1</v>
      </c>
      <c r="YO10" s="27" t="str">
        <f t="shared" ref="YO10:YO59" si="288">YI10&amp;YN10</f>
        <v>1</v>
      </c>
      <c r="YP10" s="27" t="str">
        <f>IF(YM10="","",IF(YM10=TIME(0,30,0),15,IF(YM10=TIME(1,0,0),16,IF(YM10=TIME(1,30,0),17,IF(YM10=TIME(2,0,0),18,IF(YM10=TIME(2,30,0),19,IF(YM10=TIME(3,0,0),20,IF(YM10=TIME(3,30,0),21,IF(YM10=TIME(4,0,0),22,IF(YM10=TIME(4,30,0),23,IF(YM10=TIME(5,0,0),24,IF(YM10=TIME(5,30,0),25,IF(YM10=TIME(6,0,0),26,IF(YM10=TIME(6,30,0),27,IF(YM10=TIME(7,0,0),28,IF(YM10=TIME(7,30,0),29,IF(YM10=TIME(8,0,0),30,IF(YM10=TIME(8,30,0),31,IF(YM10=TIME(9,0,0),32,IF(YM10=TIME(9,30,0),33,IF(YM10=TIME(10,0,0),34,IF(YM10=TIME(10,30,0),35))))))))))))))))))))))</f>
        <v/>
      </c>
      <c r="YQ10" s="27" t="str">
        <f t="shared" ref="YQ10:YQ59" si="289">IF(YP10="","",IF(YO10="a1","C",IF(YO10="b1","D",IF(YO10="c1","E",IF(YO10="d1","F",IF(YO10="a2","G",IF(YO10="b2","H",IF(YO10="c2","I",IF(YO10="d2","J")))))))))</f>
        <v/>
      </c>
      <c r="YR10" s="28" t="str">
        <f t="shared" ref="YR10:YR59" ca="1" si="290">IF(YP10="","",INDIRECT("単価表!"&amp;YQ10&amp;YP10))</f>
        <v/>
      </c>
      <c r="YS10" s="33">
        <f>入力シート!YQ10</f>
        <v>0</v>
      </c>
      <c r="YT10" s="88" t="str">
        <f ca="1">IF(YR10="","",IF(AND(YR9="",YR10&lt;&gt;"",OR(YS9=2,YS10=2)),YR10*2,IF(AND(YR10&lt;&gt;"",YS10=2),YR10*2,YR10)))</f>
        <v/>
      </c>
      <c r="YU10" s="87" t="str">
        <f>IF(YZ10="","",IF(AND(YZ9="",YZ10&lt;&gt;"",OR(YS9=2,YS10=2)),YY10/(YK10*2),1))</f>
        <v/>
      </c>
      <c r="YV10" s="89" t="str">
        <f t="shared" ref="YV10:YV59" ca="1" si="291">IF(YT10="","",ROUNDUP(YT10*YU10,-1))</f>
        <v/>
      </c>
      <c r="YW10" s="84">
        <f t="shared" ref="YW10:YW59" si="292">IF(YB10="","",IF(YS10=2,YG10*2,YG10))</f>
        <v>0</v>
      </c>
      <c r="YX10" s="84" t="str">
        <f>IF(YK10="","",IF(AND(YK9="",YK10&lt;&gt;""),YW9+YW10,YW10))</f>
        <v/>
      </c>
      <c r="YY10" s="84" t="str">
        <f t="shared" ref="YY10:YY59" si="293">IF(YX10="","",MROUND(YX10,"00:01"))</f>
        <v/>
      </c>
      <c r="YZ10" s="24" t="str">
        <f t="shared" ref="YZ10:YZ59" si="294">IF(YX10="","",IF(YX10&lt;TIME(0,20,0),"",IF(AND(YX10&gt;=TIME(0,20,0),YX10&lt;TIME(0,45,0)),TIME(0,30,0),IF(AND(YX10&gt;=TIME(0,45,0),YX10&lt;TIME(1,15,0)),TIME(1,0,0),IF(AND(YX10&gt;=TIME(1,15,0),YX10&lt;TIME(1,45,0)),TIME(1,30,0),IF(AND(YX10&gt;=TIME(1,45,0),YX10&lt;TIME(2,15,0)),TIME(2,0,0),IF(AND(YX10&gt;=TIME(2,15,0),YX10&lt;TIME(2,45,0)),TIME(2,30,0),IF(AND(YX10&gt;=TIME(2,45,0),YX10&lt;TIME(3,15,0)),TIME(3,0,0),IF(AND(YX10&gt;=TIME(3,15,0),YX10&lt;TIME(3,45,0)),TIME(3,30,0),IF(AND(YX10&gt;=TIME(3,45,0),YX10&lt;TIME(4,15,0)),TIME(4,0,0),IF(AND(YX10&gt;=TIME(4,15,0),YX10&lt;TIME(4,45,0)),TIME(4,30,0),IF(AND(YX10&gt;=TIME(4,45,0),YX10&lt;TIME(5,15,0)),TIME(5,0,0),IF(AND(YX10&gt;=TIME(5,15,0),YX10&lt;TIME(5,45,0)),TIME(5,30,0),IF(AND(YX10&gt;=TIME(5,45,0),YX10&lt;TIME(6,15,0)),TIME(6,0,0),IF(AND(YX10&gt;=TIME(6,15,0),YX10&lt;TIME(6,45,0)),TIME(6,30,0),IF(AND(YX10&gt;=TIME(6,45,0),YX10&lt;TIME(7,15,0)),TIME(7,0,0),IF(AND(YX10&gt;=TIME(7,15,0),YX10&lt;TIME(7,45,0)),TIME(7,30,0),IF(AND(YX10&gt;=TIME(7,45,0),YX10&lt;TIME(8,15,0)),TIME(8,0,0),IF(AND(YX10&gt;=TIME(8,15,0),YX10&lt;TIME(8,45,0)),TIME(8,30,0),IF(AND(YX10&gt;=TIME(8,45,0),YX10&lt;TIME(9,15,0)),TIME(9,0,0),IF(AND(YX10&gt;=TIME(9,15,0),YX10&lt;TIME(9,45,0)),TIME(9,30,0),IF(AND(YX10&gt;=TIME(9,45,0),YX10&lt;TIME(10,15,0)),TIME(10,0,0),IF(AND(YX10&gt;=TIME(10,15,0),YX10&lt;TIME(10,45,0)),TIME(10,30,0),IF(AND(YX10&gt;=TIME(10,45,0),YX10&lt;TIME(11,15,0)),TIME(11,0,0),IF(AND(YX10&gt;=TIME(11,15,0),YX10&lt;TIME(11,45,0)),TIME(11,30,0),IF(AND(YX10&gt;=TIME(11,45,0),YX10&lt;TIME(12,15,0)),TIME(12,0,0),IF(AND(YX10&gt;=TIME(12,15,0),YX10&lt;TIME(12,45,0)),TIME(12,30,0),IF(AND(YX10&gt;=TIME(12,45,0),YX10&lt;TIME(13,15,0)),TIME(13,0,0),IF(AND(YX10&gt;=TIME(13,15,0),YX10&lt;TIME(13,45,0)),TIME(13,30,0),IF(AND(YX10&gt;=TIME(13,45,0),YX10&lt;TIME(14,15,0)),TIME(14,0,0),IF(AND(YX10&gt;=TIME(14,15,0),YX10&lt;TIME(14,45,0)),TIME(14,30,0),IF(AND(YX10&gt;=TIME(14,45,0),YX10&lt;TIME(15,15,0)),TIME(15,0,0),IF(AND(YX10&gt;=TIME(15,15,0),YX10&lt;TIME(15,45,0)),TIME(15,30,0),IF(AND(YX10&gt;=TIME(15,45,0),YX10&lt;TIME(16,15,0)),TIME(16,0,0),IF(AND(YX10&gt;=TIME(16,15,0),YX10&lt;TIME(16,45,0)),TIME(16,30,0),IF(AND(YX10&gt;=TIME(16,45,0),YX10&lt;TIME(17,15,0)),TIME(17,0,0),IF(AND(YX10&gt;=TIME(17,15,0),YX10&lt;TIME(17,45,0)),TIME(17,30,0),IF(AND(YX10&gt;=TIME(17,45,0),YX10&lt;TIME(18,15,0)),TIME(18,0,0),IF(AND(YX10&gt;=TIME(18,15,0),YX10&lt;TIME(18,45,0)),TIME(18,30,0),IF(AND(YX10&gt;=TIME(18,45,0),YX10&lt;TIME(19,15,0)),TIME(19,0,0),IF(AND(YX10&gt;=TIME(19,15,0),YX10&lt;TIME(19,45,0)),TIME(19,30,0),IF(AND(YX10&gt;=TIME(19,45,0),YX10&lt;TIME(20,15,0)),TIME(20,0,0),IF(AND(YX10&gt;=TIME(20,15,0),YX10&lt;TIME(20,45,0)),TIME(20,30,0),IF(AND(YX10&gt;=TIME(20,45,0),YX10&lt;TIME(21,15,0)),TIME(21,0,0)))))))))))))))))))))))))))))))))))))))))))))</f>
        <v/>
      </c>
      <c r="ZA10" s="101">
        <f>入力シート!YR10</f>
        <v>0</v>
      </c>
      <c r="ZB10" s="210">
        <f>入力シート!YS10</f>
        <v>0</v>
      </c>
      <c r="ZC10" s="211"/>
      <c r="ZD10" s="212"/>
      <c r="ZE10" s="94"/>
      <c r="ZF10" s="94"/>
      <c r="ZG10" s="94"/>
      <c r="ZH10" s="14">
        <f>入力シート!YT10</f>
        <v>0</v>
      </c>
      <c r="ZJ10" s="30" t="str">
        <f>IF(ZK9=ZK10,"",ZK10)</f>
        <v/>
      </c>
      <c r="ZK10" s="101">
        <f>入力シート!ZJ10</f>
        <v>0</v>
      </c>
      <c r="ZL10" s="101" t="str">
        <f>IF(ZJ10="","",入力シート!ZK10)</f>
        <v/>
      </c>
      <c r="ZM10" s="24">
        <f>TIME(入力シート!ZM10,入力シート!ZO10,0)</f>
        <v>0</v>
      </c>
      <c r="ZN10" s="24">
        <f>TIME(入力シート!ZQ10,入力シート!ZS10,0)</f>
        <v>0</v>
      </c>
      <c r="ZO10" s="31">
        <f>TIME(入力シート!ZU10,入力シート!ZW10,0)</f>
        <v>0</v>
      </c>
      <c r="ZP10" s="31">
        <f>TIME(入力シート!ZY10,入力シート!AAA10,0)</f>
        <v>0</v>
      </c>
      <c r="ZQ10" s="24">
        <f t="shared" ref="ZQ10:ZQ59" si="295">IF(ZN10-ZM10&lt;0,0,ZN10-ZM10)</f>
        <v>0</v>
      </c>
      <c r="ZR10" s="24">
        <f t="shared" ref="ZR10:ZR59" si="296">IF(ZP10-ZO10&lt;0,0,ZP10-ZO10)</f>
        <v>0</v>
      </c>
      <c r="ZS10" s="24">
        <f t="shared" ref="ZS10:ZS59" si="297">MROUND(ZQ10-ZR10,"00:01")</f>
        <v>0</v>
      </c>
      <c r="ZT10" s="26" t="str">
        <f t="shared" si="54"/>
        <v/>
      </c>
      <c r="ZU10" s="26" t="str">
        <f t="shared" si="55"/>
        <v/>
      </c>
      <c r="ZV10" s="24" t="str">
        <f t="shared" ref="ZV10:ZV16" si="298">IF(ZM10="","",IF(AND(ZK10=ZK11,ZM11-ZN10&lt;0),999,IF(AND(ZK10=ZK11,ZU10=ZU11,ZM11-ZN10&lt;TIME(2,0,0)),"",ZS10)))</f>
        <v/>
      </c>
      <c r="ZW10" s="24" t="str">
        <f>IF(ZV10="","",IF(ZV10=999,"error",IF(AND(ZK9=ZK10,ZV9=""),ZS9+ZS10,ZV10)))</f>
        <v/>
      </c>
      <c r="ZX10" s="101" t="str">
        <f t="shared" ref="ZX10:ZX59" si="299">IF(ZW10="","",IF(ZT10="a","日中",IF(ZT10="b","夜間",IF(ZT10="c","早朝",IF(ZT10="d","深夜")))))</f>
        <v/>
      </c>
      <c r="ZY10" s="24" t="str">
        <f t="shared" ref="ZY10:ZY59" si="300">IF(ZW10="","",IF(ZW10&lt;TIME(0,20,0),"",IF(AND(ZW10&gt;=TIME(0,20,0),ZW10&lt;TIME(0,45,0)),TIME(0,30,0),IF(AND(ZW10&gt;=TIME(0,45,0),ZW10&lt;TIME(1,15,0)),TIME(1,0,0),IF(AND(ZW10&gt;=TIME(1,15,0),ZW10&lt;TIME(1,45,0)),TIME(1,30,0),IF(AND(ZW10&gt;=TIME(1,45,0),ZW10&lt;TIME(2,15,0)),TIME(2,0,0),IF(AND(ZW10&gt;=TIME(2,15,0),ZW10&lt;TIME(2,45,0)),TIME(2,30,0),IF(AND(ZW10&gt;=TIME(2,45,0),ZW10&lt;TIME(3,15,0)),TIME(3,0,0),IF(AND(ZW10&gt;=TIME(3,15,0),ZW10&lt;TIME(3,45,0)),TIME(3,30,0),IF(AND(ZW10&gt;=TIME(3,45,0),ZW10&lt;TIME(4,15,0)),TIME(4,0,0),IF(AND(ZW10&gt;=TIME(4,15,0),ZW10&lt;TIME(4,45,0)),TIME(4,30,0),IF(AND(ZW10&gt;=TIME(4,45,0),ZW10&lt;TIME(5,15,0)),TIME(5,0,0),IF(AND(ZW10&gt;=TIME(5,15,0),ZW10&lt;TIME(5,45,0)),TIME(5,30,0),IF(AND(ZW10&gt;=TIME(5,45,0),ZW10&lt;TIME(6,15,0)),TIME(6,0,0),IF(AND(ZW10&gt;=TIME(6,15,0),ZW10&lt;TIME(6,45,0)),TIME(6,30,0),IF(AND(ZW10&gt;=TIME(6,45,0),ZW10&lt;TIME(7,15,0)),TIME(7,0,0),IF(AND(ZW10&gt;=TIME(7,15,0),ZW10&lt;TIME(7,45,0)),TIME(7,30,0),IF(AND(ZW10&gt;=TIME(7,45,0),ZW10&lt;TIME(8,15,0)),TIME(8,0,0),IF(AND(ZW10&gt;=TIME(8,15,0),ZW10&lt;TIME(8,45,0)),TIME(8,30,0),IF(AND(ZW10&gt;=TIME(8,45,0),ZW10&lt;TIME(9,15,0)),TIME(9,0,0),IF(AND(ZW10&gt;=TIME(9,15,0),ZW10&lt;TIME(9,45,0)),TIME(9,30,0),IF(AND(ZW10&gt;=TIME(9,45,0),ZW10&lt;TIME(10,15,0)),TIME(10,0,0),IF(AND(ZW10&gt;=TIME(10,15,0),ZW10&lt;TIME(10,45,0)),TIME(10,30,0))))))))))))))))))))))))</f>
        <v/>
      </c>
      <c r="ZZ10" s="27">
        <f>ZZ9</f>
        <v>1</v>
      </c>
      <c r="AAA10" s="27" t="str">
        <f t="shared" ref="AAA10:AAA59" si="301">ZU10&amp;ZZ10</f>
        <v>1</v>
      </c>
      <c r="AAB10" s="27" t="str">
        <f>IF(ZY10="","",IF(ZY10=TIME(0,30,0),15,IF(ZY10=TIME(1,0,0),16,IF(ZY10=TIME(1,30,0),17,IF(ZY10=TIME(2,0,0),18,IF(ZY10=TIME(2,30,0),19,IF(ZY10=TIME(3,0,0),20,IF(ZY10=TIME(3,30,0),21,IF(ZY10=TIME(4,0,0),22,IF(ZY10=TIME(4,30,0),23,IF(ZY10=TIME(5,0,0),24,IF(ZY10=TIME(5,30,0),25,IF(ZY10=TIME(6,0,0),26,IF(ZY10=TIME(6,30,0),27,IF(ZY10=TIME(7,0,0),28,IF(ZY10=TIME(7,30,0),29,IF(ZY10=TIME(8,0,0),30,IF(ZY10=TIME(8,30,0),31,IF(ZY10=TIME(9,0,0),32,IF(ZY10=TIME(9,30,0),33,IF(ZY10=TIME(10,0,0),34,IF(ZY10=TIME(10,30,0),35))))))))))))))))))))))</f>
        <v/>
      </c>
      <c r="AAC10" s="27" t="str">
        <f t="shared" ref="AAC10:AAC59" si="302">IF(AAB10="","",IF(AAA10="a1","C",IF(AAA10="b1","D",IF(AAA10="c1","E",IF(AAA10="d1","F",IF(AAA10="a2","G",IF(AAA10="b2","H",IF(AAA10="c2","I",IF(AAA10="d2","J")))))))))</f>
        <v/>
      </c>
      <c r="AAD10" s="28" t="str">
        <f t="shared" ref="AAD10:AAD59" ca="1" si="303">IF(AAB10="","",INDIRECT("単価表!"&amp;AAC10&amp;AAB10))</f>
        <v/>
      </c>
      <c r="AAE10" s="33">
        <f>入力シート!AAC10</f>
        <v>0</v>
      </c>
      <c r="AAF10" s="88" t="str">
        <f ca="1">IF(AAD10="","",IF(AND(AAD9="",AAD10&lt;&gt;"",OR(AAE9=2,AAE10=2)),AAD10*2,IF(AND(AAD10&lt;&gt;"",AAE10=2),AAD10*2,AAD10)))</f>
        <v/>
      </c>
      <c r="AAG10" s="87" t="str">
        <f>IF(AAL10="","",IF(AND(AAL9="",AAL10&lt;&gt;"",OR(AAE9=2,AAE10=2)),AAK10/(ZW10*2),1))</f>
        <v/>
      </c>
      <c r="AAH10" s="89" t="str">
        <f t="shared" ref="AAH10:AAH59" ca="1" si="304">IF(AAF10="","",ROUNDUP(AAF10*AAG10,-1))</f>
        <v/>
      </c>
      <c r="AAI10" s="84">
        <f t="shared" ref="AAI10:AAI59" si="305">IF(ZN10="","",IF(AAE10=2,ZS10*2,ZS10))</f>
        <v>0</v>
      </c>
      <c r="AAJ10" s="84" t="str">
        <f>IF(ZW10="","",IF(AND(ZW9="",ZW10&lt;&gt;""),AAI9+AAI10,AAI10))</f>
        <v/>
      </c>
      <c r="AAK10" s="84" t="str">
        <f t="shared" ref="AAK10:AAK59" si="306">IF(AAJ10="","",MROUND(AAJ10,"00:01"))</f>
        <v/>
      </c>
      <c r="AAL10" s="24" t="str">
        <f t="shared" ref="AAL10:AAL59" si="307">IF(AAJ10="","",IF(AAJ10&lt;TIME(0,20,0),"",IF(AND(AAJ10&gt;=TIME(0,20,0),AAJ10&lt;TIME(0,45,0)),TIME(0,30,0),IF(AND(AAJ10&gt;=TIME(0,45,0),AAJ10&lt;TIME(1,15,0)),TIME(1,0,0),IF(AND(AAJ10&gt;=TIME(1,15,0),AAJ10&lt;TIME(1,45,0)),TIME(1,30,0),IF(AND(AAJ10&gt;=TIME(1,45,0),AAJ10&lt;TIME(2,15,0)),TIME(2,0,0),IF(AND(AAJ10&gt;=TIME(2,15,0),AAJ10&lt;TIME(2,45,0)),TIME(2,30,0),IF(AND(AAJ10&gt;=TIME(2,45,0),AAJ10&lt;TIME(3,15,0)),TIME(3,0,0),IF(AND(AAJ10&gt;=TIME(3,15,0),AAJ10&lt;TIME(3,45,0)),TIME(3,30,0),IF(AND(AAJ10&gt;=TIME(3,45,0),AAJ10&lt;TIME(4,15,0)),TIME(4,0,0),IF(AND(AAJ10&gt;=TIME(4,15,0),AAJ10&lt;TIME(4,45,0)),TIME(4,30,0),IF(AND(AAJ10&gt;=TIME(4,45,0),AAJ10&lt;TIME(5,15,0)),TIME(5,0,0),IF(AND(AAJ10&gt;=TIME(5,15,0),AAJ10&lt;TIME(5,45,0)),TIME(5,30,0),IF(AND(AAJ10&gt;=TIME(5,45,0),AAJ10&lt;TIME(6,15,0)),TIME(6,0,0),IF(AND(AAJ10&gt;=TIME(6,15,0),AAJ10&lt;TIME(6,45,0)),TIME(6,30,0),IF(AND(AAJ10&gt;=TIME(6,45,0),AAJ10&lt;TIME(7,15,0)),TIME(7,0,0),IF(AND(AAJ10&gt;=TIME(7,15,0),AAJ10&lt;TIME(7,45,0)),TIME(7,30,0),IF(AND(AAJ10&gt;=TIME(7,45,0),AAJ10&lt;TIME(8,15,0)),TIME(8,0,0),IF(AND(AAJ10&gt;=TIME(8,15,0),AAJ10&lt;TIME(8,45,0)),TIME(8,30,0),IF(AND(AAJ10&gt;=TIME(8,45,0),AAJ10&lt;TIME(9,15,0)),TIME(9,0,0),IF(AND(AAJ10&gt;=TIME(9,15,0),AAJ10&lt;TIME(9,45,0)),TIME(9,30,0),IF(AND(AAJ10&gt;=TIME(9,45,0),AAJ10&lt;TIME(10,15,0)),TIME(10,0,0),IF(AND(AAJ10&gt;=TIME(10,15,0),AAJ10&lt;TIME(10,45,0)),TIME(10,30,0),IF(AND(AAJ10&gt;=TIME(10,45,0),AAJ10&lt;TIME(11,15,0)),TIME(11,0,0),IF(AND(AAJ10&gt;=TIME(11,15,0),AAJ10&lt;TIME(11,45,0)),TIME(11,30,0),IF(AND(AAJ10&gt;=TIME(11,45,0),AAJ10&lt;TIME(12,15,0)),TIME(12,0,0),IF(AND(AAJ10&gt;=TIME(12,15,0),AAJ10&lt;TIME(12,45,0)),TIME(12,30,0),IF(AND(AAJ10&gt;=TIME(12,45,0),AAJ10&lt;TIME(13,15,0)),TIME(13,0,0),IF(AND(AAJ10&gt;=TIME(13,15,0),AAJ10&lt;TIME(13,45,0)),TIME(13,30,0),IF(AND(AAJ10&gt;=TIME(13,45,0),AAJ10&lt;TIME(14,15,0)),TIME(14,0,0),IF(AND(AAJ10&gt;=TIME(14,15,0),AAJ10&lt;TIME(14,45,0)),TIME(14,30,0),IF(AND(AAJ10&gt;=TIME(14,45,0),AAJ10&lt;TIME(15,15,0)),TIME(15,0,0),IF(AND(AAJ10&gt;=TIME(15,15,0),AAJ10&lt;TIME(15,45,0)),TIME(15,30,0),IF(AND(AAJ10&gt;=TIME(15,45,0),AAJ10&lt;TIME(16,15,0)),TIME(16,0,0),IF(AND(AAJ10&gt;=TIME(16,15,0),AAJ10&lt;TIME(16,45,0)),TIME(16,30,0),IF(AND(AAJ10&gt;=TIME(16,45,0),AAJ10&lt;TIME(17,15,0)),TIME(17,0,0),IF(AND(AAJ10&gt;=TIME(17,15,0),AAJ10&lt;TIME(17,45,0)),TIME(17,30,0),IF(AND(AAJ10&gt;=TIME(17,45,0),AAJ10&lt;TIME(18,15,0)),TIME(18,0,0),IF(AND(AAJ10&gt;=TIME(18,15,0),AAJ10&lt;TIME(18,45,0)),TIME(18,30,0),IF(AND(AAJ10&gt;=TIME(18,45,0),AAJ10&lt;TIME(19,15,0)),TIME(19,0,0),IF(AND(AAJ10&gt;=TIME(19,15,0),AAJ10&lt;TIME(19,45,0)),TIME(19,30,0),IF(AND(AAJ10&gt;=TIME(19,45,0),AAJ10&lt;TIME(20,15,0)),TIME(20,0,0),IF(AND(AAJ10&gt;=TIME(20,15,0),AAJ10&lt;TIME(20,45,0)),TIME(20,30,0),IF(AND(AAJ10&gt;=TIME(20,45,0),AAJ10&lt;TIME(21,15,0)),TIME(21,0,0)))))))))))))))))))))))))))))))))))))))))))))</f>
        <v/>
      </c>
      <c r="AAM10" s="101">
        <f>入力シート!AAD10</f>
        <v>0</v>
      </c>
      <c r="AAN10" s="210">
        <f>入力シート!AAE10</f>
        <v>0</v>
      </c>
      <c r="AAO10" s="211"/>
      <c r="AAP10" s="212"/>
      <c r="AAQ10" s="94"/>
      <c r="AAR10" s="94"/>
      <c r="AAS10" s="94"/>
      <c r="AAT10" s="14">
        <f>入力シート!AAF10</f>
        <v>0</v>
      </c>
      <c r="AAV10" s="30" t="str">
        <f>IF(AAW9=AAW10,"",AAW10)</f>
        <v/>
      </c>
      <c r="AAW10" s="101">
        <f>入力シート!AAV10</f>
        <v>0</v>
      </c>
      <c r="AAX10" s="101" t="str">
        <f>IF(AAV10="","",入力シート!AAW10)</f>
        <v/>
      </c>
      <c r="AAY10" s="24">
        <f>TIME(入力シート!AAY10,入力シート!ABA10,0)</f>
        <v>0</v>
      </c>
      <c r="AAZ10" s="24">
        <f>TIME(入力シート!ABC10,入力シート!ABE10,0)</f>
        <v>0</v>
      </c>
      <c r="ABA10" s="31">
        <f>TIME(入力シート!ABG10,入力シート!ABI10,0)</f>
        <v>0</v>
      </c>
      <c r="ABB10" s="31">
        <f>TIME(入力シート!ABK10,入力シート!ABM10,0)</f>
        <v>0</v>
      </c>
      <c r="ABC10" s="24">
        <f t="shared" ref="ABC10:ABC59" si="308">IF(AAZ10-AAY10&lt;0,0,AAZ10-AAY10)</f>
        <v>0</v>
      </c>
      <c r="ABD10" s="24">
        <f t="shared" ref="ABD10:ABD59" si="309">IF(ABB10-ABA10&lt;0,0,ABB10-ABA10)</f>
        <v>0</v>
      </c>
      <c r="ABE10" s="24">
        <f t="shared" ref="ABE10:ABE59" si="310">MROUND(ABC10-ABD10,"00:01")</f>
        <v>0</v>
      </c>
      <c r="ABF10" s="26" t="str">
        <f t="shared" si="57"/>
        <v/>
      </c>
      <c r="ABG10" s="26" t="str">
        <f t="shared" si="58"/>
        <v/>
      </c>
      <c r="ABH10" s="24" t="str">
        <f t="shared" ref="ABH10:ABH16" si="311">IF(AAY10="","",IF(AND(AAW10=AAW11,AAY11-AAZ10&lt;0),999,IF(AND(AAW10=AAW11,ABG10=ABG11,AAY11-AAZ10&lt;TIME(2,0,0)),"",ABE10)))</f>
        <v/>
      </c>
      <c r="ABI10" s="24" t="str">
        <f>IF(ABH10="","",IF(ABH10=999,"error",IF(AND(AAW9=AAW10,ABH9=""),ABE9+ABE10,ABH10)))</f>
        <v/>
      </c>
      <c r="ABJ10" s="101" t="str">
        <f t="shared" ref="ABJ10:ABJ59" si="312">IF(ABI10="","",IF(ABF10="a","日中",IF(ABF10="b","夜間",IF(ABF10="c","早朝",IF(ABF10="d","深夜")))))</f>
        <v/>
      </c>
      <c r="ABK10" s="24" t="str">
        <f t="shared" ref="ABK10:ABK59" si="313">IF(ABI10="","",IF(ABI10&lt;TIME(0,20,0),"",IF(AND(ABI10&gt;=TIME(0,20,0),ABI10&lt;TIME(0,45,0)),TIME(0,30,0),IF(AND(ABI10&gt;=TIME(0,45,0),ABI10&lt;TIME(1,15,0)),TIME(1,0,0),IF(AND(ABI10&gt;=TIME(1,15,0),ABI10&lt;TIME(1,45,0)),TIME(1,30,0),IF(AND(ABI10&gt;=TIME(1,45,0),ABI10&lt;TIME(2,15,0)),TIME(2,0,0),IF(AND(ABI10&gt;=TIME(2,15,0),ABI10&lt;TIME(2,45,0)),TIME(2,30,0),IF(AND(ABI10&gt;=TIME(2,45,0),ABI10&lt;TIME(3,15,0)),TIME(3,0,0),IF(AND(ABI10&gt;=TIME(3,15,0),ABI10&lt;TIME(3,45,0)),TIME(3,30,0),IF(AND(ABI10&gt;=TIME(3,45,0),ABI10&lt;TIME(4,15,0)),TIME(4,0,0),IF(AND(ABI10&gt;=TIME(4,15,0),ABI10&lt;TIME(4,45,0)),TIME(4,30,0),IF(AND(ABI10&gt;=TIME(4,45,0),ABI10&lt;TIME(5,15,0)),TIME(5,0,0),IF(AND(ABI10&gt;=TIME(5,15,0),ABI10&lt;TIME(5,45,0)),TIME(5,30,0),IF(AND(ABI10&gt;=TIME(5,45,0),ABI10&lt;TIME(6,15,0)),TIME(6,0,0),IF(AND(ABI10&gt;=TIME(6,15,0),ABI10&lt;TIME(6,45,0)),TIME(6,30,0),IF(AND(ABI10&gt;=TIME(6,45,0),ABI10&lt;TIME(7,15,0)),TIME(7,0,0),IF(AND(ABI10&gt;=TIME(7,15,0),ABI10&lt;TIME(7,45,0)),TIME(7,30,0),IF(AND(ABI10&gt;=TIME(7,45,0),ABI10&lt;TIME(8,15,0)),TIME(8,0,0),IF(AND(ABI10&gt;=TIME(8,15,0),ABI10&lt;TIME(8,45,0)),TIME(8,30,0),IF(AND(ABI10&gt;=TIME(8,45,0),ABI10&lt;TIME(9,15,0)),TIME(9,0,0),IF(AND(ABI10&gt;=TIME(9,15,0),ABI10&lt;TIME(9,45,0)),TIME(9,30,0),IF(AND(ABI10&gt;=TIME(9,45,0),ABI10&lt;TIME(10,15,0)),TIME(10,0,0),IF(AND(ABI10&gt;=TIME(10,15,0),ABI10&lt;TIME(10,45,0)),TIME(10,30,0))))))))))))))))))))))))</f>
        <v/>
      </c>
      <c r="ABL10" s="27">
        <f>ABL9</f>
        <v>1</v>
      </c>
      <c r="ABM10" s="27" t="str">
        <f t="shared" ref="ABM10:ABM59" si="314">ABG10&amp;ABL10</f>
        <v>1</v>
      </c>
      <c r="ABN10" s="27" t="str">
        <f>IF(ABK10="","",IF(ABK10=TIME(0,30,0),15,IF(ABK10=TIME(1,0,0),16,IF(ABK10=TIME(1,30,0),17,IF(ABK10=TIME(2,0,0),18,IF(ABK10=TIME(2,30,0),19,IF(ABK10=TIME(3,0,0),20,IF(ABK10=TIME(3,30,0),21,IF(ABK10=TIME(4,0,0),22,IF(ABK10=TIME(4,30,0),23,IF(ABK10=TIME(5,0,0),24,IF(ABK10=TIME(5,30,0),25,IF(ABK10=TIME(6,0,0),26,IF(ABK10=TIME(6,30,0),27,IF(ABK10=TIME(7,0,0),28,IF(ABK10=TIME(7,30,0),29,IF(ABK10=TIME(8,0,0),30,IF(ABK10=TIME(8,30,0),31,IF(ABK10=TIME(9,0,0),32,IF(ABK10=TIME(9,30,0),33,IF(ABK10=TIME(10,0,0),34,IF(ABK10=TIME(10,30,0),35))))))))))))))))))))))</f>
        <v/>
      </c>
      <c r="ABO10" s="27" t="str">
        <f t="shared" ref="ABO10:ABO59" si="315">IF(ABN10="","",IF(ABM10="a1","C",IF(ABM10="b1","D",IF(ABM10="c1","E",IF(ABM10="d1","F",IF(ABM10="a2","G",IF(ABM10="b2","H",IF(ABM10="c2","I",IF(ABM10="d2","J")))))))))</f>
        <v/>
      </c>
      <c r="ABP10" s="28" t="str">
        <f t="shared" ref="ABP10:ABP59" ca="1" si="316">IF(ABN10="","",INDIRECT("単価表!"&amp;ABO10&amp;ABN10))</f>
        <v/>
      </c>
      <c r="ABQ10" s="33">
        <f>入力シート!ABO10</f>
        <v>0</v>
      </c>
      <c r="ABR10" s="88" t="str">
        <f ca="1">IF(ABP10="","",IF(AND(ABP9="",ABP10&lt;&gt;"",OR(ABQ9=2,ABQ10=2)),ABP10*2,IF(AND(ABP10&lt;&gt;"",ABQ10=2),ABP10*2,ABP10)))</f>
        <v/>
      </c>
      <c r="ABS10" s="87" t="str">
        <f>IF(ABX10="","",IF(AND(ABX9="",ABX10&lt;&gt;"",OR(ABQ9=2,ABQ10=2)),ABW10/(ABI10*2),1))</f>
        <v/>
      </c>
      <c r="ABT10" s="89" t="str">
        <f t="shared" ref="ABT10:ABT59" ca="1" si="317">IF(ABR10="","",ROUNDUP(ABR10*ABS10,-1))</f>
        <v/>
      </c>
      <c r="ABU10" s="84">
        <f t="shared" ref="ABU10:ABU59" si="318">IF(AAZ10="","",IF(ABQ10=2,ABE10*2,ABE10))</f>
        <v>0</v>
      </c>
      <c r="ABV10" s="84" t="str">
        <f>IF(ABI10="","",IF(AND(ABI9="",ABI10&lt;&gt;""),ABU9+ABU10,ABU10))</f>
        <v/>
      </c>
      <c r="ABW10" s="84" t="str">
        <f t="shared" ref="ABW10:ABW59" si="319">IF(ABV10="","",MROUND(ABV10,"00:01"))</f>
        <v/>
      </c>
      <c r="ABX10" s="24" t="str">
        <f t="shared" ref="ABX10:ABX59" si="320">IF(ABV10="","",IF(ABV10&lt;TIME(0,20,0),"",IF(AND(ABV10&gt;=TIME(0,20,0),ABV10&lt;TIME(0,45,0)),TIME(0,30,0),IF(AND(ABV10&gt;=TIME(0,45,0),ABV10&lt;TIME(1,15,0)),TIME(1,0,0),IF(AND(ABV10&gt;=TIME(1,15,0),ABV10&lt;TIME(1,45,0)),TIME(1,30,0),IF(AND(ABV10&gt;=TIME(1,45,0),ABV10&lt;TIME(2,15,0)),TIME(2,0,0),IF(AND(ABV10&gt;=TIME(2,15,0),ABV10&lt;TIME(2,45,0)),TIME(2,30,0),IF(AND(ABV10&gt;=TIME(2,45,0),ABV10&lt;TIME(3,15,0)),TIME(3,0,0),IF(AND(ABV10&gt;=TIME(3,15,0),ABV10&lt;TIME(3,45,0)),TIME(3,30,0),IF(AND(ABV10&gt;=TIME(3,45,0),ABV10&lt;TIME(4,15,0)),TIME(4,0,0),IF(AND(ABV10&gt;=TIME(4,15,0),ABV10&lt;TIME(4,45,0)),TIME(4,30,0),IF(AND(ABV10&gt;=TIME(4,45,0),ABV10&lt;TIME(5,15,0)),TIME(5,0,0),IF(AND(ABV10&gt;=TIME(5,15,0),ABV10&lt;TIME(5,45,0)),TIME(5,30,0),IF(AND(ABV10&gt;=TIME(5,45,0),ABV10&lt;TIME(6,15,0)),TIME(6,0,0),IF(AND(ABV10&gt;=TIME(6,15,0),ABV10&lt;TIME(6,45,0)),TIME(6,30,0),IF(AND(ABV10&gt;=TIME(6,45,0),ABV10&lt;TIME(7,15,0)),TIME(7,0,0),IF(AND(ABV10&gt;=TIME(7,15,0),ABV10&lt;TIME(7,45,0)),TIME(7,30,0),IF(AND(ABV10&gt;=TIME(7,45,0),ABV10&lt;TIME(8,15,0)),TIME(8,0,0),IF(AND(ABV10&gt;=TIME(8,15,0),ABV10&lt;TIME(8,45,0)),TIME(8,30,0),IF(AND(ABV10&gt;=TIME(8,45,0),ABV10&lt;TIME(9,15,0)),TIME(9,0,0),IF(AND(ABV10&gt;=TIME(9,15,0),ABV10&lt;TIME(9,45,0)),TIME(9,30,0),IF(AND(ABV10&gt;=TIME(9,45,0),ABV10&lt;TIME(10,15,0)),TIME(10,0,0),IF(AND(ABV10&gt;=TIME(10,15,0),ABV10&lt;TIME(10,45,0)),TIME(10,30,0),IF(AND(ABV10&gt;=TIME(10,45,0),ABV10&lt;TIME(11,15,0)),TIME(11,0,0),IF(AND(ABV10&gt;=TIME(11,15,0),ABV10&lt;TIME(11,45,0)),TIME(11,30,0),IF(AND(ABV10&gt;=TIME(11,45,0),ABV10&lt;TIME(12,15,0)),TIME(12,0,0),IF(AND(ABV10&gt;=TIME(12,15,0),ABV10&lt;TIME(12,45,0)),TIME(12,30,0),IF(AND(ABV10&gt;=TIME(12,45,0),ABV10&lt;TIME(13,15,0)),TIME(13,0,0),IF(AND(ABV10&gt;=TIME(13,15,0),ABV10&lt;TIME(13,45,0)),TIME(13,30,0),IF(AND(ABV10&gt;=TIME(13,45,0),ABV10&lt;TIME(14,15,0)),TIME(14,0,0),IF(AND(ABV10&gt;=TIME(14,15,0),ABV10&lt;TIME(14,45,0)),TIME(14,30,0),IF(AND(ABV10&gt;=TIME(14,45,0),ABV10&lt;TIME(15,15,0)),TIME(15,0,0),IF(AND(ABV10&gt;=TIME(15,15,0),ABV10&lt;TIME(15,45,0)),TIME(15,30,0),IF(AND(ABV10&gt;=TIME(15,45,0),ABV10&lt;TIME(16,15,0)),TIME(16,0,0),IF(AND(ABV10&gt;=TIME(16,15,0),ABV10&lt;TIME(16,45,0)),TIME(16,30,0),IF(AND(ABV10&gt;=TIME(16,45,0),ABV10&lt;TIME(17,15,0)),TIME(17,0,0),IF(AND(ABV10&gt;=TIME(17,15,0),ABV10&lt;TIME(17,45,0)),TIME(17,30,0),IF(AND(ABV10&gt;=TIME(17,45,0),ABV10&lt;TIME(18,15,0)),TIME(18,0,0),IF(AND(ABV10&gt;=TIME(18,15,0),ABV10&lt;TIME(18,45,0)),TIME(18,30,0),IF(AND(ABV10&gt;=TIME(18,45,0),ABV10&lt;TIME(19,15,0)),TIME(19,0,0),IF(AND(ABV10&gt;=TIME(19,15,0),ABV10&lt;TIME(19,45,0)),TIME(19,30,0),IF(AND(ABV10&gt;=TIME(19,45,0),ABV10&lt;TIME(20,15,0)),TIME(20,0,0),IF(AND(ABV10&gt;=TIME(20,15,0),ABV10&lt;TIME(20,45,0)),TIME(20,30,0),IF(AND(ABV10&gt;=TIME(20,45,0),ABV10&lt;TIME(21,15,0)),TIME(21,0,0)))))))))))))))))))))))))))))))))))))))))))))</f>
        <v/>
      </c>
      <c r="ABY10" s="101">
        <f>入力シート!ABP10</f>
        <v>0</v>
      </c>
      <c r="ABZ10" s="210">
        <f>入力シート!ABQ10</f>
        <v>0</v>
      </c>
      <c r="ACA10" s="211"/>
      <c r="ACB10" s="212"/>
      <c r="ACC10" s="94"/>
      <c r="ACD10" s="94"/>
      <c r="ACE10" s="94"/>
      <c r="ACF10" s="14">
        <f>入力シート!ABR10</f>
        <v>0</v>
      </c>
    </row>
    <row r="11" spans="2:760" ht="18" customHeight="1" x14ac:dyDescent="0.2">
      <c r="B11" s="30" t="str">
        <f t="shared" ref="B11:B59" si="321">IF(C10=C11,"",C11)</f>
        <v/>
      </c>
      <c r="C11" s="101">
        <f>入力シート!B11</f>
        <v>0</v>
      </c>
      <c r="D11" s="101" t="str">
        <f>IF(B11="","",入力シート!C11)</f>
        <v/>
      </c>
      <c r="E11" s="24">
        <f>TIME(入力シート!E11,入力シート!G11,0)</f>
        <v>0</v>
      </c>
      <c r="F11" s="24">
        <f>TIME(入力シート!I11,入力シート!K11,0)</f>
        <v>0</v>
      </c>
      <c r="G11" s="31">
        <f>TIME(入力シート!M11,入力シート!O11,0)</f>
        <v>0</v>
      </c>
      <c r="H11" s="31">
        <f>TIME(入力シート!Q11,入力シート!S11,0)</f>
        <v>0</v>
      </c>
      <c r="I11" s="24">
        <f t="shared" si="60"/>
        <v>0</v>
      </c>
      <c r="J11" s="24">
        <f t="shared" si="61"/>
        <v>0</v>
      </c>
      <c r="K11" s="24">
        <f t="shared" si="62"/>
        <v>0</v>
      </c>
      <c r="L11" s="26" t="str">
        <f t="shared" si="63"/>
        <v/>
      </c>
      <c r="M11" s="26" t="str">
        <f t="shared" si="1"/>
        <v/>
      </c>
      <c r="N11" s="24" t="str">
        <f t="shared" si="64"/>
        <v/>
      </c>
      <c r="O11" s="24" t="str">
        <f>IF(N11="","",IF(N11=999,"error",IF(AND(AND(C11=C10,C10=C9),AND(N10="",N9="")),K9+K10+K11,IF(AND(C10=C11,N10=""),K10+K11,N11))))</f>
        <v/>
      </c>
      <c r="P11" s="101" t="str">
        <f t="shared" si="65"/>
        <v/>
      </c>
      <c r="Q11" s="24" t="str">
        <f t="shared" si="66"/>
        <v/>
      </c>
      <c r="R11" s="27">
        <f>R10</f>
        <v>1</v>
      </c>
      <c r="S11" s="27" t="str">
        <f t="shared" si="67"/>
        <v>1</v>
      </c>
      <c r="T11" s="27" t="str">
        <f t="shared" ref="T11:T59" si="322">IF(Q11="","",IF(Q11=TIME(0,30,0),15,IF(Q11=TIME(1,0,0),16,IF(Q11=TIME(1,30,0),17,IF(Q11=TIME(2,0,0),18,IF(Q11=TIME(2,30,0),19,IF(Q11=TIME(3,0,0),20,IF(Q11=TIME(3,30,0),21,IF(Q11=TIME(4,0,0),22,IF(Q11=TIME(4,30,0),23,IF(Q11=TIME(5,0,0),24,IF(Q11=TIME(5,30,0),25,IF(Q11=TIME(6,0,0),26,IF(Q11=TIME(6,30,0),27,IF(Q11=TIME(7,0,0),28,IF(Q11=TIME(7,30,0),29,IF(Q11=TIME(8,0,0),30,IF(Q11=TIME(8,30,0),31,IF(Q11=TIME(9,0,0),32,IF(Q11=TIME(9,30,0),33,IF(Q11=TIME(10,0,0),34,IF(Q11=TIME(10,30,0),35))))))))))))))))))))))</f>
        <v/>
      </c>
      <c r="U11" s="27" t="str">
        <f t="shared" si="68"/>
        <v/>
      </c>
      <c r="V11" s="28" t="str">
        <f t="shared" ca="1" si="69"/>
        <v/>
      </c>
      <c r="W11" s="33">
        <f>入力シート!U11</f>
        <v>0</v>
      </c>
      <c r="X11" s="88" t="str">
        <f ca="1">IF(V11="","",IF(AND(V9="",V10="",V11&lt;&gt;"",OR(W9=2,W10=2,W11=2)),V11*2,IF(AND(V10="",V11&lt;&gt;"",OR(W10=2,W11=2)),V11*2,IF(AND(V11&lt;&gt;"",W11=2),V11*2,V11))))</f>
        <v/>
      </c>
      <c r="Y11" s="87" t="str">
        <f>IF(AD11="","",IF(AND(AD9="",AD10="",AD11&lt;&gt;"",OR(W9=2,W10=2,W11=2)),AC11/(O11*2),IF(AND(AD10="",AD11&lt;&gt;"",OR(W10=2,W11=2)),AC11/(O11*2),1)))</f>
        <v/>
      </c>
      <c r="Z11" s="89" t="str">
        <f t="shared" ca="1" si="70"/>
        <v/>
      </c>
      <c r="AA11" s="84">
        <f t="shared" si="71"/>
        <v>0</v>
      </c>
      <c r="AB11" s="84" t="str">
        <f>IF(O11="","",IF(AND(O9="",O10="",O11&lt;&gt;""),AA9+AA10+AA11,IF(AND(O10="",O11&lt;&gt;""),AA10+AA11,AA11)))</f>
        <v/>
      </c>
      <c r="AC11" s="84" t="str">
        <f t="shared" si="72"/>
        <v/>
      </c>
      <c r="AD11" s="24" t="str">
        <f t="shared" si="73"/>
        <v/>
      </c>
      <c r="AE11" s="101">
        <f>入力シート!V11</f>
        <v>0</v>
      </c>
      <c r="AF11" s="210">
        <f>入力シート!W11</f>
        <v>0</v>
      </c>
      <c r="AG11" s="211"/>
      <c r="AH11" s="212"/>
      <c r="AI11" s="94"/>
      <c r="AJ11" s="94"/>
      <c r="AK11" s="94"/>
      <c r="AL11" s="14">
        <f>入力シート!X11</f>
        <v>0</v>
      </c>
      <c r="AN11" s="30" t="str">
        <f t="shared" ref="AN11:AN59" si="323">IF(AO10=AO11,"",AO11)</f>
        <v/>
      </c>
      <c r="AO11" s="101">
        <f>入力シート!AN11</f>
        <v>0</v>
      </c>
      <c r="AP11" s="101" t="str">
        <f>IF(AN11="","",入力シート!AO11)</f>
        <v/>
      </c>
      <c r="AQ11" s="24">
        <f>TIME(入力シート!AQ11,入力シート!AS11,0)</f>
        <v>0</v>
      </c>
      <c r="AR11" s="24">
        <f>TIME(入力シート!AU11,入力シート!AW11,0)</f>
        <v>0</v>
      </c>
      <c r="AS11" s="31">
        <f>TIME(入力シート!AY11,入力シート!BA11,0)</f>
        <v>0</v>
      </c>
      <c r="AT11" s="31">
        <f>TIME(入力シート!BC11,入力シート!BE11,0)</f>
        <v>0</v>
      </c>
      <c r="AU11" s="24">
        <f t="shared" si="74"/>
        <v>0</v>
      </c>
      <c r="AV11" s="24">
        <f t="shared" si="75"/>
        <v>0</v>
      </c>
      <c r="AW11" s="24">
        <f t="shared" si="76"/>
        <v>0</v>
      </c>
      <c r="AX11" s="26" t="str">
        <f t="shared" si="3"/>
        <v/>
      </c>
      <c r="AY11" s="26" t="str">
        <f t="shared" si="4"/>
        <v/>
      </c>
      <c r="AZ11" s="24" t="str">
        <f t="shared" si="77"/>
        <v/>
      </c>
      <c r="BA11" s="24" t="str">
        <f>IF(AZ11="","",IF(AZ11=999,"error",IF(AND(AND(AO11=AO10,AO10=AO9),AND(AZ10="",AZ9="")),AW9+AW10+AW11,IF(AND(AO10=AO11,AZ10=""),AW10+AW11,AZ11))))</f>
        <v/>
      </c>
      <c r="BB11" s="101" t="str">
        <f t="shared" si="78"/>
        <v/>
      </c>
      <c r="BC11" s="24" t="str">
        <f t="shared" si="79"/>
        <v/>
      </c>
      <c r="BD11" s="27">
        <f>BD10</f>
        <v>1</v>
      </c>
      <c r="BE11" s="27" t="str">
        <f t="shared" si="80"/>
        <v>1</v>
      </c>
      <c r="BF11" s="27" t="str">
        <f t="shared" ref="BF11:BF59" si="324">IF(BC11="","",IF(BC11=TIME(0,30,0),15,IF(BC11=TIME(1,0,0),16,IF(BC11=TIME(1,30,0),17,IF(BC11=TIME(2,0,0),18,IF(BC11=TIME(2,30,0),19,IF(BC11=TIME(3,0,0),20,IF(BC11=TIME(3,30,0),21,IF(BC11=TIME(4,0,0),22,IF(BC11=TIME(4,30,0),23,IF(BC11=TIME(5,0,0),24,IF(BC11=TIME(5,30,0),25,IF(BC11=TIME(6,0,0),26,IF(BC11=TIME(6,30,0),27,IF(BC11=TIME(7,0,0),28,IF(BC11=TIME(7,30,0),29,IF(BC11=TIME(8,0,0),30,IF(BC11=TIME(8,30,0),31,IF(BC11=TIME(9,0,0),32,IF(BC11=TIME(9,30,0),33,IF(BC11=TIME(10,0,0),34,IF(BC11=TIME(10,30,0),35))))))))))))))))))))))</f>
        <v/>
      </c>
      <c r="BG11" s="27" t="str">
        <f t="shared" si="81"/>
        <v/>
      </c>
      <c r="BH11" s="28" t="str">
        <f t="shared" ca="1" si="82"/>
        <v/>
      </c>
      <c r="BI11" s="33">
        <f>入力シート!BG11</f>
        <v>0</v>
      </c>
      <c r="BJ11" s="88" t="str">
        <f ca="1">IF(BH11="","",IF(AND(BH9="",BH10="",BH11&lt;&gt;"",OR(BI9=2,BI10=2,BI11=2)),BH11*2,IF(AND(BH10="",BH11&lt;&gt;"",OR(BI10=2,BI11=2)),BH11*2,IF(AND(BH11&lt;&gt;"",BI11=2),BH11*2,BH11))))</f>
        <v/>
      </c>
      <c r="BK11" s="87" t="str">
        <f>IF(BP11="","",IF(AND(BP9="",BP10="",BP11&lt;&gt;"",OR(BI9=2,BI10=2,BI11=2)),BO11/(BA11*2),IF(AND(BP10="",BP11&lt;&gt;"",OR(BI10=2,BI11=2)),BO11/(BA11*2),1)))</f>
        <v/>
      </c>
      <c r="BL11" s="89" t="str">
        <f t="shared" ca="1" si="83"/>
        <v/>
      </c>
      <c r="BM11" s="84">
        <f t="shared" si="84"/>
        <v>0</v>
      </c>
      <c r="BN11" s="84" t="str">
        <f>IF(BA11="","",IF(AND(BA9="",BA10="",BA11&lt;&gt;""),BM9+BM10+BM11,IF(AND(BA10="",BA11&lt;&gt;""),BM10+BM11,BM11)))</f>
        <v/>
      </c>
      <c r="BO11" s="84" t="str">
        <f t="shared" si="85"/>
        <v/>
      </c>
      <c r="BP11" s="24" t="str">
        <f t="shared" si="86"/>
        <v/>
      </c>
      <c r="BQ11" s="101">
        <f>入力シート!BH11</f>
        <v>0</v>
      </c>
      <c r="BR11" s="210">
        <f>入力シート!BI11</f>
        <v>0</v>
      </c>
      <c r="BS11" s="211"/>
      <c r="BT11" s="212"/>
      <c r="BU11" s="94"/>
      <c r="BV11" s="94"/>
      <c r="BW11" s="94"/>
      <c r="BX11" s="14">
        <f>入力シート!BJ11</f>
        <v>0</v>
      </c>
      <c r="BZ11" s="30" t="str">
        <f t="shared" ref="BZ11:BZ59" si="325">IF(CA10=CA11,"",CA11)</f>
        <v/>
      </c>
      <c r="CA11" s="101">
        <f>入力シート!BZ11</f>
        <v>0</v>
      </c>
      <c r="CB11" s="101" t="str">
        <f>IF(BZ11="","",入力シート!CA11)</f>
        <v/>
      </c>
      <c r="CC11" s="24">
        <f>TIME(入力シート!CC11,入力シート!CE11,0)</f>
        <v>0</v>
      </c>
      <c r="CD11" s="24">
        <f>TIME(入力シート!CG11,入力シート!CI11,0)</f>
        <v>0</v>
      </c>
      <c r="CE11" s="31">
        <f>TIME(入力シート!CK11,入力シート!CM11,0)</f>
        <v>0</v>
      </c>
      <c r="CF11" s="31">
        <f>TIME(入力シート!CO11,入力シート!CQ11,0)</f>
        <v>0</v>
      </c>
      <c r="CG11" s="24">
        <f t="shared" si="87"/>
        <v>0</v>
      </c>
      <c r="CH11" s="24">
        <f t="shared" si="88"/>
        <v>0</v>
      </c>
      <c r="CI11" s="24">
        <f t="shared" si="89"/>
        <v>0</v>
      </c>
      <c r="CJ11" s="26" t="str">
        <f t="shared" si="6"/>
        <v/>
      </c>
      <c r="CK11" s="26" t="str">
        <f t="shared" si="7"/>
        <v/>
      </c>
      <c r="CL11" s="24" t="str">
        <f t="shared" si="90"/>
        <v/>
      </c>
      <c r="CM11" s="24" t="str">
        <f>IF(CL11="","",IF(CL11=999,"error",IF(AND(AND(CA11=CA10,CA10=CA9),AND(CL10="",CL9="")),CI9+CI10+CI11,IF(AND(CA10=CA11,CL10=""),CI10+CI11,CL11))))</f>
        <v/>
      </c>
      <c r="CN11" s="101" t="str">
        <f t="shared" si="91"/>
        <v/>
      </c>
      <c r="CO11" s="24" t="str">
        <f t="shared" si="92"/>
        <v/>
      </c>
      <c r="CP11" s="27">
        <f>CP10</f>
        <v>1</v>
      </c>
      <c r="CQ11" s="27" t="str">
        <f t="shared" si="93"/>
        <v>1</v>
      </c>
      <c r="CR11" s="27" t="str">
        <f t="shared" ref="CR11:CR59" si="326">IF(CO11="","",IF(CO11=TIME(0,30,0),15,IF(CO11=TIME(1,0,0),16,IF(CO11=TIME(1,30,0),17,IF(CO11=TIME(2,0,0),18,IF(CO11=TIME(2,30,0),19,IF(CO11=TIME(3,0,0),20,IF(CO11=TIME(3,30,0),21,IF(CO11=TIME(4,0,0),22,IF(CO11=TIME(4,30,0),23,IF(CO11=TIME(5,0,0),24,IF(CO11=TIME(5,30,0),25,IF(CO11=TIME(6,0,0),26,IF(CO11=TIME(6,30,0),27,IF(CO11=TIME(7,0,0),28,IF(CO11=TIME(7,30,0),29,IF(CO11=TIME(8,0,0),30,IF(CO11=TIME(8,30,0),31,IF(CO11=TIME(9,0,0),32,IF(CO11=TIME(9,30,0),33,IF(CO11=TIME(10,0,0),34,IF(CO11=TIME(10,30,0),35))))))))))))))))))))))</f>
        <v/>
      </c>
      <c r="CS11" s="27" t="str">
        <f t="shared" si="94"/>
        <v/>
      </c>
      <c r="CT11" s="28" t="str">
        <f t="shared" ca="1" si="95"/>
        <v/>
      </c>
      <c r="CU11" s="33">
        <f>入力シート!CS11</f>
        <v>0</v>
      </c>
      <c r="CV11" s="88" t="str">
        <f ca="1">IF(CT11="","",IF(AND(CT9="",CT10="",CT11&lt;&gt;"",OR(CU9=2,CU10=2,CU11=2)),CT11*2,IF(AND(CT10="",CT11&lt;&gt;"",OR(CU10=2,CU11=2)),CT11*2,IF(AND(CT11&lt;&gt;"",CU11=2),CT11*2,CT11))))</f>
        <v/>
      </c>
      <c r="CW11" s="87" t="str">
        <f>IF(DB11="","",IF(AND(DB9="",DB10="",DB11&lt;&gt;"",OR(CU9=2,CU10=2,CU11=2)),DA11/(CM11*2),IF(AND(DB10="",DB11&lt;&gt;"",OR(CU10=2,CU11=2)),DA11/(CM11*2),1)))</f>
        <v/>
      </c>
      <c r="CX11" s="89" t="str">
        <f t="shared" ca="1" si="96"/>
        <v/>
      </c>
      <c r="CY11" s="84">
        <f t="shared" si="97"/>
        <v>0</v>
      </c>
      <c r="CZ11" s="84" t="str">
        <f>IF(CM11="","",IF(AND(CM9="",CM10="",CM11&lt;&gt;""),CY9+CY10+CY11,IF(AND(CM10="",CM11&lt;&gt;""),CY10+CY11,CY11)))</f>
        <v/>
      </c>
      <c r="DA11" s="84" t="str">
        <f t="shared" si="98"/>
        <v/>
      </c>
      <c r="DB11" s="24" t="str">
        <f t="shared" si="99"/>
        <v/>
      </c>
      <c r="DC11" s="101">
        <f>入力シート!CT11</f>
        <v>0</v>
      </c>
      <c r="DD11" s="210">
        <f>入力シート!CU11</f>
        <v>0</v>
      </c>
      <c r="DE11" s="211"/>
      <c r="DF11" s="212"/>
      <c r="DG11" s="94"/>
      <c r="DH11" s="94"/>
      <c r="DI11" s="94"/>
      <c r="DJ11" s="14">
        <f>入力シート!CV11</f>
        <v>0</v>
      </c>
      <c r="DL11" s="30" t="str">
        <f t="shared" ref="DL11:DL59" si="327">IF(DM10=DM11,"",DM11)</f>
        <v/>
      </c>
      <c r="DM11" s="101">
        <f>入力シート!DL11</f>
        <v>0</v>
      </c>
      <c r="DN11" s="101" t="str">
        <f>IF(DL11="","",入力シート!DM11)</f>
        <v/>
      </c>
      <c r="DO11" s="24">
        <f>TIME(入力シート!DO11,入力シート!DQ11,0)</f>
        <v>0</v>
      </c>
      <c r="DP11" s="24">
        <f>TIME(入力シート!DS11,入力シート!DU11,0)</f>
        <v>0</v>
      </c>
      <c r="DQ11" s="31">
        <f>TIME(入力シート!DW11,入力シート!DY11,0)</f>
        <v>0</v>
      </c>
      <c r="DR11" s="31">
        <f>TIME(入力シート!EA11,入力シート!EC11,0)</f>
        <v>0</v>
      </c>
      <c r="DS11" s="24">
        <f t="shared" si="100"/>
        <v>0</v>
      </c>
      <c r="DT11" s="24">
        <f t="shared" si="101"/>
        <v>0</v>
      </c>
      <c r="DU11" s="24">
        <f t="shared" si="102"/>
        <v>0</v>
      </c>
      <c r="DV11" s="26" t="str">
        <f t="shared" si="9"/>
        <v/>
      </c>
      <c r="DW11" s="26" t="str">
        <f t="shared" si="10"/>
        <v/>
      </c>
      <c r="DX11" s="24" t="str">
        <f t="shared" si="103"/>
        <v/>
      </c>
      <c r="DY11" s="24" t="str">
        <f>IF(DX11="","",IF(DX11=999,"error",IF(AND(AND(DM11=DM10,DM10=DM9),AND(DX10="",DX9="")),DU9+DU10+DU11,IF(AND(DM10=DM11,DX10=""),DU10+DU11,DX11))))</f>
        <v/>
      </c>
      <c r="DZ11" s="101" t="str">
        <f t="shared" si="104"/>
        <v/>
      </c>
      <c r="EA11" s="24" t="str">
        <f t="shared" si="105"/>
        <v/>
      </c>
      <c r="EB11" s="27">
        <f>EB10</f>
        <v>1</v>
      </c>
      <c r="EC11" s="27" t="str">
        <f t="shared" si="106"/>
        <v>1</v>
      </c>
      <c r="ED11" s="27" t="str">
        <f t="shared" ref="ED11:ED59" si="328">IF(EA11="","",IF(EA11=TIME(0,30,0),15,IF(EA11=TIME(1,0,0),16,IF(EA11=TIME(1,30,0),17,IF(EA11=TIME(2,0,0),18,IF(EA11=TIME(2,30,0),19,IF(EA11=TIME(3,0,0),20,IF(EA11=TIME(3,30,0),21,IF(EA11=TIME(4,0,0),22,IF(EA11=TIME(4,30,0),23,IF(EA11=TIME(5,0,0),24,IF(EA11=TIME(5,30,0),25,IF(EA11=TIME(6,0,0),26,IF(EA11=TIME(6,30,0),27,IF(EA11=TIME(7,0,0),28,IF(EA11=TIME(7,30,0),29,IF(EA11=TIME(8,0,0),30,IF(EA11=TIME(8,30,0),31,IF(EA11=TIME(9,0,0),32,IF(EA11=TIME(9,30,0),33,IF(EA11=TIME(10,0,0),34,IF(EA11=TIME(10,30,0),35))))))))))))))))))))))</f>
        <v/>
      </c>
      <c r="EE11" s="27" t="str">
        <f t="shared" si="107"/>
        <v/>
      </c>
      <c r="EF11" s="28" t="str">
        <f t="shared" ca="1" si="108"/>
        <v/>
      </c>
      <c r="EG11" s="33">
        <f>入力シート!EE11</f>
        <v>0</v>
      </c>
      <c r="EH11" s="88" t="str">
        <f ca="1">IF(EF11="","",IF(AND(EF9="",EF10="",EF11&lt;&gt;"",OR(EG9=2,EG10=2,EG11=2)),EF11*2,IF(AND(EF10="",EF11&lt;&gt;"",OR(EG10=2,EG11=2)),EF11*2,IF(AND(EF11&lt;&gt;"",EG11=2),EF11*2,EF11))))</f>
        <v/>
      </c>
      <c r="EI11" s="87" t="str">
        <f>IF(EN11="","",IF(AND(EN9="",EN10="",EN11&lt;&gt;"",OR(EG9=2,EG10=2,EG11=2)),EM11/(DY11*2),IF(AND(EN10="",EN11&lt;&gt;"",OR(EG10=2,EG11=2)),EM11/(DY11*2),1)))</f>
        <v/>
      </c>
      <c r="EJ11" s="89" t="str">
        <f t="shared" ca="1" si="109"/>
        <v/>
      </c>
      <c r="EK11" s="84">
        <f t="shared" si="110"/>
        <v>0</v>
      </c>
      <c r="EL11" s="84" t="str">
        <f>IF(DY11="","",IF(AND(DY9="",DY10="",DY11&lt;&gt;""),EK9+EK10+EK11,IF(AND(DY10="",DY11&lt;&gt;""),EK10+EK11,EK11)))</f>
        <v/>
      </c>
      <c r="EM11" s="84" t="str">
        <f t="shared" si="111"/>
        <v/>
      </c>
      <c r="EN11" s="24" t="str">
        <f t="shared" si="112"/>
        <v/>
      </c>
      <c r="EO11" s="101">
        <f>入力シート!EF11</f>
        <v>0</v>
      </c>
      <c r="EP11" s="210">
        <f>入力シート!EG11</f>
        <v>0</v>
      </c>
      <c r="EQ11" s="211"/>
      <c r="ER11" s="212"/>
      <c r="ES11" s="94"/>
      <c r="ET11" s="94"/>
      <c r="EU11" s="94"/>
      <c r="EV11" s="14">
        <f>入力シート!EH11</f>
        <v>0</v>
      </c>
      <c r="EX11" s="30" t="str">
        <f t="shared" ref="EX11:EX59" si="329">IF(EY10=EY11,"",EY11)</f>
        <v/>
      </c>
      <c r="EY11" s="101">
        <f>入力シート!EX11</f>
        <v>0</v>
      </c>
      <c r="EZ11" s="101" t="str">
        <f>IF(EX11="","",入力シート!EY11)</f>
        <v/>
      </c>
      <c r="FA11" s="24">
        <f>TIME(入力シート!FA11,入力シート!FC11,0)</f>
        <v>0</v>
      </c>
      <c r="FB11" s="24">
        <f>TIME(入力シート!FE11,入力シート!FG11,0)</f>
        <v>0</v>
      </c>
      <c r="FC11" s="31">
        <f>TIME(入力シート!FI11,入力シート!FK11,0)</f>
        <v>0</v>
      </c>
      <c r="FD11" s="31">
        <f>TIME(入力シート!FM11,入力シート!FO11,0)</f>
        <v>0</v>
      </c>
      <c r="FE11" s="24">
        <f t="shared" si="113"/>
        <v>0</v>
      </c>
      <c r="FF11" s="24">
        <f t="shared" si="114"/>
        <v>0</v>
      </c>
      <c r="FG11" s="24">
        <f t="shared" si="115"/>
        <v>0</v>
      </c>
      <c r="FH11" s="26" t="str">
        <f t="shared" si="12"/>
        <v/>
      </c>
      <c r="FI11" s="26" t="str">
        <f t="shared" si="13"/>
        <v/>
      </c>
      <c r="FJ11" s="24" t="str">
        <f t="shared" si="116"/>
        <v/>
      </c>
      <c r="FK11" s="24" t="str">
        <f>IF(FJ11="","",IF(FJ11=999,"error",IF(AND(AND(EY11=EY10,EY10=EY9),AND(FJ10="",FJ9="")),FG9+FG10+FG11,IF(AND(EY10=EY11,FJ10=""),FG10+FG11,FJ11))))</f>
        <v/>
      </c>
      <c r="FL11" s="101" t="str">
        <f t="shared" si="117"/>
        <v/>
      </c>
      <c r="FM11" s="24" t="str">
        <f t="shared" si="118"/>
        <v/>
      </c>
      <c r="FN11" s="27">
        <f>FN10</f>
        <v>1</v>
      </c>
      <c r="FO11" s="27" t="str">
        <f t="shared" si="119"/>
        <v>1</v>
      </c>
      <c r="FP11" s="27" t="str">
        <f t="shared" ref="FP11:FP59" si="330">IF(FM11="","",IF(FM11=TIME(0,30,0),15,IF(FM11=TIME(1,0,0),16,IF(FM11=TIME(1,30,0),17,IF(FM11=TIME(2,0,0),18,IF(FM11=TIME(2,30,0),19,IF(FM11=TIME(3,0,0),20,IF(FM11=TIME(3,30,0),21,IF(FM11=TIME(4,0,0),22,IF(FM11=TIME(4,30,0),23,IF(FM11=TIME(5,0,0),24,IF(FM11=TIME(5,30,0),25,IF(FM11=TIME(6,0,0),26,IF(FM11=TIME(6,30,0),27,IF(FM11=TIME(7,0,0),28,IF(FM11=TIME(7,30,0),29,IF(FM11=TIME(8,0,0),30,IF(FM11=TIME(8,30,0),31,IF(FM11=TIME(9,0,0),32,IF(FM11=TIME(9,30,0),33,IF(FM11=TIME(10,0,0),34,IF(FM11=TIME(10,30,0),35))))))))))))))))))))))</f>
        <v/>
      </c>
      <c r="FQ11" s="27" t="str">
        <f t="shared" si="120"/>
        <v/>
      </c>
      <c r="FR11" s="28" t="str">
        <f t="shared" ca="1" si="121"/>
        <v/>
      </c>
      <c r="FS11" s="33">
        <f>入力シート!FQ11</f>
        <v>0</v>
      </c>
      <c r="FT11" s="88" t="str">
        <f ca="1">IF(FR11="","",IF(AND(FR9="",FR10="",FR11&lt;&gt;"",OR(FS9=2,FS10=2,FS11=2)),FR11*2,IF(AND(FR10="",FR11&lt;&gt;"",OR(FS10=2,FS11=2)),FR11*2,IF(AND(FR11&lt;&gt;"",FS11=2),FR11*2,FR11))))</f>
        <v/>
      </c>
      <c r="FU11" s="87" t="str">
        <f>IF(FZ11="","",IF(AND(FZ9="",FZ10="",FZ11&lt;&gt;"",OR(FS9=2,FS10=2,FS11=2)),FY11/(FK11*2),IF(AND(FZ10="",FZ11&lt;&gt;"",OR(FS10=2,FS11=2)),FY11/(FK11*2),1)))</f>
        <v/>
      </c>
      <c r="FV11" s="89" t="str">
        <f t="shared" ca="1" si="122"/>
        <v/>
      </c>
      <c r="FW11" s="84">
        <f t="shared" si="123"/>
        <v>0</v>
      </c>
      <c r="FX11" s="84" t="str">
        <f>IF(FK11="","",IF(AND(FK9="",FK10="",FK11&lt;&gt;""),FW9+FW10+FW11,IF(AND(FK10="",FK11&lt;&gt;""),FW10+FW11,FW11)))</f>
        <v/>
      </c>
      <c r="FY11" s="84" t="str">
        <f t="shared" si="124"/>
        <v/>
      </c>
      <c r="FZ11" s="24" t="str">
        <f t="shared" si="125"/>
        <v/>
      </c>
      <c r="GA11" s="101">
        <f>入力シート!FR11</f>
        <v>0</v>
      </c>
      <c r="GB11" s="210">
        <f>入力シート!FS11</f>
        <v>0</v>
      </c>
      <c r="GC11" s="211"/>
      <c r="GD11" s="212"/>
      <c r="GE11" s="94"/>
      <c r="GF11" s="94"/>
      <c r="GG11" s="94"/>
      <c r="GH11" s="14">
        <f>入力シート!FT11</f>
        <v>0</v>
      </c>
      <c r="GJ11" s="30" t="str">
        <f t="shared" ref="GJ11:GJ59" si="331">IF(GK10=GK11,"",GK11)</f>
        <v/>
      </c>
      <c r="GK11" s="101">
        <f>入力シート!GJ11</f>
        <v>0</v>
      </c>
      <c r="GL11" s="101" t="str">
        <f>IF(GJ11="","",入力シート!GK11)</f>
        <v/>
      </c>
      <c r="GM11" s="24">
        <f>TIME(入力シート!GM11,入力シート!GO11,0)</f>
        <v>0</v>
      </c>
      <c r="GN11" s="24">
        <f>TIME(入力シート!GQ11,入力シート!GS11,0)</f>
        <v>0</v>
      </c>
      <c r="GO11" s="31">
        <f>TIME(入力シート!GU11,入力シート!GW11,0)</f>
        <v>0</v>
      </c>
      <c r="GP11" s="31">
        <f>TIME(入力シート!GY11,入力シート!HA11,0)</f>
        <v>0</v>
      </c>
      <c r="GQ11" s="24">
        <f t="shared" si="126"/>
        <v>0</v>
      </c>
      <c r="GR11" s="24">
        <f t="shared" si="127"/>
        <v>0</v>
      </c>
      <c r="GS11" s="24">
        <f t="shared" si="128"/>
        <v>0</v>
      </c>
      <c r="GT11" s="26" t="str">
        <f t="shared" si="15"/>
        <v/>
      </c>
      <c r="GU11" s="26" t="str">
        <f t="shared" si="16"/>
        <v/>
      </c>
      <c r="GV11" s="24" t="str">
        <f t="shared" si="129"/>
        <v/>
      </c>
      <c r="GW11" s="24" t="str">
        <f>IF(GV11="","",IF(GV11=999,"error",IF(AND(AND(GK11=GK10,GK10=GK9),AND(GV10="",GV9="")),GS9+GS10+GS11,IF(AND(GK10=GK11,GV10=""),GS10+GS11,GV11))))</f>
        <v/>
      </c>
      <c r="GX11" s="101" t="str">
        <f t="shared" si="130"/>
        <v/>
      </c>
      <c r="GY11" s="24" t="str">
        <f t="shared" si="131"/>
        <v/>
      </c>
      <c r="GZ11" s="27">
        <f>GZ10</f>
        <v>1</v>
      </c>
      <c r="HA11" s="27" t="str">
        <f t="shared" si="132"/>
        <v>1</v>
      </c>
      <c r="HB11" s="27" t="str">
        <f t="shared" ref="HB11:HB59" si="332">IF(GY11="","",IF(GY11=TIME(0,30,0),15,IF(GY11=TIME(1,0,0),16,IF(GY11=TIME(1,30,0),17,IF(GY11=TIME(2,0,0),18,IF(GY11=TIME(2,30,0),19,IF(GY11=TIME(3,0,0),20,IF(GY11=TIME(3,30,0),21,IF(GY11=TIME(4,0,0),22,IF(GY11=TIME(4,30,0),23,IF(GY11=TIME(5,0,0),24,IF(GY11=TIME(5,30,0),25,IF(GY11=TIME(6,0,0),26,IF(GY11=TIME(6,30,0),27,IF(GY11=TIME(7,0,0),28,IF(GY11=TIME(7,30,0),29,IF(GY11=TIME(8,0,0),30,IF(GY11=TIME(8,30,0),31,IF(GY11=TIME(9,0,0),32,IF(GY11=TIME(9,30,0),33,IF(GY11=TIME(10,0,0),34,IF(GY11=TIME(10,30,0),35))))))))))))))))))))))</f>
        <v/>
      </c>
      <c r="HC11" s="27" t="str">
        <f t="shared" si="133"/>
        <v/>
      </c>
      <c r="HD11" s="28" t="str">
        <f t="shared" ca="1" si="134"/>
        <v/>
      </c>
      <c r="HE11" s="33">
        <f>入力シート!HC11</f>
        <v>0</v>
      </c>
      <c r="HF11" s="88" t="str">
        <f ca="1">IF(HD11="","",IF(AND(HD9="",HD10="",HD11&lt;&gt;"",OR(HE9=2,HE10=2,HE11=2)),HD11*2,IF(AND(HD10="",HD11&lt;&gt;"",OR(HE10=2,HE11=2)),HD11*2,IF(AND(HD11&lt;&gt;"",HE11=2),HD11*2,HD11))))</f>
        <v/>
      </c>
      <c r="HG11" s="87" t="str">
        <f>IF(HL11="","",IF(AND(HL9="",HL10="",HL11&lt;&gt;"",OR(HE9=2,HE10=2,HE11=2)),HK11/(GW11*2),IF(AND(HL10="",HL11&lt;&gt;"",OR(HE10=2,HE11=2)),HK11/(GW11*2),1)))</f>
        <v/>
      </c>
      <c r="HH11" s="89" t="str">
        <f t="shared" ca="1" si="135"/>
        <v/>
      </c>
      <c r="HI11" s="84">
        <f t="shared" si="136"/>
        <v>0</v>
      </c>
      <c r="HJ11" s="84" t="str">
        <f>IF(GW11="","",IF(AND(GW9="",GW10="",GW11&lt;&gt;""),HI9+HI10+HI11,IF(AND(GW10="",GW11&lt;&gt;""),HI10+HI11,HI11)))</f>
        <v/>
      </c>
      <c r="HK11" s="84" t="str">
        <f t="shared" si="137"/>
        <v/>
      </c>
      <c r="HL11" s="24" t="str">
        <f t="shared" si="138"/>
        <v/>
      </c>
      <c r="HM11" s="101">
        <f>入力シート!HD11</f>
        <v>0</v>
      </c>
      <c r="HN11" s="210">
        <f>入力シート!HE11</f>
        <v>0</v>
      </c>
      <c r="HO11" s="211"/>
      <c r="HP11" s="212"/>
      <c r="HQ11" s="94"/>
      <c r="HR11" s="94"/>
      <c r="HS11" s="94"/>
      <c r="HT11" s="14">
        <f>入力シート!HF11</f>
        <v>0</v>
      </c>
      <c r="HV11" s="30" t="str">
        <f t="shared" ref="HV11:HV59" si="333">IF(HW10=HW11,"",HW11)</f>
        <v/>
      </c>
      <c r="HW11" s="101">
        <f>入力シート!HV11</f>
        <v>0</v>
      </c>
      <c r="HX11" s="101" t="str">
        <f>IF(HV11="","",入力シート!HW11)</f>
        <v/>
      </c>
      <c r="HY11" s="24">
        <f>TIME(入力シート!HY11,入力シート!IA11,0)</f>
        <v>0</v>
      </c>
      <c r="HZ11" s="24">
        <f>TIME(入力シート!IC11,入力シート!IE11,0)</f>
        <v>0</v>
      </c>
      <c r="IA11" s="31">
        <f>TIME(入力シート!IG11,入力シート!II11,0)</f>
        <v>0</v>
      </c>
      <c r="IB11" s="31">
        <f>TIME(入力シート!IK11,入力シート!IM11,0)</f>
        <v>0</v>
      </c>
      <c r="IC11" s="24">
        <f t="shared" si="139"/>
        <v>0</v>
      </c>
      <c r="ID11" s="24">
        <f t="shared" si="140"/>
        <v>0</v>
      </c>
      <c r="IE11" s="24">
        <f t="shared" si="141"/>
        <v>0</v>
      </c>
      <c r="IF11" s="26" t="str">
        <f t="shared" si="18"/>
        <v/>
      </c>
      <c r="IG11" s="26" t="str">
        <f t="shared" si="19"/>
        <v/>
      </c>
      <c r="IH11" s="24" t="str">
        <f t="shared" si="142"/>
        <v/>
      </c>
      <c r="II11" s="24" t="str">
        <f>IF(IH11="","",IF(IH11=999,"error",IF(AND(AND(HW11=HW10,HW10=HW9),AND(IH10="",IH9="")),IE9+IE10+IE11,IF(AND(HW10=HW11,IH10=""),IE10+IE11,IH11))))</f>
        <v/>
      </c>
      <c r="IJ11" s="101" t="str">
        <f t="shared" si="143"/>
        <v/>
      </c>
      <c r="IK11" s="24" t="str">
        <f t="shared" si="144"/>
        <v/>
      </c>
      <c r="IL11" s="27">
        <f>IL10</f>
        <v>1</v>
      </c>
      <c r="IM11" s="27" t="str">
        <f t="shared" si="145"/>
        <v>1</v>
      </c>
      <c r="IN11" s="27" t="str">
        <f t="shared" ref="IN11:IN59" si="334">IF(IK11="","",IF(IK11=TIME(0,30,0),15,IF(IK11=TIME(1,0,0),16,IF(IK11=TIME(1,30,0),17,IF(IK11=TIME(2,0,0),18,IF(IK11=TIME(2,30,0),19,IF(IK11=TIME(3,0,0),20,IF(IK11=TIME(3,30,0),21,IF(IK11=TIME(4,0,0),22,IF(IK11=TIME(4,30,0),23,IF(IK11=TIME(5,0,0),24,IF(IK11=TIME(5,30,0),25,IF(IK11=TIME(6,0,0),26,IF(IK11=TIME(6,30,0),27,IF(IK11=TIME(7,0,0),28,IF(IK11=TIME(7,30,0),29,IF(IK11=TIME(8,0,0),30,IF(IK11=TIME(8,30,0),31,IF(IK11=TIME(9,0,0),32,IF(IK11=TIME(9,30,0),33,IF(IK11=TIME(10,0,0),34,IF(IK11=TIME(10,30,0),35))))))))))))))))))))))</f>
        <v/>
      </c>
      <c r="IO11" s="27" t="str">
        <f t="shared" si="146"/>
        <v/>
      </c>
      <c r="IP11" s="28" t="str">
        <f t="shared" ca="1" si="147"/>
        <v/>
      </c>
      <c r="IQ11" s="33">
        <f>入力シート!IO11</f>
        <v>0</v>
      </c>
      <c r="IR11" s="88" t="str">
        <f ca="1">IF(IP11="","",IF(AND(IP9="",IP10="",IP11&lt;&gt;"",OR(IQ9=2,IQ10=2,IQ11=2)),IP11*2,IF(AND(IP10="",IP11&lt;&gt;"",OR(IQ10=2,IQ11=2)),IP11*2,IF(AND(IP11&lt;&gt;"",IQ11=2),IP11*2,IP11))))</f>
        <v/>
      </c>
      <c r="IS11" s="87" t="str">
        <f>IF(IX11="","",IF(AND(IX9="",IX10="",IX11&lt;&gt;"",OR(IQ9=2,IQ10=2,IQ11=2)),IW11/(II11*2),IF(AND(IX10="",IX11&lt;&gt;"",OR(IQ10=2,IQ11=2)),IW11/(II11*2),1)))</f>
        <v/>
      </c>
      <c r="IT11" s="89" t="str">
        <f t="shared" ca="1" si="148"/>
        <v/>
      </c>
      <c r="IU11" s="84">
        <f t="shared" si="149"/>
        <v>0</v>
      </c>
      <c r="IV11" s="84" t="str">
        <f>IF(II11="","",IF(AND(II9="",II10="",II11&lt;&gt;""),IU9+IU10+IU11,IF(AND(II10="",II11&lt;&gt;""),IU10+IU11,IU11)))</f>
        <v/>
      </c>
      <c r="IW11" s="84" t="str">
        <f t="shared" si="150"/>
        <v/>
      </c>
      <c r="IX11" s="24" t="str">
        <f t="shared" si="151"/>
        <v/>
      </c>
      <c r="IY11" s="101">
        <f>入力シート!IP11</f>
        <v>0</v>
      </c>
      <c r="IZ11" s="210">
        <f>入力シート!IQ11</f>
        <v>0</v>
      </c>
      <c r="JA11" s="211"/>
      <c r="JB11" s="212"/>
      <c r="JC11" s="94"/>
      <c r="JD11" s="94"/>
      <c r="JE11" s="94"/>
      <c r="JF11" s="14">
        <f>入力シート!IR11</f>
        <v>0</v>
      </c>
      <c r="JH11" s="30" t="str">
        <f t="shared" ref="JH11:JH59" si="335">IF(JI10=JI11,"",JI11)</f>
        <v/>
      </c>
      <c r="JI11" s="101">
        <f>入力シート!JH11</f>
        <v>0</v>
      </c>
      <c r="JJ11" s="101" t="str">
        <f>IF(JH11="","",入力シート!JI11)</f>
        <v/>
      </c>
      <c r="JK11" s="24">
        <f>TIME(入力シート!JK11,入力シート!JM11,0)</f>
        <v>0</v>
      </c>
      <c r="JL11" s="24">
        <f>TIME(入力シート!JO11,入力シート!JQ11,0)</f>
        <v>0</v>
      </c>
      <c r="JM11" s="31">
        <f>TIME(入力シート!JS11,入力シート!JU11,0)</f>
        <v>0</v>
      </c>
      <c r="JN11" s="31">
        <f>TIME(入力シート!JW11,入力シート!JY11,0)</f>
        <v>0</v>
      </c>
      <c r="JO11" s="24">
        <f t="shared" si="152"/>
        <v>0</v>
      </c>
      <c r="JP11" s="24">
        <f t="shared" si="153"/>
        <v>0</v>
      </c>
      <c r="JQ11" s="24">
        <f t="shared" si="154"/>
        <v>0</v>
      </c>
      <c r="JR11" s="26" t="str">
        <f t="shared" si="21"/>
        <v/>
      </c>
      <c r="JS11" s="26" t="str">
        <f t="shared" si="22"/>
        <v/>
      </c>
      <c r="JT11" s="24" t="str">
        <f t="shared" si="155"/>
        <v/>
      </c>
      <c r="JU11" s="24" t="str">
        <f>IF(JT11="","",IF(JT11=999,"error",IF(AND(AND(JI11=JI10,JI10=JI9),AND(JT10="",JT9="")),JQ9+JQ10+JQ11,IF(AND(JI10=JI11,JT10=""),JQ10+JQ11,JT11))))</f>
        <v/>
      </c>
      <c r="JV11" s="101" t="str">
        <f t="shared" si="156"/>
        <v/>
      </c>
      <c r="JW11" s="24" t="str">
        <f t="shared" si="157"/>
        <v/>
      </c>
      <c r="JX11" s="27">
        <f>JX10</f>
        <v>1</v>
      </c>
      <c r="JY11" s="27" t="str">
        <f t="shared" si="158"/>
        <v>1</v>
      </c>
      <c r="JZ11" s="27" t="str">
        <f t="shared" ref="JZ11:JZ59" si="336">IF(JW11="","",IF(JW11=TIME(0,30,0),15,IF(JW11=TIME(1,0,0),16,IF(JW11=TIME(1,30,0),17,IF(JW11=TIME(2,0,0),18,IF(JW11=TIME(2,30,0),19,IF(JW11=TIME(3,0,0),20,IF(JW11=TIME(3,30,0),21,IF(JW11=TIME(4,0,0),22,IF(JW11=TIME(4,30,0),23,IF(JW11=TIME(5,0,0),24,IF(JW11=TIME(5,30,0),25,IF(JW11=TIME(6,0,0),26,IF(JW11=TIME(6,30,0),27,IF(JW11=TIME(7,0,0),28,IF(JW11=TIME(7,30,0),29,IF(JW11=TIME(8,0,0),30,IF(JW11=TIME(8,30,0),31,IF(JW11=TIME(9,0,0),32,IF(JW11=TIME(9,30,0),33,IF(JW11=TIME(10,0,0),34,IF(JW11=TIME(10,30,0),35))))))))))))))))))))))</f>
        <v/>
      </c>
      <c r="KA11" s="27" t="str">
        <f t="shared" si="159"/>
        <v/>
      </c>
      <c r="KB11" s="28" t="str">
        <f t="shared" ca="1" si="160"/>
        <v/>
      </c>
      <c r="KC11" s="33">
        <f>入力シート!KA11</f>
        <v>0</v>
      </c>
      <c r="KD11" s="88" t="str">
        <f ca="1">IF(KB11="","",IF(AND(KB9="",KB10="",KB11&lt;&gt;"",OR(KC9=2,KC10=2,KC11=2)),KB11*2,IF(AND(KB10="",KB11&lt;&gt;"",OR(KC10=2,KC11=2)),KB11*2,IF(AND(KB11&lt;&gt;"",KC11=2),KB11*2,KB11))))</f>
        <v/>
      </c>
      <c r="KE11" s="87" t="str">
        <f>IF(KJ11="","",IF(AND(KJ9="",KJ10="",KJ11&lt;&gt;"",OR(KC9=2,KC10=2,KC11=2)),KI11/(JU11*2),IF(AND(KJ10="",KJ11&lt;&gt;"",OR(KC10=2,KC11=2)),KI11/(JU11*2),1)))</f>
        <v/>
      </c>
      <c r="KF11" s="89" t="str">
        <f t="shared" ca="1" si="161"/>
        <v/>
      </c>
      <c r="KG11" s="84">
        <f t="shared" si="162"/>
        <v>0</v>
      </c>
      <c r="KH11" s="84" t="str">
        <f>IF(JU11="","",IF(AND(JU9="",JU10="",JU11&lt;&gt;""),KG9+KG10+KG11,IF(AND(JU10="",JU11&lt;&gt;""),KG10+KG11,KG11)))</f>
        <v/>
      </c>
      <c r="KI11" s="84" t="str">
        <f t="shared" si="163"/>
        <v/>
      </c>
      <c r="KJ11" s="24" t="str">
        <f t="shared" si="164"/>
        <v/>
      </c>
      <c r="KK11" s="101">
        <f>入力シート!KB11</f>
        <v>0</v>
      </c>
      <c r="KL11" s="210">
        <f>入力シート!KC11</f>
        <v>0</v>
      </c>
      <c r="KM11" s="211"/>
      <c r="KN11" s="212"/>
      <c r="KO11" s="94"/>
      <c r="KP11" s="94"/>
      <c r="KQ11" s="94"/>
      <c r="KR11" s="14">
        <f>入力シート!KD11</f>
        <v>0</v>
      </c>
      <c r="KT11" s="30" t="str">
        <f t="shared" ref="KT11:KT59" si="337">IF(KU10=KU11,"",KU11)</f>
        <v/>
      </c>
      <c r="KU11" s="101">
        <f>入力シート!KT11</f>
        <v>0</v>
      </c>
      <c r="KV11" s="101" t="str">
        <f>IF(KT11="","",入力シート!KU11)</f>
        <v/>
      </c>
      <c r="KW11" s="24">
        <f>TIME(入力シート!KW11,入力シート!KY11,0)</f>
        <v>0</v>
      </c>
      <c r="KX11" s="24">
        <f>TIME(入力シート!LA11,入力シート!LC11,0)</f>
        <v>0</v>
      </c>
      <c r="KY11" s="31">
        <f>TIME(入力シート!LE11,入力シート!LG11,0)</f>
        <v>0</v>
      </c>
      <c r="KZ11" s="31">
        <f>TIME(入力シート!LI11,入力シート!LK11,0)</f>
        <v>0</v>
      </c>
      <c r="LA11" s="24">
        <f t="shared" si="165"/>
        <v>0</v>
      </c>
      <c r="LB11" s="24">
        <f t="shared" si="166"/>
        <v>0</v>
      </c>
      <c r="LC11" s="24">
        <f t="shared" si="167"/>
        <v>0</v>
      </c>
      <c r="LD11" s="26" t="str">
        <f t="shared" si="24"/>
        <v/>
      </c>
      <c r="LE11" s="26" t="str">
        <f t="shared" si="25"/>
        <v/>
      </c>
      <c r="LF11" s="24" t="str">
        <f t="shared" si="168"/>
        <v/>
      </c>
      <c r="LG11" s="24" t="str">
        <f>IF(LF11="","",IF(LF11=999,"error",IF(AND(AND(KU11=KU10,KU10=KU9),AND(LF10="",LF9="")),LC9+LC10+LC11,IF(AND(KU10=KU11,LF10=""),LC10+LC11,LF11))))</f>
        <v/>
      </c>
      <c r="LH11" s="101" t="str">
        <f t="shared" si="169"/>
        <v/>
      </c>
      <c r="LI11" s="24" t="str">
        <f t="shared" si="170"/>
        <v/>
      </c>
      <c r="LJ11" s="27">
        <f>LJ10</f>
        <v>1</v>
      </c>
      <c r="LK11" s="27" t="str">
        <f t="shared" si="171"/>
        <v>1</v>
      </c>
      <c r="LL11" s="27" t="str">
        <f t="shared" ref="LL11:LL59" si="338">IF(LI11="","",IF(LI11=TIME(0,30,0),15,IF(LI11=TIME(1,0,0),16,IF(LI11=TIME(1,30,0),17,IF(LI11=TIME(2,0,0),18,IF(LI11=TIME(2,30,0),19,IF(LI11=TIME(3,0,0),20,IF(LI11=TIME(3,30,0),21,IF(LI11=TIME(4,0,0),22,IF(LI11=TIME(4,30,0),23,IF(LI11=TIME(5,0,0),24,IF(LI11=TIME(5,30,0),25,IF(LI11=TIME(6,0,0),26,IF(LI11=TIME(6,30,0),27,IF(LI11=TIME(7,0,0),28,IF(LI11=TIME(7,30,0),29,IF(LI11=TIME(8,0,0),30,IF(LI11=TIME(8,30,0),31,IF(LI11=TIME(9,0,0),32,IF(LI11=TIME(9,30,0),33,IF(LI11=TIME(10,0,0),34,IF(LI11=TIME(10,30,0),35))))))))))))))))))))))</f>
        <v/>
      </c>
      <c r="LM11" s="27" t="str">
        <f t="shared" si="172"/>
        <v/>
      </c>
      <c r="LN11" s="28" t="str">
        <f t="shared" ca="1" si="173"/>
        <v/>
      </c>
      <c r="LO11" s="33">
        <f>入力シート!LM11</f>
        <v>0</v>
      </c>
      <c r="LP11" s="88" t="str">
        <f ca="1">IF(LN11="","",IF(AND(LN9="",LN10="",LN11&lt;&gt;"",OR(LO9=2,LO10=2,LO11=2)),LN11*2,IF(AND(LN10="",LN11&lt;&gt;"",OR(LO10=2,LO11=2)),LN11*2,IF(AND(LN11&lt;&gt;"",LO11=2),LN11*2,LN11))))</f>
        <v/>
      </c>
      <c r="LQ11" s="87" t="str">
        <f>IF(LV11="","",IF(AND(LV9="",LV10="",LV11&lt;&gt;"",OR(LO9=2,LO10=2,LO11=2)),LU11/(LG11*2),IF(AND(LV10="",LV11&lt;&gt;"",OR(LO10=2,LO11=2)),LU11/(LG11*2),1)))</f>
        <v/>
      </c>
      <c r="LR11" s="89" t="str">
        <f t="shared" ca="1" si="174"/>
        <v/>
      </c>
      <c r="LS11" s="84">
        <f t="shared" si="175"/>
        <v>0</v>
      </c>
      <c r="LT11" s="84" t="str">
        <f>IF(LG11="","",IF(AND(LG9="",LG10="",LG11&lt;&gt;""),LS9+LS10+LS11,IF(AND(LG10="",LG11&lt;&gt;""),LS10+LS11,LS11)))</f>
        <v/>
      </c>
      <c r="LU11" s="84" t="str">
        <f t="shared" si="176"/>
        <v/>
      </c>
      <c r="LV11" s="24" t="str">
        <f t="shared" si="177"/>
        <v/>
      </c>
      <c r="LW11" s="101">
        <f>入力シート!LN11</f>
        <v>0</v>
      </c>
      <c r="LX11" s="210">
        <f>入力シート!LO11</f>
        <v>0</v>
      </c>
      <c r="LY11" s="211"/>
      <c r="LZ11" s="212"/>
      <c r="MA11" s="94"/>
      <c r="MB11" s="94"/>
      <c r="MC11" s="94"/>
      <c r="MD11" s="14">
        <f>入力シート!LP11</f>
        <v>0</v>
      </c>
      <c r="MF11" s="30" t="str">
        <f t="shared" ref="MF11:MF59" si="339">IF(MG10=MG11,"",MG11)</f>
        <v/>
      </c>
      <c r="MG11" s="101">
        <f>入力シート!MF11</f>
        <v>0</v>
      </c>
      <c r="MH11" s="101" t="str">
        <f>IF(MF11="","",入力シート!MG11)</f>
        <v/>
      </c>
      <c r="MI11" s="24">
        <f>TIME(入力シート!MI11,入力シート!MK11,0)</f>
        <v>0</v>
      </c>
      <c r="MJ11" s="24">
        <f>TIME(入力シート!MM11,入力シート!MO11,0)</f>
        <v>0</v>
      </c>
      <c r="MK11" s="31">
        <f>TIME(入力シート!MQ11,入力シート!MS11,0)</f>
        <v>0</v>
      </c>
      <c r="ML11" s="31">
        <f>TIME(入力シート!MU11,入力シート!MW11,0)</f>
        <v>0</v>
      </c>
      <c r="MM11" s="24">
        <f t="shared" si="178"/>
        <v>0</v>
      </c>
      <c r="MN11" s="24">
        <f t="shared" si="179"/>
        <v>0</v>
      </c>
      <c r="MO11" s="24">
        <f t="shared" si="180"/>
        <v>0</v>
      </c>
      <c r="MP11" s="26" t="str">
        <f t="shared" si="27"/>
        <v/>
      </c>
      <c r="MQ11" s="26" t="str">
        <f t="shared" si="28"/>
        <v/>
      </c>
      <c r="MR11" s="24" t="str">
        <f t="shared" si="181"/>
        <v/>
      </c>
      <c r="MS11" s="24" t="str">
        <f>IF(MR11="","",IF(MR11=999,"error",IF(AND(AND(MG11=MG10,MG10=MG9),AND(MR10="",MR9="")),MO9+MO10+MO11,IF(AND(MG10=MG11,MR10=""),MO10+MO11,MR11))))</f>
        <v/>
      </c>
      <c r="MT11" s="101" t="str">
        <f t="shared" si="182"/>
        <v/>
      </c>
      <c r="MU11" s="24" t="str">
        <f t="shared" si="183"/>
        <v/>
      </c>
      <c r="MV11" s="27">
        <f>MV10</f>
        <v>1</v>
      </c>
      <c r="MW11" s="27" t="str">
        <f t="shared" si="184"/>
        <v>1</v>
      </c>
      <c r="MX11" s="27" t="str">
        <f t="shared" ref="MX11:MX59" si="340">IF(MU11="","",IF(MU11=TIME(0,30,0),15,IF(MU11=TIME(1,0,0),16,IF(MU11=TIME(1,30,0),17,IF(MU11=TIME(2,0,0),18,IF(MU11=TIME(2,30,0),19,IF(MU11=TIME(3,0,0),20,IF(MU11=TIME(3,30,0),21,IF(MU11=TIME(4,0,0),22,IF(MU11=TIME(4,30,0),23,IF(MU11=TIME(5,0,0),24,IF(MU11=TIME(5,30,0),25,IF(MU11=TIME(6,0,0),26,IF(MU11=TIME(6,30,0),27,IF(MU11=TIME(7,0,0),28,IF(MU11=TIME(7,30,0),29,IF(MU11=TIME(8,0,0),30,IF(MU11=TIME(8,30,0),31,IF(MU11=TIME(9,0,0),32,IF(MU11=TIME(9,30,0),33,IF(MU11=TIME(10,0,0),34,IF(MU11=TIME(10,30,0),35))))))))))))))))))))))</f>
        <v/>
      </c>
      <c r="MY11" s="27" t="str">
        <f t="shared" si="185"/>
        <v/>
      </c>
      <c r="MZ11" s="28" t="str">
        <f t="shared" ca="1" si="186"/>
        <v/>
      </c>
      <c r="NA11" s="33">
        <f>入力シート!MY11</f>
        <v>0</v>
      </c>
      <c r="NB11" s="88" t="str">
        <f ca="1">IF(MZ11="","",IF(AND(MZ9="",MZ10="",MZ11&lt;&gt;"",OR(NA9=2,NA10=2,NA11=2)),MZ11*2,IF(AND(MZ10="",MZ11&lt;&gt;"",OR(NA10=2,NA11=2)),MZ11*2,IF(AND(MZ11&lt;&gt;"",NA11=2),MZ11*2,MZ11))))</f>
        <v/>
      </c>
      <c r="NC11" s="87" t="str">
        <f>IF(NH11="","",IF(AND(NH9="",NH10="",NH11&lt;&gt;"",OR(NA9=2,NA10=2,NA11=2)),NG11/(MS11*2),IF(AND(NH10="",NH11&lt;&gt;"",OR(NA10=2,NA11=2)),NG11/(MS11*2),1)))</f>
        <v/>
      </c>
      <c r="ND11" s="89" t="str">
        <f t="shared" ca="1" si="187"/>
        <v/>
      </c>
      <c r="NE11" s="84">
        <f t="shared" si="188"/>
        <v>0</v>
      </c>
      <c r="NF11" s="84" t="str">
        <f>IF(MS11="","",IF(AND(MS9="",MS10="",MS11&lt;&gt;""),NE9+NE10+NE11,IF(AND(MS10="",MS11&lt;&gt;""),NE10+NE11,NE11)))</f>
        <v/>
      </c>
      <c r="NG11" s="84" t="str">
        <f t="shared" si="189"/>
        <v/>
      </c>
      <c r="NH11" s="24" t="str">
        <f t="shared" si="190"/>
        <v/>
      </c>
      <c r="NI11" s="101">
        <f>入力シート!MZ11</f>
        <v>0</v>
      </c>
      <c r="NJ11" s="210">
        <f>入力シート!NA11</f>
        <v>0</v>
      </c>
      <c r="NK11" s="211"/>
      <c r="NL11" s="212"/>
      <c r="NM11" s="94"/>
      <c r="NN11" s="94"/>
      <c r="NO11" s="94"/>
      <c r="NP11" s="14">
        <f>入力シート!NB11</f>
        <v>0</v>
      </c>
      <c r="NR11" s="30" t="str">
        <f t="shared" ref="NR11:NR59" si="341">IF(NS10=NS11,"",NS11)</f>
        <v/>
      </c>
      <c r="NS11" s="101">
        <f>入力シート!NR11</f>
        <v>0</v>
      </c>
      <c r="NT11" s="101" t="str">
        <f>IF(NR11="","",入力シート!NS11)</f>
        <v/>
      </c>
      <c r="NU11" s="24">
        <f>TIME(入力シート!NU11,入力シート!NW11,0)</f>
        <v>0</v>
      </c>
      <c r="NV11" s="24">
        <f>TIME(入力シート!NY11,入力シート!OA11,0)</f>
        <v>0</v>
      </c>
      <c r="NW11" s="31">
        <f>TIME(入力シート!OC11,入力シート!OE11,0)</f>
        <v>0</v>
      </c>
      <c r="NX11" s="31">
        <f>TIME(入力シート!OG11,入力シート!OI11,0)</f>
        <v>0</v>
      </c>
      <c r="NY11" s="24">
        <f t="shared" si="191"/>
        <v>0</v>
      </c>
      <c r="NZ11" s="24">
        <f t="shared" si="192"/>
        <v>0</v>
      </c>
      <c r="OA11" s="24">
        <f t="shared" si="193"/>
        <v>0</v>
      </c>
      <c r="OB11" s="26" t="str">
        <f t="shared" si="30"/>
        <v/>
      </c>
      <c r="OC11" s="26" t="str">
        <f t="shared" si="31"/>
        <v/>
      </c>
      <c r="OD11" s="24" t="str">
        <f t="shared" si="194"/>
        <v/>
      </c>
      <c r="OE11" s="24" t="str">
        <f>IF(OD11="","",IF(OD11=999,"error",IF(AND(AND(NS11=NS10,NS10=NS9),AND(OD10="",OD9="")),OA9+OA10+OA11,IF(AND(NS10=NS11,OD10=""),OA10+OA11,OD11))))</f>
        <v/>
      </c>
      <c r="OF11" s="101" t="str">
        <f t="shared" si="195"/>
        <v/>
      </c>
      <c r="OG11" s="24" t="str">
        <f t="shared" si="196"/>
        <v/>
      </c>
      <c r="OH11" s="27">
        <f>OH10</f>
        <v>1</v>
      </c>
      <c r="OI11" s="27" t="str">
        <f t="shared" si="197"/>
        <v>1</v>
      </c>
      <c r="OJ11" s="27" t="str">
        <f t="shared" ref="OJ11:OJ59" si="342">IF(OG11="","",IF(OG11=TIME(0,30,0),15,IF(OG11=TIME(1,0,0),16,IF(OG11=TIME(1,30,0),17,IF(OG11=TIME(2,0,0),18,IF(OG11=TIME(2,30,0),19,IF(OG11=TIME(3,0,0),20,IF(OG11=TIME(3,30,0),21,IF(OG11=TIME(4,0,0),22,IF(OG11=TIME(4,30,0),23,IF(OG11=TIME(5,0,0),24,IF(OG11=TIME(5,30,0),25,IF(OG11=TIME(6,0,0),26,IF(OG11=TIME(6,30,0),27,IF(OG11=TIME(7,0,0),28,IF(OG11=TIME(7,30,0),29,IF(OG11=TIME(8,0,0),30,IF(OG11=TIME(8,30,0),31,IF(OG11=TIME(9,0,0),32,IF(OG11=TIME(9,30,0),33,IF(OG11=TIME(10,0,0),34,IF(OG11=TIME(10,30,0),35))))))))))))))))))))))</f>
        <v/>
      </c>
      <c r="OK11" s="27" t="str">
        <f t="shared" si="198"/>
        <v/>
      </c>
      <c r="OL11" s="28" t="str">
        <f t="shared" ca="1" si="199"/>
        <v/>
      </c>
      <c r="OM11" s="33">
        <f>入力シート!OK11</f>
        <v>0</v>
      </c>
      <c r="ON11" s="88" t="str">
        <f ca="1">IF(OL11="","",IF(AND(OL9="",OL10="",OL11&lt;&gt;"",OR(OM9=2,OM10=2,OM11=2)),OL11*2,IF(AND(OL10="",OL11&lt;&gt;"",OR(OM10=2,OM11=2)),OL11*2,IF(AND(OL11&lt;&gt;"",OM11=2),OL11*2,OL11))))</f>
        <v/>
      </c>
      <c r="OO11" s="87" t="str">
        <f>IF(OT11="","",IF(AND(OT9="",OT10="",OT11&lt;&gt;"",OR(OM9=2,OM10=2,OM11=2)),OS11/(OE11*2),IF(AND(OT10="",OT11&lt;&gt;"",OR(OM10=2,OM11=2)),OS11/(OE11*2),1)))</f>
        <v/>
      </c>
      <c r="OP11" s="89" t="str">
        <f t="shared" ca="1" si="200"/>
        <v/>
      </c>
      <c r="OQ11" s="84">
        <f t="shared" si="201"/>
        <v>0</v>
      </c>
      <c r="OR11" s="84" t="str">
        <f>IF(OE11="","",IF(AND(OE9="",OE10="",OE11&lt;&gt;""),OQ9+OQ10+OQ11,IF(AND(OE10="",OE11&lt;&gt;""),OQ10+OQ11,OQ11)))</f>
        <v/>
      </c>
      <c r="OS11" s="84" t="str">
        <f t="shared" si="202"/>
        <v/>
      </c>
      <c r="OT11" s="24" t="str">
        <f t="shared" si="203"/>
        <v/>
      </c>
      <c r="OU11" s="101">
        <f>入力シート!OL11</f>
        <v>0</v>
      </c>
      <c r="OV11" s="210">
        <f>入力シート!OM11</f>
        <v>0</v>
      </c>
      <c r="OW11" s="211"/>
      <c r="OX11" s="212"/>
      <c r="OY11" s="94"/>
      <c r="OZ11" s="94"/>
      <c r="PA11" s="94"/>
      <c r="PB11" s="14">
        <f>入力シート!ON11</f>
        <v>0</v>
      </c>
      <c r="PD11" s="30" t="str">
        <f t="shared" ref="PD11:PD59" si="343">IF(PE10=PE11,"",PE11)</f>
        <v/>
      </c>
      <c r="PE11" s="101">
        <f>入力シート!PD11</f>
        <v>0</v>
      </c>
      <c r="PF11" s="101" t="str">
        <f>IF(PD11="","",入力シート!PE11)</f>
        <v/>
      </c>
      <c r="PG11" s="24">
        <f>TIME(入力シート!PG11,入力シート!PI11,0)</f>
        <v>0</v>
      </c>
      <c r="PH11" s="24">
        <f>TIME(入力シート!PK11,入力シート!PM11,0)</f>
        <v>0</v>
      </c>
      <c r="PI11" s="31">
        <f>TIME(入力シート!PO11,入力シート!PQ11,0)</f>
        <v>0</v>
      </c>
      <c r="PJ11" s="31">
        <f>TIME(入力シート!PS11,入力シート!PU11,0)</f>
        <v>0</v>
      </c>
      <c r="PK11" s="24">
        <f t="shared" si="204"/>
        <v>0</v>
      </c>
      <c r="PL11" s="24">
        <f t="shared" si="205"/>
        <v>0</v>
      </c>
      <c r="PM11" s="24">
        <f t="shared" si="206"/>
        <v>0</v>
      </c>
      <c r="PN11" s="26" t="str">
        <f t="shared" si="33"/>
        <v/>
      </c>
      <c r="PO11" s="26" t="str">
        <f t="shared" si="34"/>
        <v/>
      </c>
      <c r="PP11" s="24" t="str">
        <f t="shared" si="207"/>
        <v/>
      </c>
      <c r="PQ11" s="24" t="str">
        <f>IF(PP11="","",IF(PP11=999,"error",IF(AND(AND(PE11=PE10,PE10=PE9),AND(PP10="",PP9="")),PM9+PM10+PM11,IF(AND(PE10=PE11,PP10=""),PM10+PM11,PP11))))</f>
        <v/>
      </c>
      <c r="PR11" s="101" t="str">
        <f t="shared" si="208"/>
        <v/>
      </c>
      <c r="PS11" s="24" t="str">
        <f t="shared" si="209"/>
        <v/>
      </c>
      <c r="PT11" s="27">
        <f>PT10</f>
        <v>1</v>
      </c>
      <c r="PU11" s="27" t="str">
        <f t="shared" si="210"/>
        <v>1</v>
      </c>
      <c r="PV11" s="27" t="str">
        <f t="shared" ref="PV11:PV59" si="344">IF(PS11="","",IF(PS11=TIME(0,30,0),15,IF(PS11=TIME(1,0,0),16,IF(PS11=TIME(1,30,0),17,IF(PS11=TIME(2,0,0),18,IF(PS11=TIME(2,30,0),19,IF(PS11=TIME(3,0,0),20,IF(PS11=TIME(3,30,0),21,IF(PS11=TIME(4,0,0),22,IF(PS11=TIME(4,30,0),23,IF(PS11=TIME(5,0,0),24,IF(PS11=TIME(5,30,0),25,IF(PS11=TIME(6,0,0),26,IF(PS11=TIME(6,30,0),27,IF(PS11=TIME(7,0,0),28,IF(PS11=TIME(7,30,0),29,IF(PS11=TIME(8,0,0),30,IF(PS11=TIME(8,30,0),31,IF(PS11=TIME(9,0,0),32,IF(PS11=TIME(9,30,0),33,IF(PS11=TIME(10,0,0),34,IF(PS11=TIME(10,30,0),35))))))))))))))))))))))</f>
        <v/>
      </c>
      <c r="PW11" s="27" t="str">
        <f t="shared" si="211"/>
        <v/>
      </c>
      <c r="PX11" s="28" t="str">
        <f t="shared" ca="1" si="212"/>
        <v/>
      </c>
      <c r="PY11" s="33">
        <f>入力シート!PW11</f>
        <v>0</v>
      </c>
      <c r="PZ11" s="88" t="str">
        <f ca="1">IF(PX11="","",IF(AND(PX9="",PX10="",PX11&lt;&gt;"",OR(PY9=2,PY10=2,PY11=2)),PX11*2,IF(AND(PX10="",PX11&lt;&gt;"",OR(PY10=2,PY11=2)),PX11*2,IF(AND(PX11&lt;&gt;"",PY11=2),PX11*2,PX11))))</f>
        <v/>
      </c>
      <c r="QA11" s="87" t="str">
        <f>IF(QF11="","",IF(AND(QF9="",QF10="",QF11&lt;&gt;"",OR(PY9=2,PY10=2,PY11=2)),QE11/(PQ11*2),IF(AND(QF10="",QF11&lt;&gt;"",OR(PY10=2,PY11=2)),QE11/(PQ11*2),1)))</f>
        <v/>
      </c>
      <c r="QB11" s="89" t="str">
        <f t="shared" ca="1" si="213"/>
        <v/>
      </c>
      <c r="QC11" s="84">
        <f t="shared" si="214"/>
        <v>0</v>
      </c>
      <c r="QD11" s="84" t="str">
        <f>IF(PQ11="","",IF(AND(PQ9="",PQ10="",PQ11&lt;&gt;""),QC9+QC10+QC11,IF(AND(PQ10="",PQ11&lt;&gt;""),QC10+QC11,QC11)))</f>
        <v/>
      </c>
      <c r="QE11" s="84" t="str">
        <f t="shared" si="215"/>
        <v/>
      </c>
      <c r="QF11" s="24" t="str">
        <f t="shared" si="216"/>
        <v/>
      </c>
      <c r="QG11" s="101">
        <f>入力シート!PX11</f>
        <v>0</v>
      </c>
      <c r="QH11" s="210">
        <f>入力シート!PY11</f>
        <v>0</v>
      </c>
      <c r="QI11" s="211"/>
      <c r="QJ11" s="212"/>
      <c r="QK11" s="94"/>
      <c r="QL11" s="94"/>
      <c r="QM11" s="94"/>
      <c r="QN11" s="14">
        <f>入力シート!PZ11</f>
        <v>0</v>
      </c>
      <c r="QP11" s="30" t="str">
        <f t="shared" ref="QP11:QP59" si="345">IF(QQ10=QQ11,"",QQ11)</f>
        <v/>
      </c>
      <c r="QQ11" s="101">
        <f>入力シート!QP11</f>
        <v>0</v>
      </c>
      <c r="QR11" s="101" t="str">
        <f>IF(QP11="","",入力シート!QQ11)</f>
        <v/>
      </c>
      <c r="QS11" s="24">
        <f>TIME(入力シート!QS11,入力シート!QU11,0)</f>
        <v>0</v>
      </c>
      <c r="QT11" s="24">
        <f>TIME(入力シート!QW11,入力シート!QY11,0)</f>
        <v>0</v>
      </c>
      <c r="QU11" s="31">
        <f>TIME(入力シート!RA11,入力シート!RC11,0)</f>
        <v>0</v>
      </c>
      <c r="QV11" s="31">
        <f>TIME(入力シート!RE11,入力シート!RG11,0)</f>
        <v>0</v>
      </c>
      <c r="QW11" s="24">
        <f t="shared" si="217"/>
        <v>0</v>
      </c>
      <c r="QX11" s="24">
        <f t="shared" si="218"/>
        <v>0</v>
      </c>
      <c r="QY11" s="24">
        <f t="shared" si="219"/>
        <v>0</v>
      </c>
      <c r="QZ11" s="26" t="str">
        <f t="shared" si="36"/>
        <v/>
      </c>
      <c r="RA11" s="26" t="str">
        <f t="shared" si="37"/>
        <v/>
      </c>
      <c r="RB11" s="24" t="str">
        <f t="shared" si="220"/>
        <v/>
      </c>
      <c r="RC11" s="24" t="str">
        <f>IF(RB11="","",IF(RB11=999,"error",IF(AND(AND(QQ11=QQ10,QQ10=QQ9),AND(RB10="",RB9="")),QY9+QY10+QY11,IF(AND(QQ10=QQ11,RB10=""),QY10+QY11,RB11))))</f>
        <v/>
      </c>
      <c r="RD11" s="101" t="str">
        <f t="shared" si="221"/>
        <v/>
      </c>
      <c r="RE11" s="24" t="str">
        <f t="shared" si="222"/>
        <v/>
      </c>
      <c r="RF11" s="27">
        <f>RF10</f>
        <v>1</v>
      </c>
      <c r="RG11" s="27" t="str">
        <f t="shared" si="223"/>
        <v>1</v>
      </c>
      <c r="RH11" s="27" t="str">
        <f t="shared" ref="RH11:RH59" si="346">IF(RE11="","",IF(RE11=TIME(0,30,0),15,IF(RE11=TIME(1,0,0),16,IF(RE11=TIME(1,30,0),17,IF(RE11=TIME(2,0,0),18,IF(RE11=TIME(2,30,0),19,IF(RE11=TIME(3,0,0),20,IF(RE11=TIME(3,30,0),21,IF(RE11=TIME(4,0,0),22,IF(RE11=TIME(4,30,0),23,IF(RE11=TIME(5,0,0),24,IF(RE11=TIME(5,30,0),25,IF(RE11=TIME(6,0,0),26,IF(RE11=TIME(6,30,0),27,IF(RE11=TIME(7,0,0),28,IF(RE11=TIME(7,30,0),29,IF(RE11=TIME(8,0,0),30,IF(RE11=TIME(8,30,0),31,IF(RE11=TIME(9,0,0),32,IF(RE11=TIME(9,30,0),33,IF(RE11=TIME(10,0,0),34,IF(RE11=TIME(10,30,0),35))))))))))))))))))))))</f>
        <v/>
      </c>
      <c r="RI11" s="27" t="str">
        <f t="shared" si="224"/>
        <v/>
      </c>
      <c r="RJ11" s="28" t="str">
        <f t="shared" ca="1" si="225"/>
        <v/>
      </c>
      <c r="RK11" s="33">
        <f>入力シート!RI11</f>
        <v>0</v>
      </c>
      <c r="RL11" s="88" t="str">
        <f ca="1">IF(RJ11="","",IF(AND(RJ9="",RJ10="",RJ11&lt;&gt;"",OR(RK9=2,RK10=2,RK11=2)),RJ11*2,IF(AND(RJ10="",RJ11&lt;&gt;"",OR(RK10=2,RK11=2)),RJ11*2,IF(AND(RJ11&lt;&gt;"",RK11=2),RJ11*2,RJ11))))</f>
        <v/>
      </c>
      <c r="RM11" s="87" t="str">
        <f>IF(RR11="","",IF(AND(RR9="",RR10="",RR11&lt;&gt;"",OR(RK9=2,RK10=2,RK11=2)),RQ11/(RC11*2),IF(AND(RR10="",RR11&lt;&gt;"",OR(RK10=2,RK11=2)),RQ11/(RC11*2),1)))</f>
        <v/>
      </c>
      <c r="RN11" s="89" t="str">
        <f t="shared" ca="1" si="226"/>
        <v/>
      </c>
      <c r="RO11" s="84">
        <f t="shared" si="227"/>
        <v>0</v>
      </c>
      <c r="RP11" s="84" t="str">
        <f>IF(RC11="","",IF(AND(RC9="",RC10="",RC11&lt;&gt;""),RO9+RO10+RO11,IF(AND(RC10="",RC11&lt;&gt;""),RO10+RO11,RO11)))</f>
        <v/>
      </c>
      <c r="RQ11" s="84" t="str">
        <f t="shared" si="228"/>
        <v/>
      </c>
      <c r="RR11" s="24" t="str">
        <f t="shared" si="229"/>
        <v/>
      </c>
      <c r="RS11" s="101">
        <f>入力シート!RJ11</f>
        <v>0</v>
      </c>
      <c r="RT11" s="210">
        <f>入力シート!RK11</f>
        <v>0</v>
      </c>
      <c r="RU11" s="211"/>
      <c r="RV11" s="212"/>
      <c r="RW11" s="94"/>
      <c r="RX11" s="94"/>
      <c r="RY11" s="94"/>
      <c r="RZ11" s="14">
        <f>入力シート!RL11</f>
        <v>0</v>
      </c>
      <c r="SB11" s="30" t="str">
        <f t="shared" ref="SB11:SB59" si="347">IF(SC10=SC11,"",SC11)</f>
        <v/>
      </c>
      <c r="SC11" s="101">
        <f>入力シート!SB11</f>
        <v>0</v>
      </c>
      <c r="SD11" s="101" t="str">
        <f>IF(SB11="","",入力シート!SC11)</f>
        <v/>
      </c>
      <c r="SE11" s="24">
        <f>TIME(入力シート!SE11,入力シート!SG11,0)</f>
        <v>0</v>
      </c>
      <c r="SF11" s="24">
        <f>TIME(入力シート!SI11,入力シート!SK11,0)</f>
        <v>0</v>
      </c>
      <c r="SG11" s="31">
        <f>TIME(入力シート!SM11,入力シート!SO11,0)</f>
        <v>0</v>
      </c>
      <c r="SH11" s="31">
        <f>TIME(入力シート!SQ11,入力シート!SS11,0)</f>
        <v>0</v>
      </c>
      <c r="SI11" s="24">
        <f t="shared" si="230"/>
        <v>0</v>
      </c>
      <c r="SJ11" s="24">
        <f t="shared" si="231"/>
        <v>0</v>
      </c>
      <c r="SK11" s="24">
        <f t="shared" si="232"/>
        <v>0</v>
      </c>
      <c r="SL11" s="26" t="str">
        <f t="shared" si="39"/>
        <v/>
      </c>
      <c r="SM11" s="26" t="str">
        <f t="shared" si="40"/>
        <v/>
      </c>
      <c r="SN11" s="24" t="str">
        <f t="shared" si="233"/>
        <v/>
      </c>
      <c r="SO11" s="24" t="str">
        <f>IF(SN11="","",IF(SN11=999,"error",IF(AND(AND(SC11=SC10,SC10=SC9),AND(SN10="",SN9="")),SK9+SK10+SK11,IF(AND(SC10=SC11,SN10=""),SK10+SK11,SN11))))</f>
        <v/>
      </c>
      <c r="SP11" s="101" t="str">
        <f t="shared" si="234"/>
        <v/>
      </c>
      <c r="SQ11" s="24" t="str">
        <f t="shared" si="235"/>
        <v/>
      </c>
      <c r="SR11" s="27">
        <f>SR10</f>
        <v>1</v>
      </c>
      <c r="SS11" s="27" t="str">
        <f t="shared" si="236"/>
        <v>1</v>
      </c>
      <c r="ST11" s="27" t="str">
        <f t="shared" ref="ST11:ST59" si="348">IF(SQ11="","",IF(SQ11=TIME(0,30,0),15,IF(SQ11=TIME(1,0,0),16,IF(SQ11=TIME(1,30,0),17,IF(SQ11=TIME(2,0,0),18,IF(SQ11=TIME(2,30,0),19,IF(SQ11=TIME(3,0,0),20,IF(SQ11=TIME(3,30,0),21,IF(SQ11=TIME(4,0,0),22,IF(SQ11=TIME(4,30,0),23,IF(SQ11=TIME(5,0,0),24,IF(SQ11=TIME(5,30,0),25,IF(SQ11=TIME(6,0,0),26,IF(SQ11=TIME(6,30,0),27,IF(SQ11=TIME(7,0,0),28,IF(SQ11=TIME(7,30,0),29,IF(SQ11=TIME(8,0,0),30,IF(SQ11=TIME(8,30,0),31,IF(SQ11=TIME(9,0,0),32,IF(SQ11=TIME(9,30,0),33,IF(SQ11=TIME(10,0,0),34,IF(SQ11=TIME(10,30,0),35))))))))))))))))))))))</f>
        <v/>
      </c>
      <c r="SU11" s="27" t="str">
        <f t="shared" si="237"/>
        <v/>
      </c>
      <c r="SV11" s="28" t="str">
        <f t="shared" ca="1" si="238"/>
        <v/>
      </c>
      <c r="SW11" s="33">
        <f>入力シート!SU11</f>
        <v>0</v>
      </c>
      <c r="SX11" s="88" t="str">
        <f ca="1">IF(SV11="","",IF(AND(SV9="",SV10="",SV11&lt;&gt;"",OR(SW9=2,SW10=2,SW11=2)),SV11*2,IF(AND(SV10="",SV11&lt;&gt;"",OR(SW10=2,SW11=2)),SV11*2,IF(AND(SV11&lt;&gt;"",SW11=2),SV11*2,SV11))))</f>
        <v/>
      </c>
      <c r="SY11" s="87" t="str">
        <f>IF(TD11="","",IF(AND(TD9="",TD10="",TD11&lt;&gt;"",OR(SW9=2,SW10=2,SW11=2)),TC11/(SO11*2),IF(AND(TD10="",TD11&lt;&gt;"",OR(SW10=2,SW11=2)),TC11/(SO11*2),1)))</f>
        <v/>
      </c>
      <c r="SZ11" s="89" t="str">
        <f t="shared" ca="1" si="239"/>
        <v/>
      </c>
      <c r="TA11" s="84">
        <f t="shared" si="240"/>
        <v>0</v>
      </c>
      <c r="TB11" s="84" t="str">
        <f>IF(SO11="","",IF(AND(SO9="",SO10="",SO11&lt;&gt;""),TA9+TA10+TA11,IF(AND(SO10="",SO11&lt;&gt;""),TA10+TA11,TA11)))</f>
        <v/>
      </c>
      <c r="TC11" s="84" t="str">
        <f t="shared" si="241"/>
        <v/>
      </c>
      <c r="TD11" s="24" t="str">
        <f t="shared" si="242"/>
        <v/>
      </c>
      <c r="TE11" s="101">
        <f>入力シート!SV11</f>
        <v>0</v>
      </c>
      <c r="TF11" s="210">
        <f>入力シート!SW11</f>
        <v>0</v>
      </c>
      <c r="TG11" s="211"/>
      <c r="TH11" s="212"/>
      <c r="TI11" s="94"/>
      <c r="TJ11" s="94"/>
      <c r="TK11" s="94"/>
      <c r="TL11" s="14">
        <f>入力シート!SX11</f>
        <v>0</v>
      </c>
      <c r="TN11" s="30" t="str">
        <f t="shared" ref="TN11:TN59" si="349">IF(TO10=TO11,"",TO11)</f>
        <v/>
      </c>
      <c r="TO11" s="101">
        <f>入力シート!TN11</f>
        <v>0</v>
      </c>
      <c r="TP11" s="101" t="str">
        <f>IF(TN11="","",入力シート!TO11)</f>
        <v/>
      </c>
      <c r="TQ11" s="24">
        <f>TIME(入力シート!TQ11,入力シート!TS11,0)</f>
        <v>0</v>
      </c>
      <c r="TR11" s="24">
        <f>TIME(入力シート!TU11,入力シート!TW11,0)</f>
        <v>0</v>
      </c>
      <c r="TS11" s="31">
        <f>TIME(入力シート!TY11,入力シート!UA11,0)</f>
        <v>0</v>
      </c>
      <c r="TT11" s="31">
        <f>TIME(入力シート!UC11,入力シート!UE11,0)</f>
        <v>0</v>
      </c>
      <c r="TU11" s="24">
        <f t="shared" si="243"/>
        <v>0</v>
      </c>
      <c r="TV11" s="24">
        <f t="shared" si="244"/>
        <v>0</v>
      </c>
      <c r="TW11" s="24">
        <f t="shared" si="245"/>
        <v>0</v>
      </c>
      <c r="TX11" s="26" t="str">
        <f t="shared" si="42"/>
        <v/>
      </c>
      <c r="TY11" s="26" t="str">
        <f t="shared" si="43"/>
        <v/>
      </c>
      <c r="TZ11" s="24" t="str">
        <f t="shared" si="246"/>
        <v/>
      </c>
      <c r="UA11" s="24" t="str">
        <f>IF(TZ11="","",IF(TZ11=999,"error",IF(AND(AND(TO11=TO10,TO10=TO9),AND(TZ10="",TZ9="")),TW9+TW10+TW11,IF(AND(TO10=TO11,TZ10=""),TW10+TW11,TZ11))))</f>
        <v/>
      </c>
      <c r="UB11" s="101" t="str">
        <f t="shared" si="247"/>
        <v/>
      </c>
      <c r="UC11" s="24" t="str">
        <f t="shared" si="248"/>
        <v/>
      </c>
      <c r="UD11" s="27">
        <f>UD10</f>
        <v>1</v>
      </c>
      <c r="UE11" s="27" t="str">
        <f t="shared" si="249"/>
        <v>1</v>
      </c>
      <c r="UF11" s="27" t="str">
        <f t="shared" ref="UF11:UF59" si="350">IF(UC11="","",IF(UC11=TIME(0,30,0),15,IF(UC11=TIME(1,0,0),16,IF(UC11=TIME(1,30,0),17,IF(UC11=TIME(2,0,0),18,IF(UC11=TIME(2,30,0),19,IF(UC11=TIME(3,0,0),20,IF(UC11=TIME(3,30,0),21,IF(UC11=TIME(4,0,0),22,IF(UC11=TIME(4,30,0),23,IF(UC11=TIME(5,0,0),24,IF(UC11=TIME(5,30,0),25,IF(UC11=TIME(6,0,0),26,IF(UC11=TIME(6,30,0),27,IF(UC11=TIME(7,0,0),28,IF(UC11=TIME(7,30,0),29,IF(UC11=TIME(8,0,0),30,IF(UC11=TIME(8,30,0),31,IF(UC11=TIME(9,0,0),32,IF(UC11=TIME(9,30,0),33,IF(UC11=TIME(10,0,0),34,IF(UC11=TIME(10,30,0),35))))))))))))))))))))))</f>
        <v/>
      </c>
      <c r="UG11" s="27" t="str">
        <f t="shared" si="250"/>
        <v/>
      </c>
      <c r="UH11" s="28" t="str">
        <f t="shared" ca="1" si="251"/>
        <v/>
      </c>
      <c r="UI11" s="33">
        <f>入力シート!UG11</f>
        <v>0</v>
      </c>
      <c r="UJ11" s="88" t="str">
        <f ca="1">IF(UH11="","",IF(AND(UH9="",UH10="",UH11&lt;&gt;"",OR(UI9=2,UI10=2,UI11=2)),UH11*2,IF(AND(UH10="",UH11&lt;&gt;"",OR(UI10=2,UI11=2)),UH11*2,IF(AND(UH11&lt;&gt;"",UI11=2),UH11*2,UH11))))</f>
        <v/>
      </c>
      <c r="UK11" s="87" t="str">
        <f>IF(UP11="","",IF(AND(UP9="",UP10="",UP11&lt;&gt;"",OR(UI9=2,UI10=2,UI11=2)),UO11/(UA11*2),IF(AND(UP10="",UP11&lt;&gt;"",OR(UI10=2,UI11=2)),UO11/(UA11*2),1)))</f>
        <v/>
      </c>
      <c r="UL11" s="89" t="str">
        <f t="shared" ca="1" si="252"/>
        <v/>
      </c>
      <c r="UM11" s="84">
        <f t="shared" si="253"/>
        <v>0</v>
      </c>
      <c r="UN11" s="84" t="str">
        <f>IF(UA11="","",IF(AND(UA9="",UA10="",UA11&lt;&gt;""),UM9+UM10+UM11,IF(AND(UA10="",UA11&lt;&gt;""),UM10+UM11,UM11)))</f>
        <v/>
      </c>
      <c r="UO11" s="84" t="str">
        <f t="shared" si="254"/>
        <v/>
      </c>
      <c r="UP11" s="24" t="str">
        <f t="shared" si="255"/>
        <v/>
      </c>
      <c r="UQ11" s="101">
        <f>入力シート!UH11</f>
        <v>0</v>
      </c>
      <c r="UR11" s="210">
        <f>入力シート!UI11</f>
        <v>0</v>
      </c>
      <c r="US11" s="211"/>
      <c r="UT11" s="212"/>
      <c r="UU11" s="94"/>
      <c r="UV11" s="94"/>
      <c r="UW11" s="94"/>
      <c r="UX11" s="14">
        <f>入力シート!UJ11</f>
        <v>0</v>
      </c>
      <c r="UZ11" s="30" t="str">
        <f t="shared" ref="UZ11:UZ59" si="351">IF(VA10=VA11,"",VA11)</f>
        <v/>
      </c>
      <c r="VA11" s="101">
        <f>入力シート!UZ11</f>
        <v>0</v>
      </c>
      <c r="VB11" s="101" t="str">
        <f>IF(UZ11="","",入力シート!VA11)</f>
        <v/>
      </c>
      <c r="VC11" s="24">
        <f>TIME(入力シート!VC11,入力シート!VE11,0)</f>
        <v>0</v>
      </c>
      <c r="VD11" s="24">
        <f>TIME(入力シート!VG11,入力シート!VI11,0)</f>
        <v>0</v>
      </c>
      <c r="VE11" s="31">
        <f>TIME(入力シート!VK11,入力シート!VM11,0)</f>
        <v>0</v>
      </c>
      <c r="VF11" s="31">
        <f>TIME(入力シート!VO11,入力シート!VQ11,0)</f>
        <v>0</v>
      </c>
      <c r="VG11" s="24">
        <f t="shared" si="256"/>
        <v>0</v>
      </c>
      <c r="VH11" s="24">
        <f t="shared" si="257"/>
        <v>0</v>
      </c>
      <c r="VI11" s="24">
        <f t="shared" si="258"/>
        <v>0</v>
      </c>
      <c r="VJ11" s="26" t="str">
        <f t="shared" si="45"/>
        <v/>
      </c>
      <c r="VK11" s="26" t="str">
        <f t="shared" si="46"/>
        <v/>
      </c>
      <c r="VL11" s="24" t="str">
        <f t="shared" si="259"/>
        <v/>
      </c>
      <c r="VM11" s="24" t="str">
        <f>IF(VL11="","",IF(VL11=999,"error",IF(AND(AND(VA11=VA10,VA10=VA9),AND(VL10="",VL9="")),VI9+VI10+VI11,IF(AND(VA10=VA11,VL10=""),VI10+VI11,VL11))))</f>
        <v/>
      </c>
      <c r="VN11" s="101" t="str">
        <f t="shared" si="260"/>
        <v/>
      </c>
      <c r="VO11" s="24" t="str">
        <f t="shared" si="261"/>
        <v/>
      </c>
      <c r="VP11" s="27">
        <f>VP10</f>
        <v>1</v>
      </c>
      <c r="VQ11" s="27" t="str">
        <f t="shared" si="262"/>
        <v>1</v>
      </c>
      <c r="VR11" s="27" t="str">
        <f t="shared" ref="VR11:VR59" si="352">IF(VO11="","",IF(VO11=TIME(0,30,0),15,IF(VO11=TIME(1,0,0),16,IF(VO11=TIME(1,30,0),17,IF(VO11=TIME(2,0,0),18,IF(VO11=TIME(2,30,0),19,IF(VO11=TIME(3,0,0),20,IF(VO11=TIME(3,30,0),21,IF(VO11=TIME(4,0,0),22,IF(VO11=TIME(4,30,0),23,IF(VO11=TIME(5,0,0),24,IF(VO11=TIME(5,30,0),25,IF(VO11=TIME(6,0,0),26,IF(VO11=TIME(6,30,0),27,IF(VO11=TIME(7,0,0),28,IF(VO11=TIME(7,30,0),29,IF(VO11=TIME(8,0,0),30,IF(VO11=TIME(8,30,0),31,IF(VO11=TIME(9,0,0),32,IF(VO11=TIME(9,30,0),33,IF(VO11=TIME(10,0,0),34,IF(VO11=TIME(10,30,0),35))))))))))))))))))))))</f>
        <v/>
      </c>
      <c r="VS11" s="27" t="str">
        <f t="shared" si="263"/>
        <v/>
      </c>
      <c r="VT11" s="28" t="str">
        <f t="shared" ca="1" si="264"/>
        <v/>
      </c>
      <c r="VU11" s="33">
        <f>入力シート!VS11</f>
        <v>0</v>
      </c>
      <c r="VV11" s="88" t="str">
        <f ca="1">IF(VT11="","",IF(AND(VT9="",VT10="",VT11&lt;&gt;"",OR(VU9=2,VU10=2,VU11=2)),VT11*2,IF(AND(VT10="",VT11&lt;&gt;"",OR(VU10=2,VU11=2)),VT11*2,IF(AND(VT11&lt;&gt;"",VU11=2),VT11*2,VT11))))</f>
        <v/>
      </c>
      <c r="VW11" s="87" t="str">
        <f>IF(WB11="","",IF(AND(WB9="",WB10="",WB11&lt;&gt;"",OR(VU9=2,VU10=2,VU11=2)),WA11/(VM11*2),IF(AND(WB10="",WB11&lt;&gt;"",OR(VU10=2,VU11=2)),WA11/(VM11*2),1)))</f>
        <v/>
      </c>
      <c r="VX11" s="89" t="str">
        <f t="shared" ca="1" si="265"/>
        <v/>
      </c>
      <c r="VY11" s="84">
        <f t="shared" si="266"/>
        <v>0</v>
      </c>
      <c r="VZ11" s="84" t="str">
        <f>IF(VM11="","",IF(AND(VM9="",VM10="",VM11&lt;&gt;""),VY9+VY10+VY11,IF(AND(VM10="",VM11&lt;&gt;""),VY10+VY11,VY11)))</f>
        <v/>
      </c>
      <c r="WA11" s="84" t="str">
        <f t="shared" si="267"/>
        <v/>
      </c>
      <c r="WB11" s="24" t="str">
        <f t="shared" si="268"/>
        <v/>
      </c>
      <c r="WC11" s="101">
        <f>入力シート!VT11</f>
        <v>0</v>
      </c>
      <c r="WD11" s="210">
        <f>入力シート!VU11</f>
        <v>0</v>
      </c>
      <c r="WE11" s="211"/>
      <c r="WF11" s="212"/>
      <c r="WG11" s="94"/>
      <c r="WH11" s="94"/>
      <c r="WI11" s="94"/>
      <c r="WJ11" s="14">
        <f>入力シート!VV11</f>
        <v>0</v>
      </c>
      <c r="WL11" s="30" t="str">
        <f t="shared" ref="WL11:WL59" si="353">IF(WM10=WM11,"",WM11)</f>
        <v/>
      </c>
      <c r="WM11" s="101">
        <f>入力シート!WL11</f>
        <v>0</v>
      </c>
      <c r="WN11" s="101" t="str">
        <f>IF(WL11="","",入力シート!WM11)</f>
        <v/>
      </c>
      <c r="WO11" s="24">
        <f>TIME(入力シート!WO11,入力シート!WQ11,0)</f>
        <v>0</v>
      </c>
      <c r="WP11" s="24">
        <f>TIME(入力シート!WS11,入力シート!WU11,0)</f>
        <v>0</v>
      </c>
      <c r="WQ11" s="31">
        <f>TIME(入力シート!WW11,入力シート!WY11,0)</f>
        <v>0</v>
      </c>
      <c r="WR11" s="31">
        <f>TIME(入力シート!XA11,入力シート!XC11,0)</f>
        <v>0</v>
      </c>
      <c r="WS11" s="24">
        <f t="shared" si="269"/>
        <v>0</v>
      </c>
      <c r="WT11" s="24">
        <f t="shared" si="270"/>
        <v>0</v>
      </c>
      <c r="WU11" s="24">
        <f t="shared" si="271"/>
        <v>0</v>
      </c>
      <c r="WV11" s="26" t="str">
        <f t="shared" si="48"/>
        <v/>
      </c>
      <c r="WW11" s="26" t="str">
        <f t="shared" si="49"/>
        <v/>
      </c>
      <c r="WX11" s="24" t="str">
        <f t="shared" si="272"/>
        <v/>
      </c>
      <c r="WY11" s="24" t="str">
        <f>IF(WX11="","",IF(WX11=999,"error",IF(AND(AND(WM11=WM10,WM10=WM9),AND(WX10="",WX9="")),WU9+WU10+WU11,IF(AND(WM10=WM11,WX10=""),WU10+WU11,WX11))))</f>
        <v/>
      </c>
      <c r="WZ11" s="101" t="str">
        <f t="shared" si="273"/>
        <v/>
      </c>
      <c r="XA11" s="24" t="str">
        <f t="shared" si="274"/>
        <v/>
      </c>
      <c r="XB11" s="27">
        <f>XB10</f>
        <v>1</v>
      </c>
      <c r="XC11" s="27" t="str">
        <f t="shared" si="275"/>
        <v>1</v>
      </c>
      <c r="XD11" s="27" t="str">
        <f t="shared" ref="XD11:XD59" si="354">IF(XA11="","",IF(XA11=TIME(0,30,0),15,IF(XA11=TIME(1,0,0),16,IF(XA11=TIME(1,30,0),17,IF(XA11=TIME(2,0,0),18,IF(XA11=TIME(2,30,0),19,IF(XA11=TIME(3,0,0),20,IF(XA11=TIME(3,30,0),21,IF(XA11=TIME(4,0,0),22,IF(XA11=TIME(4,30,0),23,IF(XA11=TIME(5,0,0),24,IF(XA11=TIME(5,30,0),25,IF(XA11=TIME(6,0,0),26,IF(XA11=TIME(6,30,0),27,IF(XA11=TIME(7,0,0),28,IF(XA11=TIME(7,30,0),29,IF(XA11=TIME(8,0,0),30,IF(XA11=TIME(8,30,0),31,IF(XA11=TIME(9,0,0),32,IF(XA11=TIME(9,30,0),33,IF(XA11=TIME(10,0,0),34,IF(XA11=TIME(10,30,0),35))))))))))))))))))))))</f>
        <v/>
      </c>
      <c r="XE11" s="27" t="str">
        <f t="shared" si="276"/>
        <v/>
      </c>
      <c r="XF11" s="28" t="str">
        <f t="shared" ca="1" si="277"/>
        <v/>
      </c>
      <c r="XG11" s="33">
        <f>入力シート!XE11</f>
        <v>0</v>
      </c>
      <c r="XH11" s="88" t="str">
        <f ca="1">IF(XF11="","",IF(AND(XF9="",XF10="",XF11&lt;&gt;"",OR(XG9=2,XG10=2,XG11=2)),XF11*2,IF(AND(XF10="",XF11&lt;&gt;"",OR(XG10=2,XG11=2)),XF11*2,IF(AND(XF11&lt;&gt;"",XG11=2),XF11*2,XF11))))</f>
        <v/>
      </c>
      <c r="XI11" s="87" t="str">
        <f>IF(XN11="","",IF(AND(XN9="",XN10="",XN11&lt;&gt;"",OR(XG9=2,XG10=2,XG11=2)),XM11/(WY11*2),IF(AND(XN10="",XN11&lt;&gt;"",OR(XG10=2,XG11=2)),XM11/(WY11*2),1)))</f>
        <v/>
      </c>
      <c r="XJ11" s="89" t="str">
        <f t="shared" ca="1" si="278"/>
        <v/>
      </c>
      <c r="XK11" s="84">
        <f t="shared" si="279"/>
        <v>0</v>
      </c>
      <c r="XL11" s="84" t="str">
        <f>IF(WY11="","",IF(AND(WY9="",WY10="",WY11&lt;&gt;""),XK9+XK10+XK11,IF(AND(WY10="",WY11&lt;&gt;""),XK10+XK11,XK11)))</f>
        <v/>
      </c>
      <c r="XM11" s="84" t="str">
        <f t="shared" si="280"/>
        <v/>
      </c>
      <c r="XN11" s="24" t="str">
        <f t="shared" si="281"/>
        <v/>
      </c>
      <c r="XO11" s="101">
        <f>入力シート!XF11</f>
        <v>0</v>
      </c>
      <c r="XP11" s="210">
        <f>入力シート!XG11</f>
        <v>0</v>
      </c>
      <c r="XQ11" s="211"/>
      <c r="XR11" s="212"/>
      <c r="XS11" s="94"/>
      <c r="XT11" s="94"/>
      <c r="XU11" s="94"/>
      <c r="XV11" s="14">
        <f>入力シート!XH11</f>
        <v>0</v>
      </c>
      <c r="XX11" s="30" t="str">
        <f t="shared" ref="XX11:XX59" si="355">IF(XY10=XY11,"",XY11)</f>
        <v/>
      </c>
      <c r="XY11" s="101">
        <f>入力シート!XX11</f>
        <v>0</v>
      </c>
      <c r="XZ11" s="101" t="str">
        <f>IF(XX11="","",入力シート!XY11)</f>
        <v/>
      </c>
      <c r="YA11" s="24">
        <f>TIME(入力シート!YA11,入力シート!YC11,0)</f>
        <v>0</v>
      </c>
      <c r="YB11" s="24">
        <f>TIME(入力シート!YE11,入力シート!YG11,0)</f>
        <v>0</v>
      </c>
      <c r="YC11" s="31">
        <f>TIME(入力シート!YI11,入力シート!YK11,0)</f>
        <v>0</v>
      </c>
      <c r="YD11" s="31">
        <f>TIME(入力シート!YM11,入力シート!YO11,0)</f>
        <v>0</v>
      </c>
      <c r="YE11" s="24">
        <f t="shared" si="282"/>
        <v>0</v>
      </c>
      <c r="YF11" s="24">
        <f t="shared" si="283"/>
        <v>0</v>
      </c>
      <c r="YG11" s="24">
        <f t="shared" si="284"/>
        <v>0</v>
      </c>
      <c r="YH11" s="26" t="str">
        <f t="shared" si="51"/>
        <v/>
      </c>
      <c r="YI11" s="26" t="str">
        <f t="shared" si="52"/>
        <v/>
      </c>
      <c r="YJ11" s="24" t="str">
        <f t="shared" si="285"/>
        <v/>
      </c>
      <c r="YK11" s="24" t="str">
        <f>IF(YJ11="","",IF(YJ11=999,"error",IF(AND(AND(XY11=XY10,XY10=XY9),AND(YJ10="",YJ9="")),YG9+YG10+YG11,IF(AND(XY10=XY11,YJ10=""),YG10+YG11,YJ11))))</f>
        <v/>
      </c>
      <c r="YL11" s="101" t="str">
        <f t="shared" si="286"/>
        <v/>
      </c>
      <c r="YM11" s="24" t="str">
        <f t="shared" si="287"/>
        <v/>
      </c>
      <c r="YN11" s="27">
        <f>YN10</f>
        <v>1</v>
      </c>
      <c r="YO11" s="27" t="str">
        <f t="shared" si="288"/>
        <v>1</v>
      </c>
      <c r="YP11" s="27" t="str">
        <f t="shared" ref="YP11:YP59" si="356">IF(YM11="","",IF(YM11=TIME(0,30,0),15,IF(YM11=TIME(1,0,0),16,IF(YM11=TIME(1,30,0),17,IF(YM11=TIME(2,0,0),18,IF(YM11=TIME(2,30,0),19,IF(YM11=TIME(3,0,0),20,IF(YM11=TIME(3,30,0),21,IF(YM11=TIME(4,0,0),22,IF(YM11=TIME(4,30,0),23,IF(YM11=TIME(5,0,0),24,IF(YM11=TIME(5,30,0),25,IF(YM11=TIME(6,0,0),26,IF(YM11=TIME(6,30,0),27,IF(YM11=TIME(7,0,0),28,IF(YM11=TIME(7,30,0),29,IF(YM11=TIME(8,0,0),30,IF(YM11=TIME(8,30,0),31,IF(YM11=TIME(9,0,0),32,IF(YM11=TIME(9,30,0),33,IF(YM11=TIME(10,0,0),34,IF(YM11=TIME(10,30,0),35))))))))))))))))))))))</f>
        <v/>
      </c>
      <c r="YQ11" s="27" t="str">
        <f t="shared" si="289"/>
        <v/>
      </c>
      <c r="YR11" s="28" t="str">
        <f t="shared" ca="1" si="290"/>
        <v/>
      </c>
      <c r="YS11" s="33">
        <f>入力シート!YQ11</f>
        <v>0</v>
      </c>
      <c r="YT11" s="88" t="str">
        <f ca="1">IF(YR11="","",IF(AND(YR9="",YR10="",YR11&lt;&gt;"",OR(YS9=2,YS10=2,YS11=2)),YR11*2,IF(AND(YR10="",YR11&lt;&gt;"",OR(YS10=2,YS11=2)),YR11*2,IF(AND(YR11&lt;&gt;"",YS11=2),YR11*2,YR11))))</f>
        <v/>
      </c>
      <c r="YU11" s="87" t="str">
        <f>IF(YZ11="","",IF(AND(YZ9="",YZ10="",YZ11&lt;&gt;"",OR(YS9=2,YS10=2,YS11=2)),YY11/(YK11*2),IF(AND(YZ10="",YZ11&lt;&gt;"",OR(YS10=2,YS11=2)),YY11/(YK11*2),1)))</f>
        <v/>
      </c>
      <c r="YV11" s="89" t="str">
        <f t="shared" ca="1" si="291"/>
        <v/>
      </c>
      <c r="YW11" s="84">
        <f t="shared" si="292"/>
        <v>0</v>
      </c>
      <c r="YX11" s="84" t="str">
        <f>IF(YK11="","",IF(AND(YK9="",YK10="",YK11&lt;&gt;""),YW9+YW10+YW11,IF(AND(YK10="",YK11&lt;&gt;""),YW10+YW11,YW11)))</f>
        <v/>
      </c>
      <c r="YY11" s="84" t="str">
        <f t="shared" si="293"/>
        <v/>
      </c>
      <c r="YZ11" s="24" t="str">
        <f t="shared" si="294"/>
        <v/>
      </c>
      <c r="ZA11" s="101">
        <f>入力シート!YR11</f>
        <v>0</v>
      </c>
      <c r="ZB11" s="210">
        <f>入力シート!YS11</f>
        <v>0</v>
      </c>
      <c r="ZC11" s="211"/>
      <c r="ZD11" s="212"/>
      <c r="ZE11" s="94"/>
      <c r="ZF11" s="94"/>
      <c r="ZG11" s="94"/>
      <c r="ZH11" s="14">
        <f>入力シート!YT11</f>
        <v>0</v>
      </c>
      <c r="ZJ11" s="30" t="str">
        <f t="shared" ref="ZJ11:ZJ59" si="357">IF(ZK10=ZK11,"",ZK11)</f>
        <v/>
      </c>
      <c r="ZK11" s="101">
        <f>入力シート!ZJ11</f>
        <v>0</v>
      </c>
      <c r="ZL11" s="101" t="str">
        <f>IF(ZJ11="","",入力シート!ZK11)</f>
        <v/>
      </c>
      <c r="ZM11" s="24">
        <f>TIME(入力シート!ZM11,入力シート!ZO11,0)</f>
        <v>0</v>
      </c>
      <c r="ZN11" s="24">
        <f>TIME(入力シート!ZQ11,入力シート!ZS11,0)</f>
        <v>0</v>
      </c>
      <c r="ZO11" s="31">
        <f>TIME(入力シート!ZU11,入力シート!ZW11,0)</f>
        <v>0</v>
      </c>
      <c r="ZP11" s="31">
        <f>TIME(入力シート!ZY11,入力シート!AAA11,0)</f>
        <v>0</v>
      </c>
      <c r="ZQ11" s="24">
        <f t="shared" si="295"/>
        <v>0</v>
      </c>
      <c r="ZR11" s="24">
        <f t="shared" si="296"/>
        <v>0</v>
      </c>
      <c r="ZS11" s="24">
        <f t="shared" si="297"/>
        <v>0</v>
      </c>
      <c r="ZT11" s="26" t="str">
        <f t="shared" si="54"/>
        <v/>
      </c>
      <c r="ZU11" s="26" t="str">
        <f t="shared" si="55"/>
        <v/>
      </c>
      <c r="ZV11" s="24" t="str">
        <f t="shared" si="298"/>
        <v/>
      </c>
      <c r="ZW11" s="24" t="str">
        <f>IF(ZV11="","",IF(ZV11=999,"error",IF(AND(AND(ZK11=ZK10,ZK10=ZK9),AND(ZV10="",ZV9="")),ZS9+ZS10+ZS11,IF(AND(ZK10=ZK11,ZV10=""),ZS10+ZS11,ZV11))))</f>
        <v/>
      </c>
      <c r="ZX11" s="101" t="str">
        <f t="shared" si="299"/>
        <v/>
      </c>
      <c r="ZY11" s="24" t="str">
        <f t="shared" si="300"/>
        <v/>
      </c>
      <c r="ZZ11" s="27">
        <f>ZZ10</f>
        <v>1</v>
      </c>
      <c r="AAA11" s="27" t="str">
        <f t="shared" si="301"/>
        <v>1</v>
      </c>
      <c r="AAB11" s="27" t="str">
        <f t="shared" ref="AAB11:AAB59" si="358">IF(ZY11="","",IF(ZY11=TIME(0,30,0),15,IF(ZY11=TIME(1,0,0),16,IF(ZY11=TIME(1,30,0),17,IF(ZY11=TIME(2,0,0),18,IF(ZY11=TIME(2,30,0),19,IF(ZY11=TIME(3,0,0),20,IF(ZY11=TIME(3,30,0),21,IF(ZY11=TIME(4,0,0),22,IF(ZY11=TIME(4,30,0),23,IF(ZY11=TIME(5,0,0),24,IF(ZY11=TIME(5,30,0),25,IF(ZY11=TIME(6,0,0),26,IF(ZY11=TIME(6,30,0),27,IF(ZY11=TIME(7,0,0),28,IF(ZY11=TIME(7,30,0),29,IF(ZY11=TIME(8,0,0),30,IF(ZY11=TIME(8,30,0),31,IF(ZY11=TIME(9,0,0),32,IF(ZY11=TIME(9,30,0),33,IF(ZY11=TIME(10,0,0),34,IF(ZY11=TIME(10,30,0),35))))))))))))))))))))))</f>
        <v/>
      </c>
      <c r="AAC11" s="27" t="str">
        <f t="shared" si="302"/>
        <v/>
      </c>
      <c r="AAD11" s="28" t="str">
        <f t="shared" ca="1" si="303"/>
        <v/>
      </c>
      <c r="AAE11" s="33">
        <f>入力シート!AAC11</f>
        <v>0</v>
      </c>
      <c r="AAF11" s="88" t="str">
        <f ca="1">IF(AAD11="","",IF(AND(AAD9="",AAD10="",AAD11&lt;&gt;"",OR(AAE9=2,AAE10=2,AAE11=2)),AAD11*2,IF(AND(AAD10="",AAD11&lt;&gt;"",OR(AAE10=2,AAE11=2)),AAD11*2,IF(AND(AAD11&lt;&gt;"",AAE11=2),AAD11*2,AAD11))))</f>
        <v/>
      </c>
      <c r="AAG11" s="87" t="str">
        <f>IF(AAL11="","",IF(AND(AAL9="",AAL10="",AAL11&lt;&gt;"",OR(AAE9=2,AAE10=2,AAE11=2)),AAK11/(ZW11*2),IF(AND(AAL10="",AAL11&lt;&gt;"",OR(AAE10=2,AAE11=2)),AAK11/(ZW11*2),1)))</f>
        <v/>
      </c>
      <c r="AAH11" s="89" t="str">
        <f t="shared" ca="1" si="304"/>
        <v/>
      </c>
      <c r="AAI11" s="84">
        <f t="shared" si="305"/>
        <v>0</v>
      </c>
      <c r="AAJ11" s="84" t="str">
        <f>IF(ZW11="","",IF(AND(ZW9="",ZW10="",ZW11&lt;&gt;""),AAI9+AAI10+AAI11,IF(AND(ZW10="",ZW11&lt;&gt;""),AAI10+AAI11,AAI11)))</f>
        <v/>
      </c>
      <c r="AAK11" s="84" t="str">
        <f t="shared" si="306"/>
        <v/>
      </c>
      <c r="AAL11" s="24" t="str">
        <f t="shared" si="307"/>
        <v/>
      </c>
      <c r="AAM11" s="101">
        <f>入力シート!AAD11</f>
        <v>0</v>
      </c>
      <c r="AAN11" s="210">
        <f>入力シート!AAE11</f>
        <v>0</v>
      </c>
      <c r="AAO11" s="211"/>
      <c r="AAP11" s="212"/>
      <c r="AAQ11" s="94"/>
      <c r="AAR11" s="94"/>
      <c r="AAS11" s="94"/>
      <c r="AAT11" s="14">
        <f>入力シート!AAF11</f>
        <v>0</v>
      </c>
      <c r="AAV11" s="30" t="str">
        <f t="shared" ref="AAV11:AAV59" si="359">IF(AAW10=AAW11,"",AAW11)</f>
        <v/>
      </c>
      <c r="AAW11" s="101">
        <f>入力シート!AAV11</f>
        <v>0</v>
      </c>
      <c r="AAX11" s="101" t="str">
        <f>IF(AAV11="","",入力シート!AAW11)</f>
        <v/>
      </c>
      <c r="AAY11" s="24">
        <f>TIME(入力シート!AAY11,入力シート!ABA11,0)</f>
        <v>0</v>
      </c>
      <c r="AAZ11" s="24">
        <f>TIME(入力シート!ABC11,入力シート!ABE11,0)</f>
        <v>0</v>
      </c>
      <c r="ABA11" s="31">
        <f>TIME(入力シート!ABG11,入力シート!ABI11,0)</f>
        <v>0</v>
      </c>
      <c r="ABB11" s="31">
        <f>TIME(入力シート!ABK11,入力シート!ABM11,0)</f>
        <v>0</v>
      </c>
      <c r="ABC11" s="24">
        <f t="shared" si="308"/>
        <v>0</v>
      </c>
      <c r="ABD11" s="24">
        <f t="shared" si="309"/>
        <v>0</v>
      </c>
      <c r="ABE11" s="24">
        <f t="shared" si="310"/>
        <v>0</v>
      </c>
      <c r="ABF11" s="26" t="str">
        <f t="shared" si="57"/>
        <v/>
      </c>
      <c r="ABG11" s="26" t="str">
        <f t="shared" si="58"/>
        <v/>
      </c>
      <c r="ABH11" s="24" t="str">
        <f t="shared" si="311"/>
        <v/>
      </c>
      <c r="ABI11" s="24" t="str">
        <f>IF(ABH11="","",IF(ABH11=999,"error",IF(AND(AND(AAW11=AAW10,AAW10=AAW9),AND(ABH10="",ABH9="")),ABE9+ABE10+ABE11,IF(AND(AAW10=AAW11,ABH10=""),ABE10+ABE11,ABH11))))</f>
        <v/>
      </c>
      <c r="ABJ11" s="101" t="str">
        <f t="shared" si="312"/>
        <v/>
      </c>
      <c r="ABK11" s="24" t="str">
        <f t="shared" si="313"/>
        <v/>
      </c>
      <c r="ABL11" s="27">
        <f>ABL10</f>
        <v>1</v>
      </c>
      <c r="ABM11" s="27" t="str">
        <f t="shared" si="314"/>
        <v>1</v>
      </c>
      <c r="ABN11" s="27" t="str">
        <f t="shared" ref="ABN11:ABN59" si="360">IF(ABK11="","",IF(ABK11=TIME(0,30,0),15,IF(ABK11=TIME(1,0,0),16,IF(ABK11=TIME(1,30,0),17,IF(ABK11=TIME(2,0,0),18,IF(ABK11=TIME(2,30,0),19,IF(ABK11=TIME(3,0,0),20,IF(ABK11=TIME(3,30,0),21,IF(ABK11=TIME(4,0,0),22,IF(ABK11=TIME(4,30,0),23,IF(ABK11=TIME(5,0,0),24,IF(ABK11=TIME(5,30,0),25,IF(ABK11=TIME(6,0,0),26,IF(ABK11=TIME(6,30,0),27,IF(ABK11=TIME(7,0,0),28,IF(ABK11=TIME(7,30,0),29,IF(ABK11=TIME(8,0,0),30,IF(ABK11=TIME(8,30,0),31,IF(ABK11=TIME(9,0,0),32,IF(ABK11=TIME(9,30,0),33,IF(ABK11=TIME(10,0,0),34,IF(ABK11=TIME(10,30,0),35))))))))))))))))))))))</f>
        <v/>
      </c>
      <c r="ABO11" s="27" t="str">
        <f t="shared" si="315"/>
        <v/>
      </c>
      <c r="ABP11" s="28" t="str">
        <f t="shared" ca="1" si="316"/>
        <v/>
      </c>
      <c r="ABQ11" s="33">
        <f>入力シート!ABO11</f>
        <v>0</v>
      </c>
      <c r="ABR11" s="88" t="str">
        <f ca="1">IF(ABP11="","",IF(AND(ABP9="",ABP10="",ABP11&lt;&gt;"",OR(ABQ9=2,ABQ10=2,ABQ11=2)),ABP11*2,IF(AND(ABP10="",ABP11&lt;&gt;"",OR(ABQ10=2,ABQ11=2)),ABP11*2,IF(AND(ABP11&lt;&gt;"",ABQ11=2),ABP11*2,ABP11))))</f>
        <v/>
      </c>
      <c r="ABS11" s="87" t="str">
        <f>IF(ABX11="","",IF(AND(ABX9="",ABX10="",ABX11&lt;&gt;"",OR(ABQ9=2,ABQ10=2,ABQ11=2)),ABW11/(ABI11*2),IF(AND(ABX10="",ABX11&lt;&gt;"",OR(ABQ10=2,ABQ11=2)),ABW11/(ABI11*2),1)))</f>
        <v/>
      </c>
      <c r="ABT11" s="89" t="str">
        <f t="shared" ca="1" si="317"/>
        <v/>
      </c>
      <c r="ABU11" s="84">
        <f t="shared" si="318"/>
        <v>0</v>
      </c>
      <c r="ABV11" s="84" t="str">
        <f>IF(ABI11="","",IF(AND(ABI9="",ABI10="",ABI11&lt;&gt;""),ABU9+ABU10+ABU11,IF(AND(ABI10="",ABI11&lt;&gt;""),ABU10+ABU11,ABU11)))</f>
        <v/>
      </c>
      <c r="ABW11" s="84" t="str">
        <f t="shared" si="319"/>
        <v/>
      </c>
      <c r="ABX11" s="24" t="str">
        <f t="shared" si="320"/>
        <v/>
      </c>
      <c r="ABY11" s="101">
        <f>入力シート!ABP11</f>
        <v>0</v>
      </c>
      <c r="ABZ11" s="210">
        <f>入力シート!ABQ11</f>
        <v>0</v>
      </c>
      <c r="ACA11" s="211"/>
      <c r="ACB11" s="212"/>
      <c r="ACC11" s="94"/>
      <c r="ACD11" s="94"/>
      <c r="ACE11" s="94"/>
      <c r="ACF11" s="14">
        <f>入力シート!ABR11</f>
        <v>0</v>
      </c>
    </row>
    <row r="12" spans="2:760" ht="18" customHeight="1" x14ac:dyDescent="0.2">
      <c r="B12" s="30" t="str">
        <f t="shared" si="321"/>
        <v/>
      </c>
      <c r="C12" s="101">
        <f>入力シート!B12</f>
        <v>0</v>
      </c>
      <c r="D12" s="101" t="str">
        <f>IF(B12="","",入力シート!C12)</f>
        <v/>
      </c>
      <c r="E12" s="24">
        <f>TIME(入力シート!E12,入力シート!G12,0)</f>
        <v>0</v>
      </c>
      <c r="F12" s="24">
        <f>TIME(入力シート!I12,入力シート!K12,0)</f>
        <v>0</v>
      </c>
      <c r="G12" s="31">
        <f>TIME(入力シート!M12,入力シート!O12,0)</f>
        <v>0</v>
      </c>
      <c r="H12" s="31">
        <f>TIME(入力シート!Q12,入力シート!S12,0)</f>
        <v>0</v>
      </c>
      <c r="I12" s="24">
        <f t="shared" si="60"/>
        <v>0</v>
      </c>
      <c r="J12" s="24">
        <f t="shared" si="61"/>
        <v>0</v>
      </c>
      <c r="K12" s="24">
        <f t="shared" si="62"/>
        <v>0</v>
      </c>
      <c r="L12" s="26" t="str">
        <f t="shared" si="63"/>
        <v/>
      </c>
      <c r="M12" s="26" t="str">
        <f t="shared" si="1"/>
        <v/>
      </c>
      <c r="N12" s="24" t="str">
        <f t="shared" si="64"/>
        <v/>
      </c>
      <c r="O12" s="24" t="str">
        <f>IF(N12="","",IF(N12=999,"error",IF(AND(AND(C12=C11,C11=C10,C10=C9),AND(N11="",N10="",N9="")),K9+K10+K11+K12,IF(AND(AND(C12=C11,C11=C10),AND(N11="",N10="")),K10+K11+K12,IF(AND(C11=C12,N11=""),K11+K12,N12)))))</f>
        <v/>
      </c>
      <c r="P12" s="101" t="str">
        <f t="shared" si="65"/>
        <v/>
      </c>
      <c r="Q12" s="24" t="str">
        <f t="shared" si="66"/>
        <v/>
      </c>
      <c r="R12" s="27">
        <f>R11</f>
        <v>1</v>
      </c>
      <c r="S12" s="27" t="str">
        <f t="shared" si="67"/>
        <v>1</v>
      </c>
      <c r="T12" s="27" t="str">
        <f t="shared" si="322"/>
        <v/>
      </c>
      <c r="U12" s="27" t="str">
        <f t="shared" si="68"/>
        <v/>
      </c>
      <c r="V12" s="28" t="str">
        <f t="shared" ca="1" si="69"/>
        <v/>
      </c>
      <c r="W12" s="33">
        <f>入力シート!U12</f>
        <v>0</v>
      </c>
      <c r="X12" s="88" t="str">
        <f ca="1">IF(V12="","",IF(AND(V9="",V10="",V11="",V12&lt;&gt;"",OR(W9=2,W10=2,W11=2,W12=2)),V12*2,IF(AND(V10="",V11="",V12&lt;&gt;"",OR(W10=2,W11=2,W12=2)),V12*2,IF(AND(V11="",V12&lt;&gt;"",OR(W11=2,W12=2)),V12*2,IF(AND(V12&lt;&gt;"",W12=2),V12*2,V12)))))</f>
        <v/>
      </c>
      <c r="Y12" s="87" t="str">
        <f>IF(AD12="","",IF(AND(AD9="",AD10="",AD11="",AD12&lt;&gt;"",OR(W9=2,W10=2,W11=2,W12=2)),AC12/(O12*2),IF(AND(AD10="",AD11="",AD12&lt;&gt;"",OR(W10=2,W11=2,W12=2)),AC12/(O12*2),IF(AND(AD11="",AD12&lt;&gt;"",OR(W11=2,W12=2)),AC12/(O12*2),1))))</f>
        <v/>
      </c>
      <c r="Z12" s="89" t="str">
        <f t="shared" ca="1" si="70"/>
        <v/>
      </c>
      <c r="AA12" s="84">
        <f t="shared" si="71"/>
        <v>0</v>
      </c>
      <c r="AB12" s="84" t="str">
        <f>IF(O12="","",IF(AND(O9="",O10="",O11="",O12&lt;&gt;""),AA9+AA10+AA11+AA12,IF(AND(O10="",O11="",O12&lt;&gt;""),AA10+AA11+AA12,IF(AND(O11="",O12&lt;&gt;""),AA11+AA12,AA12))))</f>
        <v/>
      </c>
      <c r="AC12" s="84" t="str">
        <f t="shared" si="72"/>
        <v/>
      </c>
      <c r="AD12" s="24" t="str">
        <f t="shared" si="73"/>
        <v/>
      </c>
      <c r="AE12" s="101">
        <f>入力シート!V12</f>
        <v>0</v>
      </c>
      <c r="AF12" s="210">
        <f>入力シート!W12</f>
        <v>0</v>
      </c>
      <c r="AG12" s="211"/>
      <c r="AH12" s="212"/>
      <c r="AI12" s="94"/>
      <c r="AJ12" s="94"/>
      <c r="AK12" s="94"/>
      <c r="AL12" s="14">
        <f>入力シート!X12</f>
        <v>0</v>
      </c>
      <c r="AN12" s="30" t="str">
        <f t="shared" si="323"/>
        <v/>
      </c>
      <c r="AO12" s="101">
        <f>入力シート!AN12</f>
        <v>0</v>
      </c>
      <c r="AP12" s="101" t="str">
        <f>IF(AN12="","",入力シート!AO12)</f>
        <v/>
      </c>
      <c r="AQ12" s="24">
        <f>TIME(入力シート!AQ12,入力シート!AS12,0)</f>
        <v>0</v>
      </c>
      <c r="AR12" s="24">
        <f>TIME(入力シート!AU12,入力シート!AW12,0)</f>
        <v>0</v>
      </c>
      <c r="AS12" s="31">
        <f>TIME(入力シート!AY12,入力シート!BA12,0)</f>
        <v>0</v>
      </c>
      <c r="AT12" s="31">
        <f>TIME(入力シート!BC12,入力シート!BE12,0)</f>
        <v>0</v>
      </c>
      <c r="AU12" s="24">
        <f t="shared" si="74"/>
        <v>0</v>
      </c>
      <c r="AV12" s="24">
        <f t="shared" si="75"/>
        <v>0</v>
      </c>
      <c r="AW12" s="24">
        <f t="shared" si="76"/>
        <v>0</v>
      </c>
      <c r="AX12" s="26" t="str">
        <f t="shared" si="3"/>
        <v/>
      </c>
      <c r="AY12" s="26" t="str">
        <f t="shared" si="4"/>
        <v/>
      </c>
      <c r="AZ12" s="24" t="str">
        <f t="shared" si="77"/>
        <v/>
      </c>
      <c r="BA12" s="24" t="str">
        <f>IF(AZ12="","",IF(AZ12=999,"error",IF(AND(AND(AO12=AO11,AO11=AO10,AO10=AO9),AND(AZ11="",AZ10="",AZ9="")),AW9+AW10+AW11+AW12,IF(AND(AND(AO12=AO11,AO11=AO10),AND(AZ11="",AZ10="")),AW10+AW11+AW12,IF(AND(AO11=AO12,AZ11=""),AW11+AW12,AZ12)))))</f>
        <v/>
      </c>
      <c r="BB12" s="101" t="str">
        <f t="shared" si="78"/>
        <v/>
      </c>
      <c r="BC12" s="24" t="str">
        <f t="shared" si="79"/>
        <v/>
      </c>
      <c r="BD12" s="27">
        <f>BD11</f>
        <v>1</v>
      </c>
      <c r="BE12" s="27" t="str">
        <f t="shared" si="80"/>
        <v>1</v>
      </c>
      <c r="BF12" s="27" t="str">
        <f t="shared" si="324"/>
        <v/>
      </c>
      <c r="BG12" s="27" t="str">
        <f t="shared" si="81"/>
        <v/>
      </c>
      <c r="BH12" s="28" t="str">
        <f t="shared" ca="1" si="82"/>
        <v/>
      </c>
      <c r="BI12" s="33">
        <f>入力シート!BG12</f>
        <v>0</v>
      </c>
      <c r="BJ12" s="88" t="str">
        <f ca="1">IF(BH12="","",IF(AND(BH9="",BH10="",BH11="",BH12&lt;&gt;"",OR(BI9=2,BI10=2,BI11=2,BI12=2)),BH12*2,IF(AND(BH10="",BH11="",BH12&lt;&gt;"",OR(BI10=2,BI11=2,BI12=2)),BH12*2,IF(AND(BH11="",BH12&lt;&gt;"",OR(BI11=2,BI12=2)),BH12*2,IF(AND(BH12&lt;&gt;"",BI12=2),BH12*2,BH12)))))</f>
        <v/>
      </c>
      <c r="BK12" s="87" t="str">
        <f>IF(BP12="","",IF(AND(BP9="",BP10="",BP11="",BP12&lt;&gt;"",OR(BI9=2,BI10=2,BI11=2,BI12=2)),BO12/(BA12*2),IF(AND(BP10="",BP11="",BP12&lt;&gt;"",OR(BI10=2,BI11=2,BI12=2)),BO12/(BA12*2),IF(AND(BP11="",BP12&lt;&gt;"",OR(BI11=2,BI12=2)),BO12/(BA12*2),1))))</f>
        <v/>
      </c>
      <c r="BL12" s="89" t="str">
        <f t="shared" ca="1" si="83"/>
        <v/>
      </c>
      <c r="BM12" s="84">
        <f t="shared" si="84"/>
        <v>0</v>
      </c>
      <c r="BN12" s="84" t="str">
        <f>IF(BA12="","",IF(AND(BA9="",BA10="",BA11="",BA12&lt;&gt;""),BM9+BM10+BM11+BM12,IF(AND(BA10="",BA11="",BA12&lt;&gt;""),BM10+BM11+BM12,IF(AND(BA11="",BA12&lt;&gt;""),BM11+BM12,BM12))))</f>
        <v/>
      </c>
      <c r="BO12" s="84" t="str">
        <f t="shared" si="85"/>
        <v/>
      </c>
      <c r="BP12" s="24" t="str">
        <f t="shared" si="86"/>
        <v/>
      </c>
      <c r="BQ12" s="101">
        <f>入力シート!BH12</f>
        <v>0</v>
      </c>
      <c r="BR12" s="210">
        <f>入力シート!BI12</f>
        <v>0</v>
      </c>
      <c r="BS12" s="211"/>
      <c r="BT12" s="212"/>
      <c r="BU12" s="94"/>
      <c r="BV12" s="94"/>
      <c r="BW12" s="94"/>
      <c r="BX12" s="14">
        <f>入力シート!BJ12</f>
        <v>0</v>
      </c>
      <c r="BZ12" s="30" t="str">
        <f t="shared" si="325"/>
        <v/>
      </c>
      <c r="CA12" s="101">
        <f>入力シート!BZ12</f>
        <v>0</v>
      </c>
      <c r="CB12" s="101" t="str">
        <f>IF(BZ12="","",入力シート!CA12)</f>
        <v/>
      </c>
      <c r="CC12" s="24">
        <f>TIME(入力シート!CC12,入力シート!CE12,0)</f>
        <v>0</v>
      </c>
      <c r="CD12" s="24">
        <f>TIME(入力シート!CG12,入力シート!CI12,0)</f>
        <v>0</v>
      </c>
      <c r="CE12" s="31">
        <f>TIME(入力シート!CK12,入力シート!CM12,0)</f>
        <v>0</v>
      </c>
      <c r="CF12" s="31">
        <f>TIME(入力シート!CO12,入力シート!CQ12,0)</f>
        <v>0</v>
      </c>
      <c r="CG12" s="24">
        <f t="shared" si="87"/>
        <v>0</v>
      </c>
      <c r="CH12" s="24">
        <f t="shared" si="88"/>
        <v>0</v>
      </c>
      <c r="CI12" s="24">
        <f t="shared" si="89"/>
        <v>0</v>
      </c>
      <c r="CJ12" s="26" t="str">
        <f t="shared" si="6"/>
        <v/>
      </c>
      <c r="CK12" s="26" t="str">
        <f t="shared" si="7"/>
        <v/>
      </c>
      <c r="CL12" s="24" t="str">
        <f t="shared" si="90"/>
        <v/>
      </c>
      <c r="CM12" s="24" t="str">
        <f>IF(CL12="","",IF(CL12=999,"error",IF(AND(AND(CA12=CA11,CA11=CA10,CA10=CA9),AND(CL11="",CL10="",CL9="")),CI9+CI10+CI11+CI12,IF(AND(AND(CA12=CA11,CA11=CA10),AND(CL11="",CL10="")),CI10+CI11+CI12,IF(AND(CA11=CA12,CL11=""),CI11+CI12,CL12)))))</f>
        <v/>
      </c>
      <c r="CN12" s="101" t="str">
        <f t="shared" si="91"/>
        <v/>
      </c>
      <c r="CO12" s="24" t="str">
        <f t="shared" si="92"/>
        <v/>
      </c>
      <c r="CP12" s="27">
        <f>CP11</f>
        <v>1</v>
      </c>
      <c r="CQ12" s="27" t="str">
        <f t="shared" si="93"/>
        <v>1</v>
      </c>
      <c r="CR12" s="27" t="str">
        <f t="shared" si="326"/>
        <v/>
      </c>
      <c r="CS12" s="27" t="str">
        <f t="shared" si="94"/>
        <v/>
      </c>
      <c r="CT12" s="28" t="str">
        <f t="shared" ca="1" si="95"/>
        <v/>
      </c>
      <c r="CU12" s="33">
        <f>入力シート!CS12</f>
        <v>0</v>
      </c>
      <c r="CV12" s="88" t="str">
        <f ca="1">IF(CT12="","",IF(AND(CT9="",CT10="",CT11="",CT12&lt;&gt;"",OR(CU9=2,CU10=2,CU11=2,CU12=2)),CT12*2,IF(AND(CT10="",CT11="",CT12&lt;&gt;"",OR(CU10=2,CU11=2,CU12=2)),CT12*2,IF(AND(CT11="",CT12&lt;&gt;"",OR(CU11=2,CU12=2)),CT12*2,IF(AND(CT12&lt;&gt;"",CU12=2),CT12*2,CT12)))))</f>
        <v/>
      </c>
      <c r="CW12" s="87" t="str">
        <f>IF(DB12="","",IF(AND(DB9="",DB10="",DB11="",DB12&lt;&gt;"",OR(CU9=2,CU10=2,CU11=2,CU12=2)),DA12/(CM12*2),IF(AND(DB10="",DB11="",DB12&lt;&gt;"",OR(CU10=2,CU11=2,CU12=2)),DA12/(CM12*2),IF(AND(DB11="",DB12&lt;&gt;"",OR(CU11=2,CU12=2)),DA12/(CM12*2),1))))</f>
        <v/>
      </c>
      <c r="CX12" s="89" t="str">
        <f t="shared" ca="1" si="96"/>
        <v/>
      </c>
      <c r="CY12" s="84">
        <f t="shared" si="97"/>
        <v>0</v>
      </c>
      <c r="CZ12" s="84" t="str">
        <f>IF(CM12="","",IF(AND(CM9="",CM10="",CM11="",CM12&lt;&gt;""),CY9+CY10+CY11+CY12,IF(AND(CM10="",CM11="",CM12&lt;&gt;""),CY10+CY11+CY12,IF(AND(CM11="",CM12&lt;&gt;""),CY11+CY12,CY12))))</f>
        <v/>
      </c>
      <c r="DA12" s="84" t="str">
        <f t="shared" si="98"/>
        <v/>
      </c>
      <c r="DB12" s="24" t="str">
        <f t="shared" si="99"/>
        <v/>
      </c>
      <c r="DC12" s="101">
        <f>入力シート!CT12</f>
        <v>0</v>
      </c>
      <c r="DD12" s="210">
        <f>入力シート!CU12</f>
        <v>0</v>
      </c>
      <c r="DE12" s="211"/>
      <c r="DF12" s="212"/>
      <c r="DG12" s="94"/>
      <c r="DH12" s="94"/>
      <c r="DI12" s="94"/>
      <c r="DJ12" s="14">
        <f>入力シート!CV12</f>
        <v>0</v>
      </c>
      <c r="DL12" s="30" t="str">
        <f t="shared" si="327"/>
        <v/>
      </c>
      <c r="DM12" s="101">
        <f>入力シート!DL12</f>
        <v>0</v>
      </c>
      <c r="DN12" s="101" t="str">
        <f>IF(DL12="","",入力シート!DM12)</f>
        <v/>
      </c>
      <c r="DO12" s="24">
        <f>TIME(入力シート!DO12,入力シート!DQ12,0)</f>
        <v>0</v>
      </c>
      <c r="DP12" s="24">
        <f>TIME(入力シート!DS12,入力シート!DU12,0)</f>
        <v>0</v>
      </c>
      <c r="DQ12" s="31">
        <f>TIME(入力シート!DW12,入力シート!DY12,0)</f>
        <v>0</v>
      </c>
      <c r="DR12" s="31">
        <f>TIME(入力シート!EA12,入力シート!EC12,0)</f>
        <v>0</v>
      </c>
      <c r="DS12" s="24">
        <f t="shared" si="100"/>
        <v>0</v>
      </c>
      <c r="DT12" s="24">
        <f t="shared" si="101"/>
        <v>0</v>
      </c>
      <c r="DU12" s="24">
        <f t="shared" si="102"/>
        <v>0</v>
      </c>
      <c r="DV12" s="26" t="str">
        <f t="shared" si="9"/>
        <v/>
      </c>
      <c r="DW12" s="26" t="str">
        <f t="shared" si="10"/>
        <v/>
      </c>
      <c r="DX12" s="24" t="str">
        <f t="shared" si="103"/>
        <v/>
      </c>
      <c r="DY12" s="24" t="str">
        <f>IF(DX12="","",IF(DX12=999,"error",IF(AND(AND(DM12=DM11,DM11=DM10,DM10=DM9),AND(DX11="",DX10="",DX9="")),DU9+DU10+DU11+DU12,IF(AND(AND(DM12=DM11,DM11=DM10),AND(DX11="",DX10="")),DU10+DU11+DU12,IF(AND(DM11=DM12,DX11=""),DU11+DU12,DX12)))))</f>
        <v/>
      </c>
      <c r="DZ12" s="101" t="str">
        <f t="shared" si="104"/>
        <v/>
      </c>
      <c r="EA12" s="24" t="str">
        <f t="shared" si="105"/>
        <v/>
      </c>
      <c r="EB12" s="27">
        <f>EB11</f>
        <v>1</v>
      </c>
      <c r="EC12" s="27" t="str">
        <f t="shared" si="106"/>
        <v>1</v>
      </c>
      <c r="ED12" s="27" t="str">
        <f t="shared" si="328"/>
        <v/>
      </c>
      <c r="EE12" s="27" t="str">
        <f t="shared" si="107"/>
        <v/>
      </c>
      <c r="EF12" s="28" t="str">
        <f t="shared" ca="1" si="108"/>
        <v/>
      </c>
      <c r="EG12" s="33">
        <f>入力シート!EE12</f>
        <v>0</v>
      </c>
      <c r="EH12" s="88" t="str">
        <f ca="1">IF(EF12="","",IF(AND(EF9="",EF10="",EF11="",EF12&lt;&gt;"",OR(EG9=2,EG10=2,EG11=2,EG12=2)),EF12*2,IF(AND(EF10="",EF11="",EF12&lt;&gt;"",OR(EG10=2,EG11=2,EG12=2)),EF12*2,IF(AND(EF11="",EF12&lt;&gt;"",OR(EG11=2,EG12=2)),EF12*2,IF(AND(EF12&lt;&gt;"",EG12=2),EF12*2,EF12)))))</f>
        <v/>
      </c>
      <c r="EI12" s="87" t="str">
        <f>IF(EN12="","",IF(AND(EN9="",EN10="",EN11="",EN12&lt;&gt;"",OR(EG9=2,EG10=2,EG11=2,EG12=2)),EM12/(DY12*2),IF(AND(EN10="",EN11="",EN12&lt;&gt;"",OR(EG10=2,EG11=2,EG12=2)),EM12/(DY12*2),IF(AND(EN11="",EN12&lt;&gt;"",OR(EG11=2,EG12=2)),EM12/(DY12*2),1))))</f>
        <v/>
      </c>
      <c r="EJ12" s="89" t="str">
        <f t="shared" ca="1" si="109"/>
        <v/>
      </c>
      <c r="EK12" s="84">
        <f t="shared" si="110"/>
        <v>0</v>
      </c>
      <c r="EL12" s="84" t="str">
        <f>IF(DY12="","",IF(AND(DY9="",DY10="",DY11="",DY12&lt;&gt;""),EK9+EK10+EK11+EK12,IF(AND(DY10="",DY11="",DY12&lt;&gt;""),EK10+EK11+EK12,IF(AND(DY11="",DY12&lt;&gt;""),EK11+EK12,EK12))))</f>
        <v/>
      </c>
      <c r="EM12" s="84" t="str">
        <f t="shared" si="111"/>
        <v/>
      </c>
      <c r="EN12" s="24" t="str">
        <f t="shared" si="112"/>
        <v/>
      </c>
      <c r="EO12" s="101">
        <f>入力シート!EF12</f>
        <v>0</v>
      </c>
      <c r="EP12" s="210">
        <f>入力シート!EG12</f>
        <v>0</v>
      </c>
      <c r="EQ12" s="211"/>
      <c r="ER12" s="212"/>
      <c r="ES12" s="94"/>
      <c r="ET12" s="94"/>
      <c r="EU12" s="94"/>
      <c r="EV12" s="14">
        <f>入力シート!EH12</f>
        <v>0</v>
      </c>
      <c r="EX12" s="30" t="str">
        <f t="shared" si="329"/>
        <v/>
      </c>
      <c r="EY12" s="101">
        <f>入力シート!EX12</f>
        <v>0</v>
      </c>
      <c r="EZ12" s="101" t="str">
        <f>IF(EX12="","",入力シート!EY12)</f>
        <v/>
      </c>
      <c r="FA12" s="24">
        <f>TIME(入力シート!FA12,入力シート!FC12,0)</f>
        <v>0</v>
      </c>
      <c r="FB12" s="24">
        <f>TIME(入力シート!FE12,入力シート!FG12,0)</f>
        <v>0</v>
      </c>
      <c r="FC12" s="31">
        <f>TIME(入力シート!FI12,入力シート!FK12,0)</f>
        <v>0</v>
      </c>
      <c r="FD12" s="31">
        <f>TIME(入力シート!FM12,入力シート!FO12,0)</f>
        <v>0</v>
      </c>
      <c r="FE12" s="24">
        <f t="shared" si="113"/>
        <v>0</v>
      </c>
      <c r="FF12" s="24">
        <f t="shared" si="114"/>
        <v>0</v>
      </c>
      <c r="FG12" s="24">
        <f t="shared" si="115"/>
        <v>0</v>
      </c>
      <c r="FH12" s="26" t="str">
        <f t="shared" si="12"/>
        <v/>
      </c>
      <c r="FI12" s="26" t="str">
        <f t="shared" si="13"/>
        <v/>
      </c>
      <c r="FJ12" s="24" t="str">
        <f t="shared" si="116"/>
        <v/>
      </c>
      <c r="FK12" s="24" t="str">
        <f>IF(FJ12="","",IF(FJ12=999,"error",IF(AND(AND(EY12=EY11,EY11=EY10,EY10=EY9),AND(FJ11="",FJ10="",FJ9="")),FG9+FG10+FG11+FG12,IF(AND(AND(EY12=EY11,EY11=EY10),AND(FJ11="",FJ10="")),FG10+FG11+FG12,IF(AND(EY11=EY12,FJ11=""),FG11+FG12,FJ12)))))</f>
        <v/>
      </c>
      <c r="FL12" s="101" t="str">
        <f t="shared" si="117"/>
        <v/>
      </c>
      <c r="FM12" s="24" t="str">
        <f t="shared" si="118"/>
        <v/>
      </c>
      <c r="FN12" s="27">
        <f>FN11</f>
        <v>1</v>
      </c>
      <c r="FO12" s="27" t="str">
        <f t="shared" si="119"/>
        <v>1</v>
      </c>
      <c r="FP12" s="27" t="str">
        <f t="shared" si="330"/>
        <v/>
      </c>
      <c r="FQ12" s="27" t="str">
        <f t="shared" si="120"/>
        <v/>
      </c>
      <c r="FR12" s="28" t="str">
        <f t="shared" ca="1" si="121"/>
        <v/>
      </c>
      <c r="FS12" s="33">
        <f>入力シート!FQ12</f>
        <v>0</v>
      </c>
      <c r="FT12" s="88" t="str">
        <f ca="1">IF(FR12="","",IF(AND(FR9="",FR10="",FR11="",FR12&lt;&gt;"",OR(FS9=2,FS10=2,FS11=2,FS12=2)),FR12*2,IF(AND(FR10="",FR11="",FR12&lt;&gt;"",OR(FS10=2,FS11=2,FS12=2)),FR12*2,IF(AND(FR11="",FR12&lt;&gt;"",OR(FS11=2,FS12=2)),FR12*2,IF(AND(FR12&lt;&gt;"",FS12=2),FR12*2,FR12)))))</f>
        <v/>
      </c>
      <c r="FU12" s="87" t="str">
        <f>IF(FZ12="","",IF(AND(FZ9="",FZ10="",FZ11="",FZ12&lt;&gt;"",OR(FS9=2,FS10=2,FS11=2,FS12=2)),FY12/(FK12*2),IF(AND(FZ10="",FZ11="",FZ12&lt;&gt;"",OR(FS10=2,FS11=2,FS12=2)),FY12/(FK12*2),IF(AND(FZ11="",FZ12&lt;&gt;"",OR(FS11=2,FS12=2)),FY12/(FK12*2),1))))</f>
        <v/>
      </c>
      <c r="FV12" s="89" t="str">
        <f t="shared" ca="1" si="122"/>
        <v/>
      </c>
      <c r="FW12" s="84">
        <f t="shared" si="123"/>
        <v>0</v>
      </c>
      <c r="FX12" s="84" t="str">
        <f>IF(FK12="","",IF(AND(FK9="",FK10="",FK11="",FK12&lt;&gt;""),FW9+FW10+FW11+FW12,IF(AND(FK10="",FK11="",FK12&lt;&gt;""),FW10+FW11+FW12,IF(AND(FK11="",FK12&lt;&gt;""),FW11+FW12,FW12))))</f>
        <v/>
      </c>
      <c r="FY12" s="84" t="str">
        <f t="shared" si="124"/>
        <v/>
      </c>
      <c r="FZ12" s="24" t="str">
        <f t="shared" si="125"/>
        <v/>
      </c>
      <c r="GA12" s="101">
        <f>入力シート!FR12</f>
        <v>0</v>
      </c>
      <c r="GB12" s="210">
        <f>入力シート!FS12</f>
        <v>0</v>
      </c>
      <c r="GC12" s="211"/>
      <c r="GD12" s="212"/>
      <c r="GE12" s="94"/>
      <c r="GF12" s="94"/>
      <c r="GG12" s="94"/>
      <c r="GH12" s="14">
        <f>入力シート!FT12</f>
        <v>0</v>
      </c>
      <c r="GJ12" s="30" t="str">
        <f t="shared" si="331"/>
        <v/>
      </c>
      <c r="GK12" s="101">
        <f>入力シート!GJ12</f>
        <v>0</v>
      </c>
      <c r="GL12" s="101" t="str">
        <f>IF(GJ12="","",入力シート!GK12)</f>
        <v/>
      </c>
      <c r="GM12" s="24">
        <f>TIME(入力シート!GM12,入力シート!GO12,0)</f>
        <v>0</v>
      </c>
      <c r="GN12" s="24">
        <f>TIME(入力シート!GQ12,入力シート!GS12,0)</f>
        <v>0</v>
      </c>
      <c r="GO12" s="31">
        <f>TIME(入力シート!GU12,入力シート!GW12,0)</f>
        <v>0</v>
      </c>
      <c r="GP12" s="31">
        <f>TIME(入力シート!GY12,入力シート!HA12,0)</f>
        <v>0</v>
      </c>
      <c r="GQ12" s="24">
        <f t="shared" si="126"/>
        <v>0</v>
      </c>
      <c r="GR12" s="24">
        <f t="shared" si="127"/>
        <v>0</v>
      </c>
      <c r="GS12" s="24">
        <f t="shared" si="128"/>
        <v>0</v>
      </c>
      <c r="GT12" s="26" t="str">
        <f t="shared" si="15"/>
        <v/>
      </c>
      <c r="GU12" s="26" t="str">
        <f t="shared" si="16"/>
        <v/>
      </c>
      <c r="GV12" s="24" t="str">
        <f t="shared" si="129"/>
        <v/>
      </c>
      <c r="GW12" s="24" t="str">
        <f>IF(GV12="","",IF(GV12=999,"error",IF(AND(AND(GK12=GK11,GK11=GK10,GK10=GK9),AND(GV11="",GV10="",GV9="")),GS9+GS10+GS11+GS12,IF(AND(AND(GK12=GK11,GK11=GK10),AND(GV11="",GV10="")),GS10+GS11+GS12,IF(AND(GK11=GK12,GV11=""),GS11+GS12,GV12)))))</f>
        <v/>
      </c>
      <c r="GX12" s="101" t="str">
        <f t="shared" si="130"/>
        <v/>
      </c>
      <c r="GY12" s="24" t="str">
        <f t="shared" si="131"/>
        <v/>
      </c>
      <c r="GZ12" s="27">
        <f>GZ11</f>
        <v>1</v>
      </c>
      <c r="HA12" s="27" t="str">
        <f t="shared" si="132"/>
        <v>1</v>
      </c>
      <c r="HB12" s="27" t="str">
        <f t="shared" si="332"/>
        <v/>
      </c>
      <c r="HC12" s="27" t="str">
        <f t="shared" si="133"/>
        <v/>
      </c>
      <c r="HD12" s="28" t="str">
        <f t="shared" ca="1" si="134"/>
        <v/>
      </c>
      <c r="HE12" s="33">
        <f>入力シート!HC12</f>
        <v>0</v>
      </c>
      <c r="HF12" s="88" t="str">
        <f ca="1">IF(HD12="","",IF(AND(HD9="",HD10="",HD11="",HD12&lt;&gt;"",OR(HE9=2,HE10=2,HE11=2,HE12=2)),HD12*2,IF(AND(HD10="",HD11="",HD12&lt;&gt;"",OR(HE10=2,HE11=2,HE12=2)),HD12*2,IF(AND(HD11="",HD12&lt;&gt;"",OR(HE11=2,HE12=2)),HD12*2,IF(AND(HD12&lt;&gt;"",HE12=2),HD12*2,HD12)))))</f>
        <v/>
      </c>
      <c r="HG12" s="87" t="str">
        <f>IF(HL12="","",IF(AND(HL9="",HL10="",HL11="",HL12&lt;&gt;"",OR(HE9=2,HE10=2,HE11=2,HE12=2)),HK12/(GW12*2),IF(AND(HL10="",HL11="",HL12&lt;&gt;"",OR(HE10=2,HE11=2,HE12=2)),HK12/(GW12*2),IF(AND(HL11="",HL12&lt;&gt;"",OR(HE11=2,HE12=2)),HK12/(GW12*2),1))))</f>
        <v/>
      </c>
      <c r="HH12" s="89" t="str">
        <f t="shared" ca="1" si="135"/>
        <v/>
      </c>
      <c r="HI12" s="84">
        <f t="shared" si="136"/>
        <v>0</v>
      </c>
      <c r="HJ12" s="84" t="str">
        <f>IF(GW12="","",IF(AND(GW9="",GW10="",GW11="",GW12&lt;&gt;""),HI9+HI10+HI11+HI12,IF(AND(GW10="",GW11="",GW12&lt;&gt;""),HI10+HI11+HI12,IF(AND(GW11="",GW12&lt;&gt;""),HI11+HI12,HI12))))</f>
        <v/>
      </c>
      <c r="HK12" s="84" t="str">
        <f t="shared" si="137"/>
        <v/>
      </c>
      <c r="HL12" s="24" t="str">
        <f t="shared" si="138"/>
        <v/>
      </c>
      <c r="HM12" s="101">
        <f>入力シート!HD12</f>
        <v>0</v>
      </c>
      <c r="HN12" s="210">
        <f>入力シート!HE12</f>
        <v>0</v>
      </c>
      <c r="HO12" s="211"/>
      <c r="HP12" s="212"/>
      <c r="HQ12" s="94"/>
      <c r="HR12" s="94"/>
      <c r="HS12" s="94"/>
      <c r="HT12" s="14">
        <f>入力シート!HF12</f>
        <v>0</v>
      </c>
      <c r="HV12" s="30" t="str">
        <f t="shared" si="333"/>
        <v/>
      </c>
      <c r="HW12" s="101">
        <f>入力シート!HV12</f>
        <v>0</v>
      </c>
      <c r="HX12" s="101" t="str">
        <f>IF(HV12="","",入力シート!HW12)</f>
        <v/>
      </c>
      <c r="HY12" s="24">
        <f>TIME(入力シート!HY12,入力シート!IA12,0)</f>
        <v>0</v>
      </c>
      <c r="HZ12" s="24">
        <f>TIME(入力シート!IC12,入力シート!IE12,0)</f>
        <v>0</v>
      </c>
      <c r="IA12" s="31">
        <f>TIME(入力シート!IG12,入力シート!II12,0)</f>
        <v>0</v>
      </c>
      <c r="IB12" s="31">
        <f>TIME(入力シート!IK12,入力シート!IM12,0)</f>
        <v>0</v>
      </c>
      <c r="IC12" s="24">
        <f t="shared" si="139"/>
        <v>0</v>
      </c>
      <c r="ID12" s="24">
        <f t="shared" si="140"/>
        <v>0</v>
      </c>
      <c r="IE12" s="24">
        <f t="shared" si="141"/>
        <v>0</v>
      </c>
      <c r="IF12" s="26" t="str">
        <f t="shared" si="18"/>
        <v/>
      </c>
      <c r="IG12" s="26" t="str">
        <f t="shared" si="19"/>
        <v/>
      </c>
      <c r="IH12" s="24" t="str">
        <f t="shared" si="142"/>
        <v/>
      </c>
      <c r="II12" s="24" t="str">
        <f>IF(IH12="","",IF(IH12=999,"error",IF(AND(AND(HW12=HW11,HW11=HW10,HW10=HW9),AND(IH11="",IH10="",IH9="")),IE9+IE10+IE11+IE12,IF(AND(AND(HW12=HW11,HW11=HW10),AND(IH11="",IH10="")),IE10+IE11+IE12,IF(AND(HW11=HW12,IH11=""),IE11+IE12,IH12)))))</f>
        <v/>
      </c>
      <c r="IJ12" s="101" t="str">
        <f t="shared" si="143"/>
        <v/>
      </c>
      <c r="IK12" s="24" t="str">
        <f t="shared" si="144"/>
        <v/>
      </c>
      <c r="IL12" s="27">
        <f>IL11</f>
        <v>1</v>
      </c>
      <c r="IM12" s="27" t="str">
        <f t="shared" si="145"/>
        <v>1</v>
      </c>
      <c r="IN12" s="27" t="str">
        <f t="shared" si="334"/>
        <v/>
      </c>
      <c r="IO12" s="27" t="str">
        <f t="shared" si="146"/>
        <v/>
      </c>
      <c r="IP12" s="28" t="str">
        <f t="shared" ca="1" si="147"/>
        <v/>
      </c>
      <c r="IQ12" s="33">
        <f>入力シート!IO12</f>
        <v>0</v>
      </c>
      <c r="IR12" s="88" t="str">
        <f ca="1">IF(IP12="","",IF(AND(IP9="",IP10="",IP11="",IP12&lt;&gt;"",OR(IQ9=2,IQ10=2,IQ11=2,IQ12=2)),IP12*2,IF(AND(IP10="",IP11="",IP12&lt;&gt;"",OR(IQ10=2,IQ11=2,IQ12=2)),IP12*2,IF(AND(IP11="",IP12&lt;&gt;"",OR(IQ11=2,IQ12=2)),IP12*2,IF(AND(IP12&lt;&gt;"",IQ12=2),IP12*2,IP12)))))</f>
        <v/>
      </c>
      <c r="IS12" s="87" t="str">
        <f>IF(IX12="","",IF(AND(IX9="",IX10="",IX11="",IX12&lt;&gt;"",OR(IQ9=2,IQ10=2,IQ11=2,IQ12=2)),IW12/(II12*2),IF(AND(IX10="",IX11="",IX12&lt;&gt;"",OR(IQ10=2,IQ11=2,IQ12=2)),IW12/(II12*2),IF(AND(IX11="",IX12&lt;&gt;"",OR(IQ11=2,IQ12=2)),IW12/(II12*2),1))))</f>
        <v/>
      </c>
      <c r="IT12" s="89" t="str">
        <f t="shared" ca="1" si="148"/>
        <v/>
      </c>
      <c r="IU12" s="84">
        <f t="shared" si="149"/>
        <v>0</v>
      </c>
      <c r="IV12" s="84" t="str">
        <f>IF(II12="","",IF(AND(II9="",II10="",II11="",II12&lt;&gt;""),IU9+IU10+IU11+IU12,IF(AND(II10="",II11="",II12&lt;&gt;""),IU10+IU11+IU12,IF(AND(II11="",II12&lt;&gt;""),IU11+IU12,IU12))))</f>
        <v/>
      </c>
      <c r="IW12" s="84" t="str">
        <f t="shared" si="150"/>
        <v/>
      </c>
      <c r="IX12" s="24" t="str">
        <f t="shared" si="151"/>
        <v/>
      </c>
      <c r="IY12" s="101">
        <f>入力シート!IP12</f>
        <v>0</v>
      </c>
      <c r="IZ12" s="210">
        <f>入力シート!IQ12</f>
        <v>0</v>
      </c>
      <c r="JA12" s="211"/>
      <c r="JB12" s="212"/>
      <c r="JC12" s="94"/>
      <c r="JD12" s="94"/>
      <c r="JE12" s="94"/>
      <c r="JF12" s="14">
        <f>入力シート!IR12</f>
        <v>0</v>
      </c>
      <c r="JH12" s="30" t="str">
        <f t="shared" si="335"/>
        <v/>
      </c>
      <c r="JI12" s="101">
        <f>入力シート!JH12</f>
        <v>0</v>
      </c>
      <c r="JJ12" s="101" t="str">
        <f>IF(JH12="","",入力シート!JI12)</f>
        <v/>
      </c>
      <c r="JK12" s="24">
        <f>TIME(入力シート!JK12,入力シート!JM12,0)</f>
        <v>0</v>
      </c>
      <c r="JL12" s="24">
        <f>TIME(入力シート!JO12,入力シート!JQ12,0)</f>
        <v>0</v>
      </c>
      <c r="JM12" s="31">
        <f>TIME(入力シート!JS12,入力シート!JU12,0)</f>
        <v>0</v>
      </c>
      <c r="JN12" s="31">
        <f>TIME(入力シート!JW12,入力シート!JY12,0)</f>
        <v>0</v>
      </c>
      <c r="JO12" s="24">
        <f t="shared" si="152"/>
        <v>0</v>
      </c>
      <c r="JP12" s="24">
        <f t="shared" si="153"/>
        <v>0</v>
      </c>
      <c r="JQ12" s="24">
        <f t="shared" si="154"/>
        <v>0</v>
      </c>
      <c r="JR12" s="26" t="str">
        <f t="shared" si="21"/>
        <v/>
      </c>
      <c r="JS12" s="26" t="str">
        <f t="shared" si="22"/>
        <v/>
      </c>
      <c r="JT12" s="24" t="str">
        <f t="shared" si="155"/>
        <v/>
      </c>
      <c r="JU12" s="24" t="str">
        <f>IF(JT12="","",IF(JT12=999,"error",IF(AND(AND(JI12=JI11,JI11=JI10,JI10=JI9),AND(JT11="",JT10="",JT9="")),JQ9+JQ10+JQ11+JQ12,IF(AND(AND(JI12=JI11,JI11=JI10),AND(JT11="",JT10="")),JQ10+JQ11+JQ12,IF(AND(JI11=JI12,JT11=""),JQ11+JQ12,JT12)))))</f>
        <v/>
      </c>
      <c r="JV12" s="101" t="str">
        <f t="shared" si="156"/>
        <v/>
      </c>
      <c r="JW12" s="24" t="str">
        <f t="shared" si="157"/>
        <v/>
      </c>
      <c r="JX12" s="27">
        <f>JX11</f>
        <v>1</v>
      </c>
      <c r="JY12" s="27" t="str">
        <f t="shared" si="158"/>
        <v>1</v>
      </c>
      <c r="JZ12" s="27" t="str">
        <f t="shared" si="336"/>
        <v/>
      </c>
      <c r="KA12" s="27" t="str">
        <f t="shared" si="159"/>
        <v/>
      </c>
      <c r="KB12" s="28" t="str">
        <f t="shared" ca="1" si="160"/>
        <v/>
      </c>
      <c r="KC12" s="33">
        <f>入力シート!KA12</f>
        <v>0</v>
      </c>
      <c r="KD12" s="88" t="str">
        <f ca="1">IF(KB12="","",IF(AND(KB9="",KB10="",KB11="",KB12&lt;&gt;"",OR(KC9=2,KC10=2,KC11=2,KC12=2)),KB12*2,IF(AND(KB10="",KB11="",KB12&lt;&gt;"",OR(KC10=2,KC11=2,KC12=2)),KB12*2,IF(AND(KB11="",KB12&lt;&gt;"",OR(KC11=2,KC12=2)),KB12*2,IF(AND(KB12&lt;&gt;"",KC12=2),KB12*2,KB12)))))</f>
        <v/>
      </c>
      <c r="KE12" s="87" t="str">
        <f>IF(KJ12="","",IF(AND(KJ9="",KJ10="",KJ11="",KJ12&lt;&gt;"",OR(KC9=2,KC10=2,KC11=2,KC12=2)),KI12/(JU12*2),IF(AND(KJ10="",KJ11="",KJ12&lt;&gt;"",OR(KC10=2,KC11=2,KC12=2)),KI12/(JU12*2),IF(AND(KJ11="",KJ12&lt;&gt;"",OR(KC11=2,KC12=2)),KI12/(JU12*2),1))))</f>
        <v/>
      </c>
      <c r="KF12" s="89" t="str">
        <f t="shared" ca="1" si="161"/>
        <v/>
      </c>
      <c r="KG12" s="84">
        <f t="shared" si="162"/>
        <v>0</v>
      </c>
      <c r="KH12" s="84" t="str">
        <f>IF(JU12="","",IF(AND(JU9="",JU10="",JU11="",JU12&lt;&gt;""),KG9+KG10+KG11+KG12,IF(AND(JU10="",JU11="",JU12&lt;&gt;""),KG10+KG11+KG12,IF(AND(JU11="",JU12&lt;&gt;""),KG11+KG12,KG12))))</f>
        <v/>
      </c>
      <c r="KI12" s="84" t="str">
        <f t="shared" si="163"/>
        <v/>
      </c>
      <c r="KJ12" s="24" t="str">
        <f t="shared" si="164"/>
        <v/>
      </c>
      <c r="KK12" s="101">
        <f>入力シート!KB12</f>
        <v>0</v>
      </c>
      <c r="KL12" s="210">
        <f>入力シート!KC12</f>
        <v>0</v>
      </c>
      <c r="KM12" s="211"/>
      <c r="KN12" s="212"/>
      <c r="KO12" s="94"/>
      <c r="KP12" s="94"/>
      <c r="KQ12" s="94"/>
      <c r="KR12" s="14">
        <f>入力シート!KD12</f>
        <v>0</v>
      </c>
      <c r="KT12" s="30" t="str">
        <f t="shared" si="337"/>
        <v/>
      </c>
      <c r="KU12" s="101">
        <f>入力シート!KT12</f>
        <v>0</v>
      </c>
      <c r="KV12" s="101" t="str">
        <f>IF(KT12="","",入力シート!KU12)</f>
        <v/>
      </c>
      <c r="KW12" s="24">
        <f>TIME(入力シート!KW12,入力シート!KY12,0)</f>
        <v>0</v>
      </c>
      <c r="KX12" s="24">
        <f>TIME(入力シート!LA12,入力シート!LC12,0)</f>
        <v>0</v>
      </c>
      <c r="KY12" s="31">
        <f>TIME(入力シート!LE12,入力シート!LG12,0)</f>
        <v>0</v>
      </c>
      <c r="KZ12" s="31">
        <f>TIME(入力シート!LI12,入力シート!LK12,0)</f>
        <v>0</v>
      </c>
      <c r="LA12" s="24">
        <f t="shared" si="165"/>
        <v>0</v>
      </c>
      <c r="LB12" s="24">
        <f t="shared" si="166"/>
        <v>0</v>
      </c>
      <c r="LC12" s="24">
        <f t="shared" si="167"/>
        <v>0</v>
      </c>
      <c r="LD12" s="26" t="str">
        <f t="shared" si="24"/>
        <v/>
      </c>
      <c r="LE12" s="26" t="str">
        <f t="shared" si="25"/>
        <v/>
      </c>
      <c r="LF12" s="24" t="str">
        <f t="shared" si="168"/>
        <v/>
      </c>
      <c r="LG12" s="24" t="str">
        <f>IF(LF12="","",IF(LF12=999,"error",IF(AND(AND(KU12=KU11,KU11=KU10,KU10=KU9),AND(LF11="",LF10="",LF9="")),LC9+LC10+LC11+LC12,IF(AND(AND(KU12=KU11,KU11=KU10),AND(LF11="",LF10="")),LC10+LC11+LC12,IF(AND(KU11=KU12,LF11=""),LC11+LC12,LF12)))))</f>
        <v/>
      </c>
      <c r="LH12" s="101" t="str">
        <f t="shared" si="169"/>
        <v/>
      </c>
      <c r="LI12" s="24" t="str">
        <f t="shared" si="170"/>
        <v/>
      </c>
      <c r="LJ12" s="27">
        <f>LJ11</f>
        <v>1</v>
      </c>
      <c r="LK12" s="27" t="str">
        <f t="shared" si="171"/>
        <v>1</v>
      </c>
      <c r="LL12" s="27" t="str">
        <f t="shared" si="338"/>
        <v/>
      </c>
      <c r="LM12" s="27" t="str">
        <f t="shared" si="172"/>
        <v/>
      </c>
      <c r="LN12" s="28" t="str">
        <f t="shared" ca="1" si="173"/>
        <v/>
      </c>
      <c r="LO12" s="33">
        <f>入力シート!LM12</f>
        <v>0</v>
      </c>
      <c r="LP12" s="88" t="str">
        <f ca="1">IF(LN12="","",IF(AND(LN9="",LN10="",LN11="",LN12&lt;&gt;"",OR(LO9=2,LO10=2,LO11=2,LO12=2)),LN12*2,IF(AND(LN10="",LN11="",LN12&lt;&gt;"",OR(LO10=2,LO11=2,LO12=2)),LN12*2,IF(AND(LN11="",LN12&lt;&gt;"",OR(LO11=2,LO12=2)),LN12*2,IF(AND(LN12&lt;&gt;"",LO12=2),LN12*2,LN12)))))</f>
        <v/>
      </c>
      <c r="LQ12" s="87" t="str">
        <f>IF(LV12="","",IF(AND(LV9="",LV10="",LV11="",LV12&lt;&gt;"",OR(LO9=2,LO10=2,LO11=2,LO12=2)),LU12/(LG12*2),IF(AND(LV10="",LV11="",LV12&lt;&gt;"",OR(LO10=2,LO11=2,LO12=2)),LU12/(LG12*2),IF(AND(LV11="",LV12&lt;&gt;"",OR(LO11=2,LO12=2)),LU12/(LG12*2),1))))</f>
        <v/>
      </c>
      <c r="LR12" s="89" t="str">
        <f t="shared" ca="1" si="174"/>
        <v/>
      </c>
      <c r="LS12" s="84">
        <f t="shared" si="175"/>
        <v>0</v>
      </c>
      <c r="LT12" s="84" t="str">
        <f>IF(LG12="","",IF(AND(LG9="",LG10="",LG11="",LG12&lt;&gt;""),LS9+LS10+LS11+LS12,IF(AND(LG10="",LG11="",LG12&lt;&gt;""),LS10+LS11+LS12,IF(AND(LG11="",LG12&lt;&gt;""),LS11+LS12,LS12))))</f>
        <v/>
      </c>
      <c r="LU12" s="84" t="str">
        <f t="shared" si="176"/>
        <v/>
      </c>
      <c r="LV12" s="24" t="str">
        <f t="shared" si="177"/>
        <v/>
      </c>
      <c r="LW12" s="101">
        <f>入力シート!LN12</f>
        <v>0</v>
      </c>
      <c r="LX12" s="210">
        <f>入力シート!LO12</f>
        <v>0</v>
      </c>
      <c r="LY12" s="211"/>
      <c r="LZ12" s="212"/>
      <c r="MA12" s="94"/>
      <c r="MB12" s="94"/>
      <c r="MC12" s="94"/>
      <c r="MD12" s="14">
        <f>入力シート!LP12</f>
        <v>0</v>
      </c>
      <c r="MF12" s="30" t="str">
        <f t="shared" si="339"/>
        <v/>
      </c>
      <c r="MG12" s="101">
        <f>入力シート!MF12</f>
        <v>0</v>
      </c>
      <c r="MH12" s="101" t="str">
        <f>IF(MF12="","",入力シート!MG12)</f>
        <v/>
      </c>
      <c r="MI12" s="24">
        <f>TIME(入力シート!MI12,入力シート!MK12,0)</f>
        <v>0</v>
      </c>
      <c r="MJ12" s="24">
        <f>TIME(入力シート!MM12,入力シート!MO12,0)</f>
        <v>0</v>
      </c>
      <c r="MK12" s="31">
        <f>TIME(入力シート!MQ12,入力シート!MS12,0)</f>
        <v>0</v>
      </c>
      <c r="ML12" s="31">
        <f>TIME(入力シート!MU12,入力シート!MW12,0)</f>
        <v>0</v>
      </c>
      <c r="MM12" s="24">
        <f t="shared" si="178"/>
        <v>0</v>
      </c>
      <c r="MN12" s="24">
        <f t="shared" si="179"/>
        <v>0</v>
      </c>
      <c r="MO12" s="24">
        <f t="shared" si="180"/>
        <v>0</v>
      </c>
      <c r="MP12" s="26" t="str">
        <f t="shared" si="27"/>
        <v/>
      </c>
      <c r="MQ12" s="26" t="str">
        <f t="shared" si="28"/>
        <v/>
      </c>
      <c r="MR12" s="24" t="str">
        <f t="shared" si="181"/>
        <v/>
      </c>
      <c r="MS12" s="24" t="str">
        <f>IF(MR12="","",IF(MR12=999,"error",IF(AND(AND(MG12=MG11,MG11=MG10,MG10=MG9),AND(MR11="",MR10="",MR9="")),MO9+MO10+MO11+MO12,IF(AND(AND(MG12=MG11,MG11=MG10),AND(MR11="",MR10="")),MO10+MO11+MO12,IF(AND(MG11=MG12,MR11=""),MO11+MO12,MR12)))))</f>
        <v/>
      </c>
      <c r="MT12" s="101" t="str">
        <f t="shared" si="182"/>
        <v/>
      </c>
      <c r="MU12" s="24" t="str">
        <f t="shared" si="183"/>
        <v/>
      </c>
      <c r="MV12" s="27">
        <f>MV11</f>
        <v>1</v>
      </c>
      <c r="MW12" s="27" t="str">
        <f t="shared" si="184"/>
        <v>1</v>
      </c>
      <c r="MX12" s="27" t="str">
        <f t="shared" si="340"/>
        <v/>
      </c>
      <c r="MY12" s="27" t="str">
        <f t="shared" si="185"/>
        <v/>
      </c>
      <c r="MZ12" s="28" t="str">
        <f t="shared" ca="1" si="186"/>
        <v/>
      </c>
      <c r="NA12" s="33">
        <f>入力シート!MY12</f>
        <v>0</v>
      </c>
      <c r="NB12" s="88" t="str">
        <f ca="1">IF(MZ12="","",IF(AND(MZ9="",MZ10="",MZ11="",MZ12&lt;&gt;"",OR(NA9=2,NA10=2,NA11=2,NA12=2)),MZ12*2,IF(AND(MZ10="",MZ11="",MZ12&lt;&gt;"",OR(NA10=2,NA11=2,NA12=2)),MZ12*2,IF(AND(MZ11="",MZ12&lt;&gt;"",OR(NA11=2,NA12=2)),MZ12*2,IF(AND(MZ12&lt;&gt;"",NA12=2),MZ12*2,MZ12)))))</f>
        <v/>
      </c>
      <c r="NC12" s="87" t="str">
        <f>IF(NH12="","",IF(AND(NH9="",NH10="",NH11="",NH12&lt;&gt;"",OR(NA9=2,NA10=2,NA11=2,NA12=2)),NG12/(MS12*2),IF(AND(NH10="",NH11="",NH12&lt;&gt;"",OR(NA10=2,NA11=2,NA12=2)),NG12/(MS12*2),IF(AND(NH11="",NH12&lt;&gt;"",OR(NA11=2,NA12=2)),NG12/(MS12*2),1))))</f>
        <v/>
      </c>
      <c r="ND12" s="89" t="str">
        <f t="shared" ca="1" si="187"/>
        <v/>
      </c>
      <c r="NE12" s="84">
        <f t="shared" si="188"/>
        <v>0</v>
      </c>
      <c r="NF12" s="84" t="str">
        <f>IF(MS12="","",IF(AND(MS9="",MS10="",MS11="",MS12&lt;&gt;""),NE9+NE10+NE11+NE12,IF(AND(MS10="",MS11="",MS12&lt;&gt;""),NE10+NE11+NE12,IF(AND(MS11="",MS12&lt;&gt;""),NE11+NE12,NE12))))</f>
        <v/>
      </c>
      <c r="NG12" s="84" t="str">
        <f t="shared" si="189"/>
        <v/>
      </c>
      <c r="NH12" s="24" t="str">
        <f t="shared" si="190"/>
        <v/>
      </c>
      <c r="NI12" s="101">
        <f>入力シート!MZ12</f>
        <v>0</v>
      </c>
      <c r="NJ12" s="210">
        <f>入力シート!NA12</f>
        <v>0</v>
      </c>
      <c r="NK12" s="211"/>
      <c r="NL12" s="212"/>
      <c r="NM12" s="94"/>
      <c r="NN12" s="94"/>
      <c r="NO12" s="94"/>
      <c r="NP12" s="14">
        <f>入力シート!NB12</f>
        <v>0</v>
      </c>
      <c r="NR12" s="30" t="str">
        <f t="shared" si="341"/>
        <v/>
      </c>
      <c r="NS12" s="101">
        <f>入力シート!NR12</f>
        <v>0</v>
      </c>
      <c r="NT12" s="101" t="str">
        <f>IF(NR12="","",入力シート!NS12)</f>
        <v/>
      </c>
      <c r="NU12" s="24">
        <f>TIME(入力シート!NU12,入力シート!NW12,0)</f>
        <v>0</v>
      </c>
      <c r="NV12" s="24">
        <f>TIME(入力シート!NY12,入力シート!OA12,0)</f>
        <v>0</v>
      </c>
      <c r="NW12" s="31">
        <f>TIME(入力シート!OC12,入力シート!OE12,0)</f>
        <v>0</v>
      </c>
      <c r="NX12" s="31">
        <f>TIME(入力シート!OG12,入力シート!OI12,0)</f>
        <v>0</v>
      </c>
      <c r="NY12" s="24">
        <f t="shared" si="191"/>
        <v>0</v>
      </c>
      <c r="NZ12" s="24">
        <f t="shared" si="192"/>
        <v>0</v>
      </c>
      <c r="OA12" s="24">
        <f t="shared" si="193"/>
        <v>0</v>
      </c>
      <c r="OB12" s="26" t="str">
        <f t="shared" si="30"/>
        <v/>
      </c>
      <c r="OC12" s="26" t="str">
        <f t="shared" si="31"/>
        <v/>
      </c>
      <c r="OD12" s="24" t="str">
        <f t="shared" si="194"/>
        <v/>
      </c>
      <c r="OE12" s="24" t="str">
        <f>IF(OD12="","",IF(OD12=999,"error",IF(AND(AND(NS12=NS11,NS11=NS10,NS10=NS9),AND(OD11="",OD10="",OD9="")),OA9+OA10+OA11+OA12,IF(AND(AND(NS12=NS11,NS11=NS10),AND(OD11="",OD10="")),OA10+OA11+OA12,IF(AND(NS11=NS12,OD11=""),OA11+OA12,OD12)))))</f>
        <v/>
      </c>
      <c r="OF12" s="101" t="str">
        <f t="shared" si="195"/>
        <v/>
      </c>
      <c r="OG12" s="24" t="str">
        <f t="shared" si="196"/>
        <v/>
      </c>
      <c r="OH12" s="27">
        <f>OH11</f>
        <v>1</v>
      </c>
      <c r="OI12" s="27" t="str">
        <f t="shared" si="197"/>
        <v>1</v>
      </c>
      <c r="OJ12" s="27" t="str">
        <f t="shared" si="342"/>
        <v/>
      </c>
      <c r="OK12" s="27" t="str">
        <f t="shared" si="198"/>
        <v/>
      </c>
      <c r="OL12" s="28" t="str">
        <f t="shared" ca="1" si="199"/>
        <v/>
      </c>
      <c r="OM12" s="33">
        <f>入力シート!OK12</f>
        <v>0</v>
      </c>
      <c r="ON12" s="88" t="str">
        <f ca="1">IF(OL12="","",IF(AND(OL9="",OL10="",OL11="",OL12&lt;&gt;"",OR(OM9=2,OM10=2,OM11=2,OM12=2)),OL12*2,IF(AND(OL10="",OL11="",OL12&lt;&gt;"",OR(OM10=2,OM11=2,OM12=2)),OL12*2,IF(AND(OL11="",OL12&lt;&gt;"",OR(OM11=2,OM12=2)),OL12*2,IF(AND(OL12&lt;&gt;"",OM12=2),OL12*2,OL12)))))</f>
        <v/>
      </c>
      <c r="OO12" s="87" t="str">
        <f>IF(OT12="","",IF(AND(OT9="",OT10="",OT11="",OT12&lt;&gt;"",OR(OM9=2,OM10=2,OM11=2,OM12=2)),OS12/(OE12*2),IF(AND(OT10="",OT11="",OT12&lt;&gt;"",OR(OM10=2,OM11=2,OM12=2)),OS12/(OE12*2),IF(AND(OT11="",OT12&lt;&gt;"",OR(OM11=2,OM12=2)),OS12/(OE12*2),1))))</f>
        <v/>
      </c>
      <c r="OP12" s="89" t="str">
        <f t="shared" ca="1" si="200"/>
        <v/>
      </c>
      <c r="OQ12" s="84">
        <f t="shared" si="201"/>
        <v>0</v>
      </c>
      <c r="OR12" s="84" t="str">
        <f>IF(OE12="","",IF(AND(OE9="",OE10="",OE11="",OE12&lt;&gt;""),OQ9+OQ10+OQ11+OQ12,IF(AND(OE10="",OE11="",OE12&lt;&gt;""),OQ10+OQ11+OQ12,IF(AND(OE11="",OE12&lt;&gt;""),OQ11+OQ12,OQ12))))</f>
        <v/>
      </c>
      <c r="OS12" s="84" t="str">
        <f t="shared" si="202"/>
        <v/>
      </c>
      <c r="OT12" s="24" t="str">
        <f t="shared" si="203"/>
        <v/>
      </c>
      <c r="OU12" s="101">
        <f>入力シート!OL12</f>
        <v>0</v>
      </c>
      <c r="OV12" s="210">
        <f>入力シート!OM12</f>
        <v>0</v>
      </c>
      <c r="OW12" s="211"/>
      <c r="OX12" s="212"/>
      <c r="OY12" s="94"/>
      <c r="OZ12" s="94"/>
      <c r="PA12" s="94"/>
      <c r="PB12" s="14">
        <f>入力シート!ON12</f>
        <v>0</v>
      </c>
      <c r="PD12" s="30" t="str">
        <f t="shared" si="343"/>
        <v/>
      </c>
      <c r="PE12" s="101">
        <f>入力シート!PD12</f>
        <v>0</v>
      </c>
      <c r="PF12" s="101" t="str">
        <f>IF(PD12="","",入力シート!PE12)</f>
        <v/>
      </c>
      <c r="PG12" s="24">
        <f>TIME(入力シート!PG12,入力シート!PI12,0)</f>
        <v>0</v>
      </c>
      <c r="PH12" s="24">
        <f>TIME(入力シート!PK12,入力シート!PM12,0)</f>
        <v>0</v>
      </c>
      <c r="PI12" s="31">
        <f>TIME(入力シート!PO12,入力シート!PQ12,0)</f>
        <v>0</v>
      </c>
      <c r="PJ12" s="31">
        <f>TIME(入力シート!PS12,入力シート!PU12,0)</f>
        <v>0</v>
      </c>
      <c r="PK12" s="24">
        <f t="shared" si="204"/>
        <v>0</v>
      </c>
      <c r="PL12" s="24">
        <f t="shared" si="205"/>
        <v>0</v>
      </c>
      <c r="PM12" s="24">
        <f t="shared" si="206"/>
        <v>0</v>
      </c>
      <c r="PN12" s="26" t="str">
        <f t="shared" si="33"/>
        <v/>
      </c>
      <c r="PO12" s="26" t="str">
        <f t="shared" si="34"/>
        <v/>
      </c>
      <c r="PP12" s="24" t="str">
        <f t="shared" si="207"/>
        <v/>
      </c>
      <c r="PQ12" s="24" t="str">
        <f>IF(PP12="","",IF(PP12=999,"error",IF(AND(AND(PE12=PE11,PE11=PE10,PE10=PE9),AND(PP11="",PP10="",PP9="")),PM9+PM10+PM11+PM12,IF(AND(AND(PE12=PE11,PE11=PE10),AND(PP11="",PP10="")),PM10+PM11+PM12,IF(AND(PE11=PE12,PP11=""),PM11+PM12,PP12)))))</f>
        <v/>
      </c>
      <c r="PR12" s="101" t="str">
        <f t="shared" si="208"/>
        <v/>
      </c>
      <c r="PS12" s="24" t="str">
        <f t="shared" si="209"/>
        <v/>
      </c>
      <c r="PT12" s="27">
        <f>PT11</f>
        <v>1</v>
      </c>
      <c r="PU12" s="27" t="str">
        <f t="shared" si="210"/>
        <v>1</v>
      </c>
      <c r="PV12" s="27" t="str">
        <f t="shared" si="344"/>
        <v/>
      </c>
      <c r="PW12" s="27" t="str">
        <f t="shared" si="211"/>
        <v/>
      </c>
      <c r="PX12" s="28" t="str">
        <f t="shared" ca="1" si="212"/>
        <v/>
      </c>
      <c r="PY12" s="33">
        <f>入力シート!PW12</f>
        <v>0</v>
      </c>
      <c r="PZ12" s="88" t="str">
        <f ca="1">IF(PX12="","",IF(AND(PX9="",PX10="",PX11="",PX12&lt;&gt;"",OR(PY9=2,PY10=2,PY11=2,PY12=2)),PX12*2,IF(AND(PX10="",PX11="",PX12&lt;&gt;"",OR(PY10=2,PY11=2,PY12=2)),PX12*2,IF(AND(PX11="",PX12&lt;&gt;"",OR(PY11=2,PY12=2)),PX12*2,IF(AND(PX12&lt;&gt;"",PY12=2),PX12*2,PX12)))))</f>
        <v/>
      </c>
      <c r="QA12" s="87" t="str">
        <f>IF(QF12="","",IF(AND(QF9="",QF10="",QF11="",QF12&lt;&gt;"",OR(PY9=2,PY10=2,PY11=2,PY12=2)),QE12/(PQ12*2),IF(AND(QF10="",QF11="",QF12&lt;&gt;"",OR(PY10=2,PY11=2,PY12=2)),QE12/(PQ12*2),IF(AND(QF11="",QF12&lt;&gt;"",OR(PY11=2,PY12=2)),QE12/(PQ12*2),1))))</f>
        <v/>
      </c>
      <c r="QB12" s="89" t="str">
        <f t="shared" ca="1" si="213"/>
        <v/>
      </c>
      <c r="QC12" s="84">
        <f t="shared" si="214"/>
        <v>0</v>
      </c>
      <c r="QD12" s="84" t="str">
        <f>IF(PQ12="","",IF(AND(PQ9="",PQ10="",PQ11="",PQ12&lt;&gt;""),QC9+QC10+QC11+QC12,IF(AND(PQ10="",PQ11="",PQ12&lt;&gt;""),QC10+QC11+QC12,IF(AND(PQ11="",PQ12&lt;&gt;""),QC11+QC12,QC12))))</f>
        <v/>
      </c>
      <c r="QE12" s="84" t="str">
        <f t="shared" si="215"/>
        <v/>
      </c>
      <c r="QF12" s="24" t="str">
        <f t="shared" si="216"/>
        <v/>
      </c>
      <c r="QG12" s="101">
        <f>入力シート!PX12</f>
        <v>0</v>
      </c>
      <c r="QH12" s="210">
        <f>入力シート!PY12</f>
        <v>0</v>
      </c>
      <c r="QI12" s="211"/>
      <c r="QJ12" s="212"/>
      <c r="QK12" s="94"/>
      <c r="QL12" s="94"/>
      <c r="QM12" s="94"/>
      <c r="QN12" s="14">
        <f>入力シート!PZ12</f>
        <v>0</v>
      </c>
      <c r="QP12" s="30" t="str">
        <f t="shared" si="345"/>
        <v/>
      </c>
      <c r="QQ12" s="101">
        <f>入力シート!QP12</f>
        <v>0</v>
      </c>
      <c r="QR12" s="101" t="str">
        <f>IF(QP12="","",入力シート!QQ12)</f>
        <v/>
      </c>
      <c r="QS12" s="24">
        <f>TIME(入力シート!QS12,入力シート!QU12,0)</f>
        <v>0</v>
      </c>
      <c r="QT12" s="24">
        <f>TIME(入力シート!QW12,入力シート!QY12,0)</f>
        <v>0</v>
      </c>
      <c r="QU12" s="31">
        <f>TIME(入力シート!RA12,入力シート!RC12,0)</f>
        <v>0</v>
      </c>
      <c r="QV12" s="31">
        <f>TIME(入力シート!RE12,入力シート!RG12,0)</f>
        <v>0</v>
      </c>
      <c r="QW12" s="24">
        <f t="shared" si="217"/>
        <v>0</v>
      </c>
      <c r="QX12" s="24">
        <f t="shared" si="218"/>
        <v>0</v>
      </c>
      <c r="QY12" s="24">
        <f t="shared" si="219"/>
        <v>0</v>
      </c>
      <c r="QZ12" s="26" t="str">
        <f t="shared" si="36"/>
        <v/>
      </c>
      <c r="RA12" s="26" t="str">
        <f t="shared" si="37"/>
        <v/>
      </c>
      <c r="RB12" s="24" t="str">
        <f t="shared" si="220"/>
        <v/>
      </c>
      <c r="RC12" s="24" t="str">
        <f>IF(RB12="","",IF(RB12=999,"error",IF(AND(AND(QQ12=QQ11,QQ11=QQ10,QQ10=QQ9),AND(RB11="",RB10="",RB9="")),QY9+QY10+QY11+QY12,IF(AND(AND(QQ12=QQ11,QQ11=QQ10),AND(RB11="",RB10="")),QY10+QY11+QY12,IF(AND(QQ11=QQ12,RB11=""),QY11+QY12,RB12)))))</f>
        <v/>
      </c>
      <c r="RD12" s="101" t="str">
        <f t="shared" si="221"/>
        <v/>
      </c>
      <c r="RE12" s="24" t="str">
        <f t="shared" si="222"/>
        <v/>
      </c>
      <c r="RF12" s="27">
        <f>RF11</f>
        <v>1</v>
      </c>
      <c r="RG12" s="27" t="str">
        <f t="shared" si="223"/>
        <v>1</v>
      </c>
      <c r="RH12" s="27" t="str">
        <f t="shared" si="346"/>
        <v/>
      </c>
      <c r="RI12" s="27" t="str">
        <f t="shared" si="224"/>
        <v/>
      </c>
      <c r="RJ12" s="28" t="str">
        <f t="shared" ca="1" si="225"/>
        <v/>
      </c>
      <c r="RK12" s="33">
        <f>入力シート!RI12</f>
        <v>0</v>
      </c>
      <c r="RL12" s="88" t="str">
        <f ca="1">IF(RJ12="","",IF(AND(RJ9="",RJ10="",RJ11="",RJ12&lt;&gt;"",OR(RK9=2,RK10=2,RK11=2,RK12=2)),RJ12*2,IF(AND(RJ10="",RJ11="",RJ12&lt;&gt;"",OR(RK10=2,RK11=2,RK12=2)),RJ12*2,IF(AND(RJ11="",RJ12&lt;&gt;"",OR(RK11=2,RK12=2)),RJ12*2,IF(AND(RJ12&lt;&gt;"",RK12=2),RJ12*2,RJ12)))))</f>
        <v/>
      </c>
      <c r="RM12" s="87" t="str">
        <f>IF(RR12="","",IF(AND(RR9="",RR10="",RR11="",RR12&lt;&gt;"",OR(RK9=2,RK10=2,RK11=2,RK12=2)),RQ12/(RC12*2),IF(AND(RR10="",RR11="",RR12&lt;&gt;"",OR(RK10=2,RK11=2,RK12=2)),RQ12/(RC12*2),IF(AND(RR11="",RR12&lt;&gt;"",OR(RK11=2,RK12=2)),RQ12/(RC12*2),1))))</f>
        <v/>
      </c>
      <c r="RN12" s="89" t="str">
        <f t="shared" ca="1" si="226"/>
        <v/>
      </c>
      <c r="RO12" s="84">
        <f t="shared" si="227"/>
        <v>0</v>
      </c>
      <c r="RP12" s="84" t="str">
        <f>IF(RC12="","",IF(AND(RC9="",RC10="",RC11="",RC12&lt;&gt;""),RO9+RO10+RO11+RO12,IF(AND(RC10="",RC11="",RC12&lt;&gt;""),RO10+RO11+RO12,IF(AND(RC11="",RC12&lt;&gt;""),RO11+RO12,RO12))))</f>
        <v/>
      </c>
      <c r="RQ12" s="84" t="str">
        <f t="shared" si="228"/>
        <v/>
      </c>
      <c r="RR12" s="24" t="str">
        <f t="shared" si="229"/>
        <v/>
      </c>
      <c r="RS12" s="101">
        <f>入力シート!RJ12</f>
        <v>0</v>
      </c>
      <c r="RT12" s="210">
        <f>入力シート!RK12</f>
        <v>0</v>
      </c>
      <c r="RU12" s="211"/>
      <c r="RV12" s="212"/>
      <c r="RW12" s="94"/>
      <c r="RX12" s="94"/>
      <c r="RY12" s="94"/>
      <c r="RZ12" s="14">
        <f>入力シート!RL12</f>
        <v>0</v>
      </c>
      <c r="SB12" s="30" t="str">
        <f t="shared" si="347"/>
        <v/>
      </c>
      <c r="SC12" s="101">
        <f>入力シート!SB12</f>
        <v>0</v>
      </c>
      <c r="SD12" s="101" t="str">
        <f>IF(SB12="","",入力シート!SC12)</f>
        <v/>
      </c>
      <c r="SE12" s="24">
        <f>TIME(入力シート!SE12,入力シート!SG12,0)</f>
        <v>0</v>
      </c>
      <c r="SF12" s="24">
        <f>TIME(入力シート!SI12,入力シート!SK12,0)</f>
        <v>0</v>
      </c>
      <c r="SG12" s="31">
        <f>TIME(入力シート!SM12,入力シート!SO12,0)</f>
        <v>0</v>
      </c>
      <c r="SH12" s="31">
        <f>TIME(入力シート!SQ12,入力シート!SS12,0)</f>
        <v>0</v>
      </c>
      <c r="SI12" s="24">
        <f t="shared" si="230"/>
        <v>0</v>
      </c>
      <c r="SJ12" s="24">
        <f t="shared" si="231"/>
        <v>0</v>
      </c>
      <c r="SK12" s="24">
        <f t="shared" si="232"/>
        <v>0</v>
      </c>
      <c r="SL12" s="26" t="str">
        <f t="shared" si="39"/>
        <v/>
      </c>
      <c r="SM12" s="26" t="str">
        <f t="shared" si="40"/>
        <v/>
      </c>
      <c r="SN12" s="24" t="str">
        <f t="shared" si="233"/>
        <v/>
      </c>
      <c r="SO12" s="24" t="str">
        <f>IF(SN12="","",IF(SN12=999,"error",IF(AND(AND(SC12=SC11,SC11=SC10,SC10=SC9),AND(SN11="",SN10="",SN9="")),SK9+SK10+SK11+SK12,IF(AND(AND(SC12=SC11,SC11=SC10),AND(SN11="",SN10="")),SK10+SK11+SK12,IF(AND(SC11=SC12,SN11=""),SK11+SK12,SN12)))))</f>
        <v/>
      </c>
      <c r="SP12" s="101" t="str">
        <f t="shared" si="234"/>
        <v/>
      </c>
      <c r="SQ12" s="24" t="str">
        <f t="shared" si="235"/>
        <v/>
      </c>
      <c r="SR12" s="27">
        <f>SR11</f>
        <v>1</v>
      </c>
      <c r="SS12" s="27" t="str">
        <f t="shared" si="236"/>
        <v>1</v>
      </c>
      <c r="ST12" s="27" t="str">
        <f t="shared" si="348"/>
        <v/>
      </c>
      <c r="SU12" s="27" t="str">
        <f t="shared" si="237"/>
        <v/>
      </c>
      <c r="SV12" s="28" t="str">
        <f t="shared" ca="1" si="238"/>
        <v/>
      </c>
      <c r="SW12" s="33">
        <f>入力シート!SU12</f>
        <v>0</v>
      </c>
      <c r="SX12" s="88" t="str">
        <f ca="1">IF(SV12="","",IF(AND(SV9="",SV10="",SV11="",SV12&lt;&gt;"",OR(SW9=2,SW10=2,SW11=2,SW12=2)),SV12*2,IF(AND(SV10="",SV11="",SV12&lt;&gt;"",OR(SW10=2,SW11=2,SW12=2)),SV12*2,IF(AND(SV11="",SV12&lt;&gt;"",OR(SW11=2,SW12=2)),SV12*2,IF(AND(SV12&lt;&gt;"",SW12=2),SV12*2,SV12)))))</f>
        <v/>
      </c>
      <c r="SY12" s="87" t="str">
        <f>IF(TD12="","",IF(AND(TD9="",TD10="",TD11="",TD12&lt;&gt;"",OR(SW9=2,SW10=2,SW11=2,SW12=2)),TC12/(SO12*2),IF(AND(TD10="",TD11="",TD12&lt;&gt;"",OR(SW10=2,SW11=2,SW12=2)),TC12/(SO12*2),IF(AND(TD11="",TD12&lt;&gt;"",OR(SW11=2,SW12=2)),TC12/(SO12*2),1))))</f>
        <v/>
      </c>
      <c r="SZ12" s="89" t="str">
        <f t="shared" ca="1" si="239"/>
        <v/>
      </c>
      <c r="TA12" s="84">
        <f t="shared" si="240"/>
        <v>0</v>
      </c>
      <c r="TB12" s="84" t="str">
        <f>IF(SO12="","",IF(AND(SO9="",SO10="",SO11="",SO12&lt;&gt;""),TA9+TA10+TA11+TA12,IF(AND(SO10="",SO11="",SO12&lt;&gt;""),TA10+TA11+TA12,IF(AND(SO11="",SO12&lt;&gt;""),TA11+TA12,TA12))))</f>
        <v/>
      </c>
      <c r="TC12" s="84" t="str">
        <f t="shared" si="241"/>
        <v/>
      </c>
      <c r="TD12" s="24" t="str">
        <f t="shared" si="242"/>
        <v/>
      </c>
      <c r="TE12" s="101">
        <f>入力シート!SV12</f>
        <v>0</v>
      </c>
      <c r="TF12" s="210">
        <f>入力シート!SW12</f>
        <v>0</v>
      </c>
      <c r="TG12" s="211"/>
      <c r="TH12" s="212"/>
      <c r="TI12" s="94"/>
      <c r="TJ12" s="94"/>
      <c r="TK12" s="94"/>
      <c r="TL12" s="14">
        <f>入力シート!SX12</f>
        <v>0</v>
      </c>
      <c r="TN12" s="30" t="str">
        <f t="shared" si="349"/>
        <v/>
      </c>
      <c r="TO12" s="101">
        <f>入力シート!TN12</f>
        <v>0</v>
      </c>
      <c r="TP12" s="101" t="str">
        <f>IF(TN12="","",入力シート!TO12)</f>
        <v/>
      </c>
      <c r="TQ12" s="24">
        <f>TIME(入力シート!TQ12,入力シート!TS12,0)</f>
        <v>0</v>
      </c>
      <c r="TR12" s="24">
        <f>TIME(入力シート!TU12,入力シート!TW12,0)</f>
        <v>0</v>
      </c>
      <c r="TS12" s="31">
        <f>TIME(入力シート!TY12,入力シート!UA12,0)</f>
        <v>0</v>
      </c>
      <c r="TT12" s="31">
        <f>TIME(入力シート!UC12,入力シート!UE12,0)</f>
        <v>0</v>
      </c>
      <c r="TU12" s="24">
        <f t="shared" si="243"/>
        <v>0</v>
      </c>
      <c r="TV12" s="24">
        <f t="shared" si="244"/>
        <v>0</v>
      </c>
      <c r="TW12" s="24">
        <f t="shared" si="245"/>
        <v>0</v>
      </c>
      <c r="TX12" s="26" t="str">
        <f t="shared" si="42"/>
        <v/>
      </c>
      <c r="TY12" s="26" t="str">
        <f t="shared" si="43"/>
        <v/>
      </c>
      <c r="TZ12" s="24" t="str">
        <f t="shared" si="246"/>
        <v/>
      </c>
      <c r="UA12" s="24" t="str">
        <f>IF(TZ12="","",IF(TZ12=999,"error",IF(AND(AND(TO12=TO11,TO11=TO10,TO10=TO9),AND(TZ11="",TZ10="",TZ9="")),TW9+TW10+TW11+TW12,IF(AND(AND(TO12=TO11,TO11=TO10),AND(TZ11="",TZ10="")),TW10+TW11+TW12,IF(AND(TO11=TO12,TZ11=""),TW11+TW12,TZ12)))))</f>
        <v/>
      </c>
      <c r="UB12" s="101" t="str">
        <f t="shared" si="247"/>
        <v/>
      </c>
      <c r="UC12" s="24" t="str">
        <f t="shared" si="248"/>
        <v/>
      </c>
      <c r="UD12" s="27">
        <f>UD11</f>
        <v>1</v>
      </c>
      <c r="UE12" s="27" t="str">
        <f t="shared" si="249"/>
        <v>1</v>
      </c>
      <c r="UF12" s="27" t="str">
        <f t="shared" si="350"/>
        <v/>
      </c>
      <c r="UG12" s="27" t="str">
        <f t="shared" si="250"/>
        <v/>
      </c>
      <c r="UH12" s="28" t="str">
        <f t="shared" ca="1" si="251"/>
        <v/>
      </c>
      <c r="UI12" s="33">
        <f>入力シート!UG12</f>
        <v>0</v>
      </c>
      <c r="UJ12" s="88" t="str">
        <f ca="1">IF(UH12="","",IF(AND(UH9="",UH10="",UH11="",UH12&lt;&gt;"",OR(UI9=2,UI10=2,UI11=2,UI12=2)),UH12*2,IF(AND(UH10="",UH11="",UH12&lt;&gt;"",OR(UI10=2,UI11=2,UI12=2)),UH12*2,IF(AND(UH11="",UH12&lt;&gt;"",OR(UI11=2,UI12=2)),UH12*2,IF(AND(UH12&lt;&gt;"",UI12=2),UH12*2,UH12)))))</f>
        <v/>
      </c>
      <c r="UK12" s="87" t="str">
        <f>IF(UP12="","",IF(AND(UP9="",UP10="",UP11="",UP12&lt;&gt;"",OR(UI9=2,UI10=2,UI11=2,UI12=2)),UO12/(UA12*2),IF(AND(UP10="",UP11="",UP12&lt;&gt;"",OR(UI10=2,UI11=2,UI12=2)),UO12/(UA12*2),IF(AND(UP11="",UP12&lt;&gt;"",OR(UI11=2,UI12=2)),UO12/(UA12*2),1))))</f>
        <v/>
      </c>
      <c r="UL12" s="89" t="str">
        <f t="shared" ca="1" si="252"/>
        <v/>
      </c>
      <c r="UM12" s="84">
        <f t="shared" si="253"/>
        <v>0</v>
      </c>
      <c r="UN12" s="84" t="str">
        <f>IF(UA12="","",IF(AND(UA9="",UA10="",UA11="",UA12&lt;&gt;""),UM9+UM10+UM11+UM12,IF(AND(UA10="",UA11="",UA12&lt;&gt;""),UM10+UM11+UM12,IF(AND(UA11="",UA12&lt;&gt;""),UM11+UM12,UM12))))</f>
        <v/>
      </c>
      <c r="UO12" s="84" t="str">
        <f t="shared" si="254"/>
        <v/>
      </c>
      <c r="UP12" s="24" t="str">
        <f t="shared" si="255"/>
        <v/>
      </c>
      <c r="UQ12" s="101">
        <f>入力シート!UH12</f>
        <v>0</v>
      </c>
      <c r="UR12" s="210">
        <f>入力シート!UI12</f>
        <v>0</v>
      </c>
      <c r="US12" s="211"/>
      <c r="UT12" s="212"/>
      <c r="UU12" s="94"/>
      <c r="UV12" s="94"/>
      <c r="UW12" s="94"/>
      <c r="UX12" s="14">
        <f>入力シート!UJ12</f>
        <v>0</v>
      </c>
      <c r="UZ12" s="30" t="str">
        <f t="shared" si="351"/>
        <v/>
      </c>
      <c r="VA12" s="101">
        <f>入力シート!UZ12</f>
        <v>0</v>
      </c>
      <c r="VB12" s="101" t="str">
        <f>IF(UZ12="","",入力シート!VA12)</f>
        <v/>
      </c>
      <c r="VC12" s="24">
        <f>TIME(入力シート!VC12,入力シート!VE12,0)</f>
        <v>0</v>
      </c>
      <c r="VD12" s="24">
        <f>TIME(入力シート!VG12,入力シート!VI12,0)</f>
        <v>0</v>
      </c>
      <c r="VE12" s="31">
        <f>TIME(入力シート!VK12,入力シート!VM12,0)</f>
        <v>0</v>
      </c>
      <c r="VF12" s="31">
        <f>TIME(入力シート!VO12,入力シート!VQ12,0)</f>
        <v>0</v>
      </c>
      <c r="VG12" s="24">
        <f t="shared" si="256"/>
        <v>0</v>
      </c>
      <c r="VH12" s="24">
        <f t="shared" si="257"/>
        <v>0</v>
      </c>
      <c r="VI12" s="24">
        <f t="shared" si="258"/>
        <v>0</v>
      </c>
      <c r="VJ12" s="26" t="str">
        <f t="shared" si="45"/>
        <v/>
      </c>
      <c r="VK12" s="26" t="str">
        <f t="shared" si="46"/>
        <v/>
      </c>
      <c r="VL12" s="24" t="str">
        <f t="shared" si="259"/>
        <v/>
      </c>
      <c r="VM12" s="24" t="str">
        <f>IF(VL12="","",IF(VL12=999,"error",IF(AND(AND(VA12=VA11,VA11=VA10,VA10=VA9),AND(VL11="",VL10="",VL9="")),VI9+VI10+VI11+VI12,IF(AND(AND(VA12=VA11,VA11=VA10),AND(VL11="",VL10="")),VI10+VI11+VI12,IF(AND(VA11=VA12,VL11=""),VI11+VI12,VL12)))))</f>
        <v/>
      </c>
      <c r="VN12" s="101" t="str">
        <f t="shared" si="260"/>
        <v/>
      </c>
      <c r="VO12" s="24" t="str">
        <f t="shared" si="261"/>
        <v/>
      </c>
      <c r="VP12" s="27">
        <f>VP11</f>
        <v>1</v>
      </c>
      <c r="VQ12" s="27" t="str">
        <f t="shared" si="262"/>
        <v>1</v>
      </c>
      <c r="VR12" s="27" t="str">
        <f t="shared" si="352"/>
        <v/>
      </c>
      <c r="VS12" s="27" t="str">
        <f t="shared" si="263"/>
        <v/>
      </c>
      <c r="VT12" s="28" t="str">
        <f t="shared" ca="1" si="264"/>
        <v/>
      </c>
      <c r="VU12" s="33">
        <f>入力シート!VS12</f>
        <v>0</v>
      </c>
      <c r="VV12" s="88" t="str">
        <f ca="1">IF(VT12="","",IF(AND(VT9="",VT10="",VT11="",VT12&lt;&gt;"",OR(VU9=2,VU10=2,VU11=2,VU12=2)),VT12*2,IF(AND(VT10="",VT11="",VT12&lt;&gt;"",OR(VU10=2,VU11=2,VU12=2)),VT12*2,IF(AND(VT11="",VT12&lt;&gt;"",OR(VU11=2,VU12=2)),VT12*2,IF(AND(VT12&lt;&gt;"",VU12=2),VT12*2,VT12)))))</f>
        <v/>
      </c>
      <c r="VW12" s="87" t="str">
        <f>IF(WB12="","",IF(AND(WB9="",WB10="",WB11="",WB12&lt;&gt;"",OR(VU9=2,VU10=2,VU11=2,VU12=2)),WA12/(VM12*2),IF(AND(WB10="",WB11="",WB12&lt;&gt;"",OR(VU10=2,VU11=2,VU12=2)),WA12/(VM12*2),IF(AND(WB11="",WB12&lt;&gt;"",OR(VU11=2,VU12=2)),WA12/(VM12*2),1))))</f>
        <v/>
      </c>
      <c r="VX12" s="89" t="str">
        <f t="shared" ca="1" si="265"/>
        <v/>
      </c>
      <c r="VY12" s="84">
        <f t="shared" si="266"/>
        <v>0</v>
      </c>
      <c r="VZ12" s="84" t="str">
        <f>IF(VM12="","",IF(AND(VM9="",VM10="",VM11="",VM12&lt;&gt;""),VY9+VY10+VY11+VY12,IF(AND(VM10="",VM11="",VM12&lt;&gt;""),VY10+VY11+VY12,IF(AND(VM11="",VM12&lt;&gt;""),VY11+VY12,VY12))))</f>
        <v/>
      </c>
      <c r="WA12" s="84" t="str">
        <f t="shared" si="267"/>
        <v/>
      </c>
      <c r="WB12" s="24" t="str">
        <f t="shared" si="268"/>
        <v/>
      </c>
      <c r="WC12" s="101">
        <f>入力シート!VT12</f>
        <v>0</v>
      </c>
      <c r="WD12" s="210">
        <f>入力シート!VU12</f>
        <v>0</v>
      </c>
      <c r="WE12" s="211"/>
      <c r="WF12" s="212"/>
      <c r="WG12" s="94"/>
      <c r="WH12" s="94"/>
      <c r="WI12" s="94"/>
      <c r="WJ12" s="14">
        <f>入力シート!VV12</f>
        <v>0</v>
      </c>
      <c r="WL12" s="30" t="str">
        <f t="shared" si="353"/>
        <v/>
      </c>
      <c r="WM12" s="101">
        <f>入力シート!WL12</f>
        <v>0</v>
      </c>
      <c r="WN12" s="101" t="str">
        <f>IF(WL12="","",入力シート!WM12)</f>
        <v/>
      </c>
      <c r="WO12" s="24">
        <f>TIME(入力シート!WO12,入力シート!WQ12,0)</f>
        <v>0</v>
      </c>
      <c r="WP12" s="24">
        <f>TIME(入力シート!WS12,入力シート!WU12,0)</f>
        <v>0</v>
      </c>
      <c r="WQ12" s="31">
        <f>TIME(入力シート!WW12,入力シート!WY12,0)</f>
        <v>0</v>
      </c>
      <c r="WR12" s="31">
        <f>TIME(入力シート!XA12,入力シート!XC12,0)</f>
        <v>0</v>
      </c>
      <c r="WS12" s="24">
        <f t="shared" si="269"/>
        <v>0</v>
      </c>
      <c r="WT12" s="24">
        <f t="shared" si="270"/>
        <v>0</v>
      </c>
      <c r="WU12" s="24">
        <f t="shared" si="271"/>
        <v>0</v>
      </c>
      <c r="WV12" s="26" t="str">
        <f t="shared" si="48"/>
        <v/>
      </c>
      <c r="WW12" s="26" t="str">
        <f t="shared" si="49"/>
        <v/>
      </c>
      <c r="WX12" s="24" t="str">
        <f t="shared" si="272"/>
        <v/>
      </c>
      <c r="WY12" s="24" t="str">
        <f>IF(WX12="","",IF(WX12=999,"error",IF(AND(AND(WM12=WM11,WM11=WM10,WM10=WM9),AND(WX11="",WX10="",WX9="")),WU9+WU10+WU11+WU12,IF(AND(AND(WM12=WM11,WM11=WM10),AND(WX11="",WX10="")),WU10+WU11+WU12,IF(AND(WM11=WM12,WX11=""),WU11+WU12,WX12)))))</f>
        <v/>
      </c>
      <c r="WZ12" s="101" t="str">
        <f t="shared" si="273"/>
        <v/>
      </c>
      <c r="XA12" s="24" t="str">
        <f t="shared" si="274"/>
        <v/>
      </c>
      <c r="XB12" s="27">
        <f>XB11</f>
        <v>1</v>
      </c>
      <c r="XC12" s="27" t="str">
        <f t="shared" si="275"/>
        <v>1</v>
      </c>
      <c r="XD12" s="27" t="str">
        <f t="shared" si="354"/>
        <v/>
      </c>
      <c r="XE12" s="27" t="str">
        <f t="shared" si="276"/>
        <v/>
      </c>
      <c r="XF12" s="28" t="str">
        <f t="shared" ca="1" si="277"/>
        <v/>
      </c>
      <c r="XG12" s="33">
        <f>入力シート!XE12</f>
        <v>0</v>
      </c>
      <c r="XH12" s="88" t="str">
        <f ca="1">IF(XF12="","",IF(AND(XF9="",XF10="",XF11="",XF12&lt;&gt;"",OR(XG9=2,XG10=2,XG11=2,XG12=2)),XF12*2,IF(AND(XF10="",XF11="",XF12&lt;&gt;"",OR(XG10=2,XG11=2,XG12=2)),XF12*2,IF(AND(XF11="",XF12&lt;&gt;"",OR(XG11=2,XG12=2)),XF12*2,IF(AND(XF12&lt;&gt;"",XG12=2),XF12*2,XF12)))))</f>
        <v/>
      </c>
      <c r="XI12" s="87" t="str">
        <f>IF(XN12="","",IF(AND(XN9="",XN10="",XN11="",XN12&lt;&gt;"",OR(XG9=2,XG10=2,XG11=2,XG12=2)),XM12/(WY12*2),IF(AND(XN10="",XN11="",XN12&lt;&gt;"",OR(XG10=2,XG11=2,XG12=2)),XM12/(WY12*2),IF(AND(XN11="",XN12&lt;&gt;"",OR(XG11=2,XG12=2)),XM12/(WY12*2),1))))</f>
        <v/>
      </c>
      <c r="XJ12" s="89" t="str">
        <f t="shared" ca="1" si="278"/>
        <v/>
      </c>
      <c r="XK12" s="84">
        <f t="shared" si="279"/>
        <v>0</v>
      </c>
      <c r="XL12" s="84" t="str">
        <f>IF(WY12="","",IF(AND(WY9="",WY10="",WY11="",WY12&lt;&gt;""),XK9+XK10+XK11+XK12,IF(AND(WY10="",WY11="",WY12&lt;&gt;""),XK10+XK11+XK12,IF(AND(WY11="",WY12&lt;&gt;""),XK11+XK12,XK12))))</f>
        <v/>
      </c>
      <c r="XM12" s="84" t="str">
        <f t="shared" si="280"/>
        <v/>
      </c>
      <c r="XN12" s="24" t="str">
        <f t="shared" si="281"/>
        <v/>
      </c>
      <c r="XO12" s="101">
        <f>入力シート!XF12</f>
        <v>0</v>
      </c>
      <c r="XP12" s="210">
        <f>入力シート!XG12</f>
        <v>0</v>
      </c>
      <c r="XQ12" s="211"/>
      <c r="XR12" s="212"/>
      <c r="XS12" s="94"/>
      <c r="XT12" s="94"/>
      <c r="XU12" s="94"/>
      <c r="XV12" s="14">
        <f>入力シート!XH12</f>
        <v>0</v>
      </c>
      <c r="XX12" s="30" t="str">
        <f t="shared" si="355"/>
        <v/>
      </c>
      <c r="XY12" s="101">
        <f>入力シート!XX12</f>
        <v>0</v>
      </c>
      <c r="XZ12" s="101" t="str">
        <f>IF(XX12="","",入力シート!XY12)</f>
        <v/>
      </c>
      <c r="YA12" s="24">
        <f>TIME(入力シート!YA12,入力シート!YC12,0)</f>
        <v>0</v>
      </c>
      <c r="YB12" s="24">
        <f>TIME(入力シート!YE12,入力シート!YG12,0)</f>
        <v>0</v>
      </c>
      <c r="YC12" s="31">
        <f>TIME(入力シート!YI12,入力シート!YK12,0)</f>
        <v>0</v>
      </c>
      <c r="YD12" s="31">
        <f>TIME(入力シート!YM12,入力シート!YO12,0)</f>
        <v>0</v>
      </c>
      <c r="YE12" s="24">
        <f t="shared" si="282"/>
        <v>0</v>
      </c>
      <c r="YF12" s="24">
        <f t="shared" si="283"/>
        <v>0</v>
      </c>
      <c r="YG12" s="24">
        <f t="shared" si="284"/>
        <v>0</v>
      </c>
      <c r="YH12" s="26" t="str">
        <f t="shared" si="51"/>
        <v/>
      </c>
      <c r="YI12" s="26" t="str">
        <f t="shared" si="52"/>
        <v/>
      </c>
      <c r="YJ12" s="24" t="str">
        <f t="shared" si="285"/>
        <v/>
      </c>
      <c r="YK12" s="24" t="str">
        <f>IF(YJ12="","",IF(YJ12=999,"error",IF(AND(AND(XY12=XY11,XY11=XY10,XY10=XY9),AND(YJ11="",YJ10="",YJ9="")),YG9+YG10+YG11+YG12,IF(AND(AND(XY12=XY11,XY11=XY10),AND(YJ11="",YJ10="")),YG10+YG11+YG12,IF(AND(XY11=XY12,YJ11=""),YG11+YG12,YJ12)))))</f>
        <v/>
      </c>
      <c r="YL12" s="101" t="str">
        <f t="shared" si="286"/>
        <v/>
      </c>
      <c r="YM12" s="24" t="str">
        <f t="shared" si="287"/>
        <v/>
      </c>
      <c r="YN12" s="27">
        <f>YN11</f>
        <v>1</v>
      </c>
      <c r="YO12" s="27" t="str">
        <f t="shared" si="288"/>
        <v>1</v>
      </c>
      <c r="YP12" s="27" t="str">
        <f t="shared" si="356"/>
        <v/>
      </c>
      <c r="YQ12" s="27" t="str">
        <f t="shared" si="289"/>
        <v/>
      </c>
      <c r="YR12" s="28" t="str">
        <f t="shared" ca="1" si="290"/>
        <v/>
      </c>
      <c r="YS12" s="33">
        <f>入力シート!YQ12</f>
        <v>0</v>
      </c>
      <c r="YT12" s="88" t="str">
        <f ca="1">IF(YR12="","",IF(AND(YR9="",YR10="",YR11="",YR12&lt;&gt;"",OR(YS9=2,YS10=2,YS11=2,YS12=2)),YR12*2,IF(AND(YR10="",YR11="",YR12&lt;&gt;"",OR(YS10=2,YS11=2,YS12=2)),YR12*2,IF(AND(YR11="",YR12&lt;&gt;"",OR(YS11=2,YS12=2)),YR12*2,IF(AND(YR12&lt;&gt;"",YS12=2),YR12*2,YR12)))))</f>
        <v/>
      </c>
      <c r="YU12" s="87" t="str">
        <f>IF(YZ12="","",IF(AND(YZ9="",YZ10="",YZ11="",YZ12&lt;&gt;"",OR(YS9=2,YS10=2,YS11=2,YS12=2)),YY12/(YK12*2),IF(AND(YZ10="",YZ11="",YZ12&lt;&gt;"",OR(YS10=2,YS11=2,YS12=2)),YY12/(YK12*2),IF(AND(YZ11="",YZ12&lt;&gt;"",OR(YS11=2,YS12=2)),YY12/(YK12*2),1))))</f>
        <v/>
      </c>
      <c r="YV12" s="89" t="str">
        <f t="shared" ca="1" si="291"/>
        <v/>
      </c>
      <c r="YW12" s="84">
        <f t="shared" si="292"/>
        <v>0</v>
      </c>
      <c r="YX12" s="84" t="str">
        <f>IF(YK12="","",IF(AND(YK9="",YK10="",YK11="",YK12&lt;&gt;""),YW9+YW10+YW11+YW12,IF(AND(YK10="",YK11="",YK12&lt;&gt;""),YW10+YW11+YW12,IF(AND(YK11="",YK12&lt;&gt;""),YW11+YW12,YW12))))</f>
        <v/>
      </c>
      <c r="YY12" s="84" t="str">
        <f t="shared" si="293"/>
        <v/>
      </c>
      <c r="YZ12" s="24" t="str">
        <f t="shared" si="294"/>
        <v/>
      </c>
      <c r="ZA12" s="101">
        <f>入力シート!YR12</f>
        <v>0</v>
      </c>
      <c r="ZB12" s="210">
        <f>入力シート!YS12</f>
        <v>0</v>
      </c>
      <c r="ZC12" s="211"/>
      <c r="ZD12" s="212"/>
      <c r="ZE12" s="94"/>
      <c r="ZF12" s="94"/>
      <c r="ZG12" s="94"/>
      <c r="ZH12" s="14">
        <f>入力シート!YT12</f>
        <v>0</v>
      </c>
      <c r="ZJ12" s="30" t="str">
        <f t="shared" si="357"/>
        <v/>
      </c>
      <c r="ZK12" s="101">
        <f>入力シート!ZJ12</f>
        <v>0</v>
      </c>
      <c r="ZL12" s="101" t="str">
        <f>IF(ZJ12="","",入力シート!ZK12)</f>
        <v/>
      </c>
      <c r="ZM12" s="24">
        <f>TIME(入力シート!ZM12,入力シート!ZO12,0)</f>
        <v>0</v>
      </c>
      <c r="ZN12" s="24">
        <f>TIME(入力シート!ZQ12,入力シート!ZS12,0)</f>
        <v>0</v>
      </c>
      <c r="ZO12" s="31">
        <f>TIME(入力シート!ZU12,入力シート!ZW12,0)</f>
        <v>0</v>
      </c>
      <c r="ZP12" s="31">
        <f>TIME(入力シート!ZY12,入力シート!AAA12,0)</f>
        <v>0</v>
      </c>
      <c r="ZQ12" s="24">
        <f t="shared" si="295"/>
        <v>0</v>
      </c>
      <c r="ZR12" s="24">
        <f t="shared" si="296"/>
        <v>0</v>
      </c>
      <c r="ZS12" s="24">
        <f t="shared" si="297"/>
        <v>0</v>
      </c>
      <c r="ZT12" s="26" t="str">
        <f t="shared" si="54"/>
        <v/>
      </c>
      <c r="ZU12" s="26" t="str">
        <f t="shared" si="55"/>
        <v/>
      </c>
      <c r="ZV12" s="24" t="str">
        <f t="shared" si="298"/>
        <v/>
      </c>
      <c r="ZW12" s="24" t="str">
        <f>IF(ZV12="","",IF(ZV12=999,"error",IF(AND(AND(ZK12=ZK11,ZK11=ZK10,ZK10=ZK9),AND(ZV11="",ZV10="",ZV9="")),ZS9+ZS10+ZS11+ZS12,IF(AND(AND(ZK12=ZK11,ZK11=ZK10),AND(ZV11="",ZV10="")),ZS10+ZS11+ZS12,IF(AND(ZK11=ZK12,ZV11=""),ZS11+ZS12,ZV12)))))</f>
        <v/>
      </c>
      <c r="ZX12" s="101" t="str">
        <f t="shared" si="299"/>
        <v/>
      </c>
      <c r="ZY12" s="24" t="str">
        <f t="shared" si="300"/>
        <v/>
      </c>
      <c r="ZZ12" s="27">
        <f>ZZ11</f>
        <v>1</v>
      </c>
      <c r="AAA12" s="27" t="str">
        <f t="shared" si="301"/>
        <v>1</v>
      </c>
      <c r="AAB12" s="27" t="str">
        <f t="shared" si="358"/>
        <v/>
      </c>
      <c r="AAC12" s="27" t="str">
        <f t="shared" si="302"/>
        <v/>
      </c>
      <c r="AAD12" s="28" t="str">
        <f t="shared" ca="1" si="303"/>
        <v/>
      </c>
      <c r="AAE12" s="33">
        <f>入力シート!AAC12</f>
        <v>0</v>
      </c>
      <c r="AAF12" s="88" t="str">
        <f ca="1">IF(AAD12="","",IF(AND(AAD9="",AAD10="",AAD11="",AAD12&lt;&gt;"",OR(AAE9=2,AAE10=2,AAE11=2,AAE12=2)),AAD12*2,IF(AND(AAD10="",AAD11="",AAD12&lt;&gt;"",OR(AAE10=2,AAE11=2,AAE12=2)),AAD12*2,IF(AND(AAD11="",AAD12&lt;&gt;"",OR(AAE11=2,AAE12=2)),AAD12*2,IF(AND(AAD12&lt;&gt;"",AAE12=2),AAD12*2,AAD12)))))</f>
        <v/>
      </c>
      <c r="AAG12" s="87" t="str">
        <f>IF(AAL12="","",IF(AND(AAL9="",AAL10="",AAL11="",AAL12&lt;&gt;"",OR(AAE9=2,AAE10=2,AAE11=2,AAE12=2)),AAK12/(ZW12*2),IF(AND(AAL10="",AAL11="",AAL12&lt;&gt;"",OR(AAE10=2,AAE11=2,AAE12=2)),AAK12/(ZW12*2),IF(AND(AAL11="",AAL12&lt;&gt;"",OR(AAE11=2,AAE12=2)),AAK12/(ZW12*2),1))))</f>
        <v/>
      </c>
      <c r="AAH12" s="89" t="str">
        <f t="shared" ca="1" si="304"/>
        <v/>
      </c>
      <c r="AAI12" s="84">
        <f t="shared" si="305"/>
        <v>0</v>
      </c>
      <c r="AAJ12" s="84" t="str">
        <f>IF(ZW12="","",IF(AND(ZW9="",ZW10="",ZW11="",ZW12&lt;&gt;""),AAI9+AAI10+AAI11+AAI12,IF(AND(ZW10="",ZW11="",ZW12&lt;&gt;""),AAI10+AAI11+AAI12,IF(AND(ZW11="",ZW12&lt;&gt;""),AAI11+AAI12,AAI12))))</f>
        <v/>
      </c>
      <c r="AAK12" s="84" t="str">
        <f t="shared" si="306"/>
        <v/>
      </c>
      <c r="AAL12" s="24" t="str">
        <f t="shared" si="307"/>
        <v/>
      </c>
      <c r="AAM12" s="101">
        <f>入力シート!AAD12</f>
        <v>0</v>
      </c>
      <c r="AAN12" s="210">
        <f>入力シート!AAE12</f>
        <v>0</v>
      </c>
      <c r="AAO12" s="211"/>
      <c r="AAP12" s="212"/>
      <c r="AAQ12" s="94"/>
      <c r="AAR12" s="94"/>
      <c r="AAS12" s="94"/>
      <c r="AAT12" s="14">
        <f>入力シート!AAF12</f>
        <v>0</v>
      </c>
      <c r="AAV12" s="30" t="str">
        <f t="shared" si="359"/>
        <v/>
      </c>
      <c r="AAW12" s="101">
        <f>入力シート!AAV12</f>
        <v>0</v>
      </c>
      <c r="AAX12" s="101" t="str">
        <f>IF(AAV12="","",入力シート!AAW12)</f>
        <v/>
      </c>
      <c r="AAY12" s="24">
        <f>TIME(入力シート!AAY12,入力シート!ABA12,0)</f>
        <v>0</v>
      </c>
      <c r="AAZ12" s="24">
        <f>TIME(入力シート!ABC12,入力シート!ABE12,0)</f>
        <v>0</v>
      </c>
      <c r="ABA12" s="31">
        <f>TIME(入力シート!ABG12,入力シート!ABI12,0)</f>
        <v>0</v>
      </c>
      <c r="ABB12" s="31">
        <f>TIME(入力シート!ABK12,入力シート!ABM12,0)</f>
        <v>0</v>
      </c>
      <c r="ABC12" s="24">
        <f t="shared" si="308"/>
        <v>0</v>
      </c>
      <c r="ABD12" s="24">
        <f t="shared" si="309"/>
        <v>0</v>
      </c>
      <c r="ABE12" s="24">
        <f t="shared" si="310"/>
        <v>0</v>
      </c>
      <c r="ABF12" s="26" t="str">
        <f t="shared" si="57"/>
        <v/>
      </c>
      <c r="ABG12" s="26" t="str">
        <f t="shared" si="58"/>
        <v/>
      </c>
      <c r="ABH12" s="24" t="str">
        <f t="shared" si="311"/>
        <v/>
      </c>
      <c r="ABI12" s="24" t="str">
        <f>IF(ABH12="","",IF(ABH12=999,"error",IF(AND(AND(AAW12=AAW11,AAW11=AAW10,AAW10=AAW9),AND(ABH11="",ABH10="",ABH9="")),ABE9+ABE10+ABE11+ABE12,IF(AND(AND(AAW12=AAW11,AAW11=AAW10),AND(ABH11="",ABH10="")),ABE10+ABE11+ABE12,IF(AND(AAW11=AAW12,ABH11=""),ABE11+ABE12,ABH12)))))</f>
        <v/>
      </c>
      <c r="ABJ12" s="101" t="str">
        <f t="shared" si="312"/>
        <v/>
      </c>
      <c r="ABK12" s="24" t="str">
        <f t="shared" si="313"/>
        <v/>
      </c>
      <c r="ABL12" s="27">
        <f>ABL11</f>
        <v>1</v>
      </c>
      <c r="ABM12" s="27" t="str">
        <f t="shared" si="314"/>
        <v>1</v>
      </c>
      <c r="ABN12" s="27" t="str">
        <f t="shared" si="360"/>
        <v/>
      </c>
      <c r="ABO12" s="27" t="str">
        <f t="shared" si="315"/>
        <v/>
      </c>
      <c r="ABP12" s="28" t="str">
        <f t="shared" ca="1" si="316"/>
        <v/>
      </c>
      <c r="ABQ12" s="33">
        <f>入力シート!ABO12</f>
        <v>0</v>
      </c>
      <c r="ABR12" s="88" t="str">
        <f ca="1">IF(ABP12="","",IF(AND(ABP9="",ABP10="",ABP11="",ABP12&lt;&gt;"",OR(ABQ9=2,ABQ10=2,ABQ11=2,ABQ12=2)),ABP12*2,IF(AND(ABP10="",ABP11="",ABP12&lt;&gt;"",OR(ABQ10=2,ABQ11=2,ABQ12=2)),ABP12*2,IF(AND(ABP11="",ABP12&lt;&gt;"",OR(ABQ11=2,ABQ12=2)),ABP12*2,IF(AND(ABP12&lt;&gt;"",ABQ12=2),ABP12*2,ABP12)))))</f>
        <v/>
      </c>
      <c r="ABS12" s="87" t="str">
        <f>IF(ABX12="","",IF(AND(ABX9="",ABX10="",ABX11="",ABX12&lt;&gt;"",OR(ABQ9=2,ABQ10=2,ABQ11=2,ABQ12=2)),ABW12/(ABI12*2),IF(AND(ABX10="",ABX11="",ABX12&lt;&gt;"",OR(ABQ10=2,ABQ11=2,ABQ12=2)),ABW12/(ABI12*2),IF(AND(ABX11="",ABX12&lt;&gt;"",OR(ABQ11=2,ABQ12=2)),ABW12/(ABI12*2),1))))</f>
        <v/>
      </c>
      <c r="ABT12" s="89" t="str">
        <f t="shared" ca="1" si="317"/>
        <v/>
      </c>
      <c r="ABU12" s="84">
        <f t="shared" si="318"/>
        <v>0</v>
      </c>
      <c r="ABV12" s="84" t="str">
        <f>IF(ABI12="","",IF(AND(ABI9="",ABI10="",ABI11="",ABI12&lt;&gt;""),ABU9+ABU10+ABU11+ABU12,IF(AND(ABI10="",ABI11="",ABI12&lt;&gt;""),ABU10+ABU11+ABU12,IF(AND(ABI11="",ABI12&lt;&gt;""),ABU11+ABU12,ABU12))))</f>
        <v/>
      </c>
      <c r="ABW12" s="84" t="str">
        <f t="shared" si="319"/>
        <v/>
      </c>
      <c r="ABX12" s="24" t="str">
        <f t="shared" si="320"/>
        <v/>
      </c>
      <c r="ABY12" s="101">
        <f>入力シート!ABP12</f>
        <v>0</v>
      </c>
      <c r="ABZ12" s="210">
        <f>入力シート!ABQ12</f>
        <v>0</v>
      </c>
      <c r="ACA12" s="211"/>
      <c r="ACB12" s="212"/>
      <c r="ACC12" s="94"/>
      <c r="ACD12" s="94"/>
      <c r="ACE12" s="94"/>
      <c r="ACF12" s="14">
        <f>入力シート!ABR12</f>
        <v>0</v>
      </c>
    </row>
    <row r="13" spans="2:760" ht="18" customHeight="1" x14ac:dyDescent="0.2">
      <c r="B13" s="30" t="str">
        <f t="shared" si="321"/>
        <v/>
      </c>
      <c r="C13" s="101">
        <f>入力シート!B13</f>
        <v>0</v>
      </c>
      <c r="D13" s="101" t="str">
        <f>IF(B13="","",入力シート!C13)</f>
        <v/>
      </c>
      <c r="E13" s="24">
        <f>TIME(入力シート!E13,入力シート!G13,0)</f>
        <v>0</v>
      </c>
      <c r="F13" s="24">
        <f>TIME(入力シート!I13,入力シート!K13,0)</f>
        <v>0</v>
      </c>
      <c r="G13" s="31">
        <f>TIME(入力シート!M13,入力シート!O13,0)</f>
        <v>0</v>
      </c>
      <c r="H13" s="31">
        <f>TIME(入力シート!Q13,入力シート!S13,0)</f>
        <v>0</v>
      </c>
      <c r="I13" s="24">
        <f t="shared" si="60"/>
        <v>0</v>
      </c>
      <c r="J13" s="24">
        <f t="shared" si="61"/>
        <v>0</v>
      </c>
      <c r="K13" s="24">
        <f t="shared" si="62"/>
        <v>0</v>
      </c>
      <c r="L13" s="26" t="str">
        <f t="shared" si="63"/>
        <v/>
      </c>
      <c r="M13" s="26" t="str">
        <f t="shared" si="1"/>
        <v/>
      </c>
      <c r="N13" s="24" t="str">
        <f t="shared" si="64"/>
        <v/>
      </c>
      <c r="O13" s="24" t="str">
        <f>IF(N13="","",IF(N13=999,"error",IF(AND(AND(C13=C12,C12=C11,C11=C10,C10=C9),AND(N12="",N11="",N10="",N9="")),K9+K10+K11+K12+K13,IF(AND(AND(C13=C12,C12=C11,C11=C10),AND(N12="",N11="",N10="")),K10+K11+K12+K13,IF(AND(AND(C13=C12,C12=C11),AND(N12="",N11="")),K11+K12+K13,IF(AND(C12=C13,N12=""),K12+K13,N13))))))</f>
        <v/>
      </c>
      <c r="P13" s="101" t="str">
        <f t="shared" si="65"/>
        <v/>
      </c>
      <c r="Q13" s="24" t="str">
        <f t="shared" si="66"/>
        <v/>
      </c>
      <c r="R13" s="27">
        <f t="shared" ref="R13:R59" si="361">R12</f>
        <v>1</v>
      </c>
      <c r="S13" s="27" t="str">
        <f t="shared" si="67"/>
        <v>1</v>
      </c>
      <c r="T13" s="27" t="str">
        <f t="shared" si="322"/>
        <v/>
      </c>
      <c r="U13" s="27" t="str">
        <f t="shared" si="68"/>
        <v/>
      </c>
      <c r="V13" s="28" t="str">
        <f t="shared" ca="1" si="69"/>
        <v/>
      </c>
      <c r="W13" s="33">
        <f>入力シート!U13</f>
        <v>0</v>
      </c>
      <c r="X13" s="88" t="str">
        <f ca="1">IF(V13="","",IF(AND(V9="",V10="",V11="",V12="",V13&lt;&gt;"",OR(W9=2,W10=2,W11=2,W12=2,W13=2)),V13*2,IF(AND(V10="",V11="",V12="",V13&lt;&gt;"",OR(W10=2,W11=2,W12=2,W13=2)),V13*2,IF(AND(V11="",V12="",V13&lt;&gt;"",OR(W11=2,W12=2,W13=2)),V13*2,IF(AND(V12="",V13&lt;&gt;"",OR(W12=2,W13=2)),V13*2,IF(AND(V13&lt;&gt;"",W13=2),V13*2,V13))))))</f>
        <v/>
      </c>
      <c r="Y13" s="87" t="str">
        <f>IF(AD13="","",IF(AND(AD9="",AD10="",AD11="",AD12="",AD13&lt;&gt;"",OR(W9=2,W10=2,W11=2,W12=2,W13=2)),AC13/(O13*2),IF(AND(AD10="",AD11="",AD12="",AD13&lt;&gt;"",OR(W10=2,W11=2,W12=2,W13=2)),AC13/(O13*2),IF(AND(AD11="",AD12="",AD13&lt;&gt;"",OR(W11=2,W12=2,W13=2)),AC13/(O13*2),IF(AND(AD12="",AD13&lt;&gt;"",OR(W12=2,W13=2)),AC13/(O13*2),1)))))</f>
        <v/>
      </c>
      <c r="Z13" s="89" t="str">
        <f t="shared" ca="1" si="70"/>
        <v/>
      </c>
      <c r="AA13" s="84">
        <f t="shared" si="71"/>
        <v>0</v>
      </c>
      <c r="AB13" s="84" t="str">
        <f>IF(O13="","",IF(AND(O9="",O10="",O11="",O12="",O13&lt;&gt;""),AA9+AA10+AA11+AA12+AA13,IF(AND(O10="",O11="",O12="",O13&lt;&gt;""),AA10+AA11+AA12+AA13,IF(AND(O11="",O12="",O13&lt;&gt;""),AA11+AA12+AA13,IF(AND(O12="",O13&lt;&gt;""),AA12+AA13,AA13)))))</f>
        <v/>
      </c>
      <c r="AC13" s="84" t="str">
        <f t="shared" si="72"/>
        <v/>
      </c>
      <c r="AD13" s="24" t="str">
        <f t="shared" si="73"/>
        <v/>
      </c>
      <c r="AE13" s="101">
        <f>入力シート!V13</f>
        <v>0</v>
      </c>
      <c r="AF13" s="210">
        <f>入力シート!W13</f>
        <v>0</v>
      </c>
      <c r="AG13" s="211"/>
      <c r="AH13" s="212"/>
      <c r="AI13" s="94"/>
      <c r="AJ13" s="94"/>
      <c r="AK13" s="94"/>
      <c r="AL13" s="14">
        <f>入力シート!X13</f>
        <v>0</v>
      </c>
      <c r="AN13" s="30" t="str">
        <f t="shared" si="323"/>
        <v/>
      </c>
      <c r="AO13" s="101">
        <f>入力シート!AN13</f>
        <v>0</v>
      </c>
      <c r="AP13" s="101" t="str">
        <f>IF(AN13="","",入力シート!AO13)</f>
        <v/>
      </c>
      <c r="AQ13" s="24">
        <f>TIME(入力シート!AQ13,入力シート!AS13,0)</f>
        <v>0</v>
      </c>
      <c r="AR13" s="24">
        <f>TIME(入力シート!AU13,入力シート!AW13,0)</f>
        <v>0</v>
      </c>
      <c r="AS13" s="31">
        <f>TIME(入力シート!AY13,入力シート!BA13,0)</f>
        <v>0</v>
      </c>
      <c r="AT13" s="31">
        <f>TIME(入力シート!BC13,入力シート!BE13,0)</f>
        <v>0</v>
      </c>
      <c r="AU13" s="24">
        <f t="shared" si="74"/>
        <v>0</v>
      </c>
      <c r="AV13" s="24">
        <f t="shared" si="75"/>
        <v>0</v>
      </c>
      <c r="AW13" s="24">
        <f t="shared" si="76"/>
        <v>0</v>
      </c>
      <c r="AX13" s="26" t="str">
        <f t="shared" si="3"/>
        <v/>
      </c>
      <c r="AY13" s="26" t="str">
        <f t="shared" si="4"/>
        <v/>
      </c>
      <c r="AZ13" s="24" t="str">
        <f t="shared" si="77"/>
        <v/>
      </c>
      <c r="BA13" s="24" t="str">
        <f>IF(AZ13="","",IF(AZ13=999,"error",IF(AND(AND(AO13=AO12,AO12=AO11,AO11=AO10,AO10=AO9),AND(AZ12="",AZ11="",AZ10="",AZ9="")),AW9+AW10+AW11+AW12+AW13,IF(AND(AND(AO13=AO12,AO12=AO11,AO11=AO10),AND(AZ12="",AZ11="",AZ10="")),AW10+AW11+AW12+AW13,IF(AND(AND(AO13=AO12,AO12=AO11),AND(AZ12="",AZ11="")),AW11+AW12+AW13,IF(AND(AO12=AO13,AZ12=""),AW12+AW13,AZ13))))))</f>
        <v/>
      </c>
      <c r="BB13" s="101" t="str">
        <f t="shared" si="78"/>
        <v/>
      </c>
      <c r="BC13" s="24" t="str">
        <f t="shared" si="79"/>
        <v/>
      </c>
      <c r="BD13" s="27">
        <f t="shared" ref="BD13:BD59" si="362">BD12</f>
        <v>1</v>
      </c>
      <c r="BE13" s="27" t="str">
        <f t="shared" si="80"/>
        <v>1</v>
      </c>
      <c r="BF13" s="27" t="str">
        <f t="shared" si="324"/>
        <v/>
      </c>
      <c r="BG13" s="27" t="str">
        <f t="shared" si="81"/>
        <v/>
      </c>
      <c r="BH13" s="28" t="str">
        <f t="shared" ca="1" si="82"/>
        <v/>
      </c>
      <c r="BI13" s="33">
        <f>入力シート!BG13</f>
        <v>0</v>
      </c>
      <c r="BJ13" s="88" t="str">
        <f ca="1">IF(BH13="","",IF(AND(BH9="",BH10="",BH11="",BH12="",BH13&lt;&gt;"",OR(BI9=2,BI10=2,BI11=2,BI12=2,BI13=2)),BH13*2,IF(AND(BH10="",BH11="",BH12="",BH13&lt;&gt;"",OR(BI10=2,BI11=2,BI12=2,BI13=2)),BH13*2,IF(AND(BH11="",BH12="",BH13&lt;&gt;"",OR(BI11=2,BI12=2,BI13=2)),BH13*2,IF(AND(BH12="",BH13&lt;&gt;"",OR(BI12=2,BI13=2)),BH13*2,IF(AND(BH13&lt;&gt;"",BI13=2),BH13*2,BH13))))))</f>
        <v/>
      </c>
      <c r="BK13" s="87" t="str">
        <f>IF(BP13="","",IF(AND(BP9="",BP10="",BP11="",BP12="",BP13&lt;&gt;"",OR(BI9=2,BI10=2,BI11=2,BI12=2,BI13=2)),BO13/(BA13*2),IF(AND(BP10="",BP11="",BP12="",BP13&lt;&gt;"",OR(BI10=2,BI11=2,BI12=2,BI13=2)),BO13/(BA13*2),IF(AND(BP11="",BP12="",BP13&lt;&gt;"",OR(BI11=2,BI12=2,BI13=2)),BO13/(BA13*2),IF(AND(BP12="",BP13&lt;&gt;"",OR(BI12=2,BI13=2)),BO13/(BA13*2),1)))))</f>
        <v/>
      </c>
      <c r="BL13" s="89" t="str">
        <f t="shared" ca="1" si="83"/>
        <v/>
      </c>
      <c r="BM13" s="84">
        <f t="shared" si="84"/>
        <v>0</v>
      </c>
      <c r="BN13" s="84" t="str">
        <f>IF(BA13="","",IF(AND(BA9="",BA10="",BA11="",BA12="",BA13&lt;&gt;""),BM9+BM10+BM11+BM12+BM13,IF(AND(BA10="",BA11="",BA12="",BA13&lt;&gt;""),BM10+BM11+BM12+BM13,IF(AND(BA11="",BA12="",BA13&lt;&gt;""),BM11+BM12+BM13,IF(AND(BA12="",BA13&lt;&gt;""),BM12+BM13,BM13)))))</f>
        <v/>
      </c>
      <c r="BO13" s="84" t="str">
        <f t="shared" si="85"/>
        <v/>
      </c>
      <c r="BP13" s="24" t="str">
        <f t="shared" si="86"/>
        <v/>
      </c>
      <c r="BQ13" s="101">
        <f>入力シート!BH13</f>
        <v>0</v>
      </c>
      <c r="BR13" s="210">
        <f>入力シート!BI13</f>
        <v>0</v>
      </c>
      <c r="BS13" s="211"/>
      <c r="BT13" s="212"/>
      <c r="BU13" s="94"/>
      <c r="BV13" s="94"/>
      <c r="BW13" s="94"/>
      <c r="BX13" s="14">
        <f>入力シート!BJ13</f>
        <v>0</v>
      </c>
      <c r="BZ13" s="30" t="str">
        <f t="shared" si="325"/>
        <v/>
      </c>
      <c r="CA13" s="101">
        <f>入力シート!BZ13</f>
        <v>0</v>
      </c>
      <c r="CB13" s="101" t="str">
        <f>IF(BZ13="","",入力シート!CA13)</f>
        <v/>
      </c>
      <c r="CC13" s="24">
        <f>TIME(入力シート!CC13,入力シート!CE13,0)</f>
        <v>0</v>
      </c>
      <c r="CD13" s="24">
        <f>TIME(入力シート!CG13,入力シート!CI13,0)</f>
        <v>0</v>
      </c>
      <c r="CE13" s="31">
        <f>TIME(入力シート!CK13,入力シート!CM13,0)</f>
        <v>0</v>
      </c>
      <c r="CF13" s="31">
        <f>TIME(入力シート!CO13,入力シート!CQ13,0)</f>
        <v>0</v>
      </c>
      <c r="CG13" s="24">
        <f t="shared" si="87"/>
        <v>0</v>
      </c>
      <c r="CH13" s="24">
        <f t="shared" si="88"/>
        <v>0</v>
      </c>
      <c r="CI13" s="24">
        <f t="shared" si="89"/>
        <v>0</v>
      </c>
      <c r="CJ13" s="26" t="str">
        <f t="shared" si="6"/>
        <v/>
      </c>
      <c r="CK13" s="26" t="str">
        <f t="shared" si="7"/>
        <v/>
      </c>
      <c r="CL13" s="24" t="str">
        <f t="shared" si="90"/>
        <v/>
      </c>
      <c r="CM13" s="24" t="str">
        <f>IF(CL13="","",IF(CL13=999,"error",IF(AND(AND(CA13=CA12,CA12=CA11,CA11=CA10,CA10=CA9),AND(CL12="",CL11="",CL10="",CL9="")),CI9+CI10+CI11+CI12+CI13,IF(AND(AND(CA13=CA12,CA12=CA11,CA11=CA10),AND(CL12="",CL11="",CL10="")),CI10+CI11+CI12+CI13,IF(AND(AND(CA13=CA12,CA12=CA11),AND(CL12="",CL11="")),CI11+CI12+CI13,IF(AND(CA12=CA13,CL12=""),CI12+CI13,CL13))))))</f>
        <v/>
      </c>
      <c r="CN13" s="101" t="str">
        <f t="shared" si="91"/>
        <v/>
      </c>
      <c r="CO13" s="24" t="str">
        <f t="shared" si="92"/>
        <v/>
      </c>
      <c r="CP13" s="27">
        <f t="shared" ref="CP13:CP59" si="363">CP12</f>
        <v>1</v>
      </c>
      <c r="CQ13" s="27" t="str">
        <f t="shared" si="93"/>
        <v>1</v>
      </c>
      <c r="CR13" s="27" t="str">
        <f t="shared" si="326"/>
        <v/>
      </c>
      <c r="CS13" s="27" t="str">
        <f t="shared" si="94"/>
        <v/>
      </c>
      <c r="CT13" s="28" t="str">
        <f t="shared" ca="1" si="95"/>
        <v/>
      </c>
      <c r="CU13" s="33">
        <f>入力シート!CS13</f>
        <v>0</v>
      </c>
      <c r="CV13" s="88" t="str">
        <f ca="1">IF(CT13="","",IF(AND(CT9="",CT10="",CT11="",CT12="",CT13&lt;&gt;"",OR(CU9=2,CU10=2,CU11=2,CU12=2,CU13=2)),CT13*2,IF(AND(CT10="",CT11="",CT12="",CT13&lt;&gt;"",OR(CU10=2,CU11=2,CU12=2,CU13=2)),CT13*2,IF(AND(CT11="",CT12="",CT13&lt;&gt;"",OR(CU11=2,CU12=2,CU13=2)),CT13*2,IF(AND(CT12="",CT13&lt;&gt;"",OR(CU12=2,CU13=2)),CT13*2,IF(AND(CT13&lt;&gt;"",CU13=2),CT13*2,CT13))))))</f>
        <v/>
      </c>
      <c r="CW13" s="87" t="str">
        <f>IF(DB13="","",IF(AND(DB9="",DB10="",DB11="",DB12="",DB13&lt;&gt;"",OR(CU9=2,CU10=2,CU11=2,CU12=2,CU13=2)),DA13/(CM13*2),IF(AND(DB10="",DB11="",DB12="",DB13&lt;&gt;"",OR(CU10=2,CU11=2,CU12=2,CU13=2)),DA13/(CM13*2),IF(AND(DB11="",DB12="",DB13&lt;&gt;"",OR(CU11=2,CU12=2,CU13=2)),DA13/(CM13*2),IF(AND(DB12="",DB13&lt;&gt;"",OR(CU12=2,CU13=2)),DA13/(CM13*2),1)))))</f>
        <v/>
      </c>
      <c r="CX13" s="89" t="str">
        <f t="shared" ca="1" si="96"/>
        <v/>
      </c>
      <c r="CY13" s="84">
        <f t="shared" si="97"/>
        <v>0</v>
      </c>
      <c r="CZ13" s="84" t="str">
        <f>IF(CM13="","",IF(AND(CM9="",CM10="",CM11="",CM12="",CM13&lt;&gt;""),CY9+CY10+CY11+CY12+CY13,IF(AND(CM10="",CM11="",CM12="",CM13&lt;&gt;""),CY10+CY11+CY12+CY13,IF(AND(CM11="",CM12="",CM13&lt;&gt;""),CY11+CY12+CY13,IF(AND(CM12="",CM13&lt;&gt;""),CY12+CY13,CY13)))))</f>
        <v/>
      </c>
      <c r="DA13" s="84" t="str">
        <f t="shared" si="98"/>
        <v/>
      </c>
      <c r="DB13" s="24" t="str">
        <f t="shared" si="99"/>
        <v/>
      </c>
      <c r="DC13" s="101">
        <f>入力シート!CT13</f>
        <v>0</v>
      </c>
      <c r="DD13" s="210">
        <f>入力シート!CU13</f>
        <v>0</v>
      </c>
      <c r="DE13" s="211"/>
      <c r="DF13" s="212"/>
      <c r="DG13" s="94"/>
      <c r="DH13" s="94"/>
      <c r="DI13" s="94"/>
      <c r="DJ13" s="14">
        <f>入力シート!CV13</f>
        <v>0</v>
      </c>
      <c r="DL13" s="30" t="str">
        <f t="shared" si="327"/>
        <v/>
      </c>
      <c r="DM13" s="101">
        <f>入力シート!DL13</f>
        <v>0</v>
      </c>
      <c r="DN13" s="101" t="str">
        <f>IF(DL13="","",入力シート!DM13)</f>
        <v/>
      </c>
      <c r="DO13" s="24">
        <f>TIME(入力シート!DO13,入力シート!DQ13,0)</f>
        <v>0</v>
      </c>
      <c r="DP13" s="24">
        <f>TIME(入力シート!DS13,入力シート!DU13,0)</f>
        <v>0</v>
      </c>
      <c r="DQ13" s="31">
        <f>TIME(入力シート!DW13,入力シート!DY13,0)</f>
        <v>0</v>
      </c>
      <c r="DR13" s="31">
        <f>TIME(入力シート!EA13,入力シート!EC13,0)</f>
        <v>0</v>
      </c>
      <c r="DS13" s="24">
        <f t="shared" si="100"/>
        <v>0</v>
      </c>
      <c r="DT13" s="24">
        <f t="shared" si="101"/>
        <v>0</v>
      </c>
      <c r="DU13" s="24">
        <f t="shared" si="102"/>
        <v>0</v>
      </c>
      <c r="DV13" s="26" t="str">
        <f t="shared" si="9"/>
        <v/>
      </c>
      <c r="DW13" s="26" t="str">
        <f t="shared" si="10"/>
        <v/>
      </c>
      <c r="DX13" s="24" t="str">
        <f t="shared" si="103"/>
        <v/>
      </c>
      <c r="DY13" s="24" t="str">
        <f>IF(DX13="","",IF(DX13=999,"error",IF(AND(AND(DM13=DM12,DM12=DM11,DM11=DM10,DM10=DM9),AND(DX12="",DX11="",DX10="",DX9="")),DU9+DU10+DU11+DU12+DU13,IF(AND(AND(DM13=DM12,DM12=DM11,DM11=DM10),AND(DX12="",DX11="",DX10="")),DU10+DU11+DU12+DU13,IF(AND(AND(DM13=DM12,DM12=DM11),AND(DX12="",DX11="")),DU11+DU12+DU13,IF(AND(DM12=DM13,DX12=""),DU12+DU13,DX13))))))</f>
        <v/>
      </c>
      <c r="DZ13" s="101" t="str">
        <f t="shared" si="104"/>
        <v/>
      </c>
      <c r="EA13" s="24" t="str">
        <f t="shared" si="105"/>
        <v/>
      </c>
      <c r="EB13" s="27">
        <f t="shared" ref="EB13:EB59" si="364">EB12</f>
        <v>1</v>
      </c>
      <c r="EC13" s="27" t="str">
        <f t="shared" si="106"/>
        <v>1</v>
      </c>
      <c r="ED13" s="27" t="str">
        <f t="shared" si="328"/>
        <v/>
      </c>
      <c r="EE13" s="27" t="str">
        <f t="shared" si="107"/>
        <v/>
      </c>
      <c r="EF13" s="28" t="str">
        <f t="shared" ca="1" si="108"/>
        <v/>
      </c>
      <c r="EG13" s="33">
        <f>入力シート!EE13</f>
        <v>0</v>
      </c>
      <c r="EH13" s="88" t="str">
        <f ca="1">IF(EF13="","",IF(AND(EF9="",EF10="",EF11="",EF12="",EF13&lt;&gt;"",OR(EG9=2,EG10=2,EG11=2,EG12=2,EG13=2)),EF13*2,IF(AND(EF10="",EF11="",EF12="",EF13&lt;&gt;"",OR(EG10=2,EG11=2,EG12=2,EG13=2)),EF13*2,IF(AND(EF11="",EF12="",EF13&lt;&gt;"",OR(EG11=2,EG12=2,EG13=2)),EF13*2,IF(AND(EF12="",EF13&lt;&gt;"",OR(EG12=2,EG13=2)),EF13*2,IF(AND(EF13&lt;&gt;"",EG13=2),EF13*2,EF13))))))</f>
        <v/>
      </c>
      <c r="EI13" s="87" t="str">
        <f>IF(EN13="","",IF(AND(EN9="",EN10="",EN11="",EN12="",EN13&lt;&gt;"",OR(EG9=2,EG10=2,EG11=2,EG12=2,EG13=2)),EM13/(DY13*2),IF(AND(EN10="",EN11="",EN12="",EN13&lt;&gt;"",OR(EG10=2,EG11=2,EG12=2,EG13=2)),EM13/(DY13*2),IF(AND(EN11="",EN12="",EN13&lt;&gt;"",OR(EG11=2,EG12=2,EG13=2)),EM13/(DY13*2),IF(AND(EN12="",EN13&lt;&gt;"",OR(EG12=2,EG13=2)),EM13/(DY13*2),1)))))</f>
        <v/>
      </c>
      <c r="EJ13" s="89" t="str">
        <f t="shared" ca="1" si="109"/>
        <v/>
      </c>
      <c r="EK13" s="84">
        <f t="shared" si="110"/>
        <v>0</v>
      </c>
      <c r="EL13" s="84" t="str">
        <f>IF(DY13="","",IF(AND(DY9="",DY10="",DY11="",DY12="",DY13&lt;&gt;""),EK9+EK10+EK11+EK12+EK13,IF(AND(DY10="",DY11="",DY12="",DY13&lt;&gt;""),EK10+EK11+EK12+EK13,IF(AND(DY11="",DY12="",DY13&lt;&gt;""),EK11+EK12+EK13,IF(AND(DY12="",DY13&lt;&gt;""),EK12+EK13,EK13)))))</f>
        <v/>
      </c>
      <c r="EM13" s="84" t="str">
        <f t="shared" si="111"/>
        <v/>
      </c>
      <c r="EN13" s="24" t="str">
        <f t="shared" si="112"/>
        <v/>
      </c>
      <c r="EO13" s="101">
        <f>入力シート!EF13</f>
        <v>0</v>
      </c>
      <c r="EP13" s="210">
        <f>入力シート!EG13</f>
        <v>0</v>
      </c>
      <c r="EQ13" s="211"/>
      <c r="ER13" s="212"/>
      <c r="ES13" s="94"/>
      <c r="ET13" s="94"/>
      <c r="EU13" s="94"/>
      <c r="EV13" s="14">
        <f>入力シート!EH13</f>
        <v>0</v>
      </c>
      <c r="EX13" s="30" t="str">
        <f t="shared" si="329"/>
        <v/>
      </c>
      <c r="EY13" s="101">
        <f>入力シート!EX13</f>
        <v>0</v>
      </c>
      <c r="EZ13" s="101" t="str">
        <f>IF(EX13="","",入力シート!EY13)</f>
        <v/>
      </c>
      <c r="FA13" s="24">
        <f>TIME(入力シート!FA13,入力シート!FC13,0)</f>
        <v>0</v>
      </c>
      <c r="FB13" s="24">
        <f>TIME(入力シート!FE13,入力シート!FG13,0)</f>
        <v>0</v>
      </c>
      <c r="FC13" s="31">
        <f>TIME(入力シート!FI13,入力シート!FK13,0)</f>
        <v>0</v>
      </c>
      <c r="FD13" s="31">
        <f>TIME(入力シート!FM13,入力シート!FO13,0)</f>
        <v>0</v>
      </c>
      <c r="FE13" s="24">
        <f t="shared" si="113"/>
        <v>0</v>
      </c>
      <c r="FF13" s="24">
        <f t="shared" si="114"/>
        <v>0</v>
      </c>
      <c r="FG13" s="24">
        <f t="shared" si="115"/>
        <v>0</v>
      </c>
      <c r="FH13" s="26" t="str">
        <f t="shared" si="12"/>
        <v/>
      </c>
      <c r="FI13" s="26" t="str">
        <f t="shared" si="13"/>
        <v/>
      </c>
      <c r="FJ13" s="24" t="str">
        <f t="shared" si="116"/>
        <v/>
      </c>
      <c r="FK13" s="24" t="str">
        <f>IF(FJ13="","",IF(FJ13=999,"error",IF(AND(AND(EY13=EY12,EY12=EY11,EY11=EY10,EY10=EY9),AND(FJ12="",FJ11="",FJ10="",FJ9="")),FG9+FG10+FG11+FG12+FG13,IF(AND(AND(EY13=EY12,EY12=EY11,EY11=EY10),AND(FJ12="",FJ11="",FJ10="")),FG10+FG11+FG12+FG13,IF(AND(AND(EY13=EY12,EY12=EY11),AND(FJ12="",FJ11="")),FG11+FG12+FG13,IF(AND(EY12=EY13,FJ12=""),FG12+FG13,FJ13))))))</f>
        <v/>
      </c>
      <c r="FL13" s="101" t="str">
        <f t="shared" si="117"/>
        <v/>
      </c>
      <c r="FM13" s="24" t="str">
        <f t="shared" si="118"/>
        <v/>
      </c>
      <c r="FN13" s="27">
        <f t="shared" ref="FN13:FN59" si="365">FN12</f>
        <v>1</v>
      </c>
      <c r="FO13" s="27" t="str">
        <f t="shared" si="119"/>
        <v>1</v>
      </c>
      <c r="FP13" s="27" t="str">
        <f t="shared" si="330"/>
        <v/>
      </c>
      <c r="FQ13" s="27" t="str">
        <f t="shared" si="120"/>
        <v/>
      </c>
      <c r="FR13" s="28" t="str">
        <f t="shared" ca="1" si="121"/>
        <v/>
      </c>
      <c r="FS13" s="33">
        <f>入力シート!FQ13</f>
        <v>0</v>
      </c>
      <c r="FT13" s="88" t="str">
        <f ca="1">IF(FR13="","",IF(AND(FR9="",FR10="",FR11="",FR12="",FR13&lt;&gt;"",OR(FS9=2,FS10=2,FS11=2,FS12=2,FS13=2)),FR13*2,IF(AND(FR10="",FR11="",FR12="",FR13&lt;&gt;"",OR(FS10=2,FS11=2,FS12=2,FS13=2)),FR13*2,IF(AND(FR11="",FR12="",FR13&lt;&gt;"",OR(FS11=2,FS12=2,FS13=2)),FR13*2,IF(AND(FR12="",FR13&lt;&gt;"",OR(FS12=2,FS13=2)),FR13*2,IF(AND(FR13&lt;&gt;"",FS13=2),FR13*2,FR13))))))</f>
        <v/>
      </c>
      <c r="FU13" s="87" t="str">
        <f>IF(FZ13="","",IF(AND(FZ9="",FZ10="",FZ11="",FZ12="",FZ13&lt;&gt;"",OR(FS9=2,FS10=2,FS11=2,FS12=2,FS13=2)),FY13/(FK13*2),IF(AND(FZ10="",FZ11="",FZ12="",FZ13&lt;&gt;"",OR(FS10=2,FS11=2,FS12=2,FS13=2)),FY13/(FK13*2),IF(AND(FZ11="",FZ12="",FZ13&lt;&gt;"",OR(FS11=2,FS12=2,FS13=2)),FY13/(FK13*2),IF(AND(FZ12="",FZ13&lt;&gt;"",OR(FS12=2,FS13=2)),FY13/(FK13*2),1)))))</f>
        <v/>
      </c>
      <c r="FV13" s="89" t="str">
        <f t="shared" ca="1" si="122"/>
        <v/>
      </c>
      <c r="FW13" s="84">
        <f t="shared" si="123"/>
        <v>0</v>
      </c>
      <c r="FX13" s="84" t="str">
        <f>IF(FK13="","",IF(AND(FK9="",FK10="",FK11="",FK12="",FK13&lt;&gt;""),FW9+FW10+FW11+FW12+FW13,IF(AND(FK10="",FK11="",FK12="",FK13&lt;&gt;""),FW10+FW11+FW12+FW13,IF(AND(FK11="",FK12="",FK13&lt;&gt;""),FW11+FW12+FW13,IF(AND(FK12="",FK13&lt;&gt;""),FW12+FW13,FW13)))))</f>
        <v/>
      </c>
      <c r="FY13" s="84" t="str">
        <f t="shared" si="124"/>
        <v/>
      </c>
      <c r="FZ13" s="24" t="str">
        <f t="shared" si="125"/>
        <v/>
      </c>
      <c r="GA13" s="101">
        <f>入力シート!FR13</f>
        <v>0</v>
      </c>
      <c r="GB13" s="210">
        <f>入力シート!FS13</f>
        <v>0</v>
      </c>
      <c r="GC13" s="211"/>
      <c r="GD13" s="212"/>
      <c r="GE13" s="94"/>
      <c r="GF13" s="94"/>
      <c r="GG13" s="94"/>
      <c r="GH13" s="14">
        <f>入力シート!FT13</f>
        <v>0</v>
      </c>
      <c r="GJ13" s="30" t="str">
        <f t="shared" si="331"/>
        <v/>
      </c>
      <c r="GK13" s="101">
        <f>入力シート!GJ13</f>
        <v>0</v>
      </c>
      <c r="GL13" s="101" t="str">
        <f>IF(GJ13="","",入力シート!GK13)</f>
        <v/>
      </c>
      <c r="GM13" s="24">
        <f>TIME(入力シート!GM13,入力シート!GO13,0)</f>
        <v>0</v>
      </c>
      <c r="GN13" s="24">
        <f>TIME(入力シート!GQ13,入力シート!GS13,0)</f>
        <v>0</v>
      </c>
      <c r="GO13" s="31">
        <f>TIME(入力シート!GU13,入力シート!GW13,0)</f>
        <v>0</v>
      </c>
      <c r="GP13" s="31">
        <f>TIME(入力シート!GY13,入力シート!HA13,0)</f>
        <v>0</v>
      </c>
      <c r="GQ13" s="24">
        <f t="shared" si="126"/>
        <v>0</v>
      </c>
      <c r="GR13" s="24">
        <f t="shared" si="127"/>
        <v>0</v>
      </c>
      <c r="GS13" s="24">
        <f t="shared" si="128"/>
        <v>0</v>
      </c>
      <c r="GT13" s="26" t="str">
        <f t="shared" si="15"/>
        <v/>
      </c>
      <c r="GU13" s="26" t="str">
        <f t="shared" si="16"/>
        <v/>
      </c>
      <c r="GV13" s="24" t="str">
        <f t="shared" si="129"/>
        <v/>
      </c>
      <c r="GW13" s="24" t="str">
        <f>IF(GV13="","",IF(GV13=999,"error",IF(AND(AND(GK13=GK12,GK12=GK11,GK11=GK10,GK10=GK9),AND(GV12="",GV11="",GV10="",GV9="")),GS9+GS10+GS11+GS12+GS13,IF(AND(AND(GK13=GK12,GK12=GK11,GK11=GK10),AND(GV12="",GV11="",GV10="")),GS10+GS11+GS12+GS13,IF(AND(AND(GK13=GK12,GK12=GK11),AND(GV12="",GV11="")),GS11+GS12+GS13,IF(AND(GK12=GK13,GV12=""),GS12+GS13,GV13))))))</f>
        <v/>
      </c>
      <c r="GX13" s="101" t="str">
        <f t="shared" si="130"/>
        <v/>
      </c>
      <c r="GY13" s="24" t="str">
        <f t="shared" si="131"/>
        <v/>
      </c>
      <c r="GZ13" s="27">
        <f t="shared" ref="GZ13:GZ59" si="366">GZ12</f>
        <v>1</v>
      </c>
      <c r="HA13" s="27" t="str">
        <f t="shared" si="132"/>
        <v>1</v>
      </c>
      <c r="HB13" s="27" t="str">
        <f t="shared" si="332"/>
        <v/>
      </c>
      <c r="HC13" s="27" t="str">
        <f t="shared" si="133"/>
        <v/>
      </c>
      <c r="HD13" s="28" t="str">
        <f t="shared" ca="1" si="134"/>
        <v/>
      </c>
      <c r="HE13" s="33">
        <f>入力シート!HC13</f>
        <v>0</v>
      </c>
      <c r="HF13" s="88" t="str">
        <f ca="1">IF(HD13="","",IF(AND(HD9="",HD10="",HD11="",HD12="",HD13&lt;&gt;"",OR(HE9=2,HE10=2,HE11=2,HE12=2,HE13=2)),HD13*2,IF(AND(HD10="",HD11="",HD12="",HD13&lt;&gt;"",OR(HE10=2,HE11=2,HE12=2,HE13=2)),HD13*2,IF(AND(HD11="",HD12="",HD13&lt;&gt;"",OR(HE11=2,HE12=2,HE13=2)),HD13*2,IF(AND(HD12="",HD13&lt;&gt;"",OR(HE12=2,HE13=2)),HD13*2,IF(AND(HD13&lt;&gt;"",HE13=2),HD13*2,HD13))))))</f>
        <v/>
      </c>
      <c r="HG13" s="87" t="str">
        <f>IF(HL13="","",IF(AND(HL9="",HL10="",HL11="",HL12="",HL13&lt;&gt;"",OR(HE9=2,HE10=2,HE11=2,HE12=2,HE13=2)),HK13/(GW13*2),IF(AND(HL10="",HL11="",HL12="",HL13&lt;&gt;"",OR(HE10=2,HE11=2,HE12=2,HE13=2)),HK13/(GW13*2),IF(AND(HL11="",HL12="",HL13&lt;&gt;"",OR(HE11=2,HE12=2,HE13=2)),HK13/(GW13*2),IF(AND(HL12="",HL13&lt;&gt;"",OR(HE12=2,HE13=2)),HK13/(GW13*2),1)))))</f>
        <v/>
      </c>
      <c r="HH13" s="89" t="str">
        <f t="shared" ca="1" si="135"/>
        <v/>
      </c>
      <c r="HI13" s="84">
        <f t="shared" si="136"/>
        <v>0</v>
      </c>
      <c r="HJ13" s="84" t="str">
        <f>IF(GW13="","",IF(AND(GW9="",GW10="",GW11="",GW12="",GW13&lt;&gt;""),HI9+HI10+HI11+HI12+HI13,IF(AND(GW10="",GW11="",GW12="",GW13&lt;&gt;""),HI10+HI11+HI12+HI13,IF(AND(GW11="",GW12="",GW13&lt;&gt;""),HI11+HI12+HI13,IF(AND(GW12="",GW13&lt;&gt;""),HI12+HI13,HI13)))))</f>
        <v/>
      </c>
      <c r="HK13" s="84" t="str">
        <f t="shared" si="137"/>
        <v/>
      </c>
      <c r="HL13" s="24" t="str">
        <f t="shared" si="138"/>
        <v/>
      </c>
      <c r="HM13" s="101">
        <f>入力シート!HD13</f>
        <v>0</v>
      </c>
      <c r="HN13" s="210">
        <f>入力シート!HE13</f>
        <v>0</v>
      </c>
      <c r="HO13" s="211"/>
      <c r="HP13" s="212"/>
      <c r="HQ13" s="94"/>
      <c r="HR13" s="94"/>
      <c r="HS13" s="94"/>
      <c r="HT13" s="14">
        <f>入力シート!HF13</f>
        <v>0</v>
      </c>
      <c r="HV13" s="30" t="str">
        <f t="shared" si="333"/>
        <v/>
      </c>
      <c r="HW13" s="101">
        <f>入力シート!HV13</f>
        <v>0</v>
      </c>
      <c r="HX13" s="101" t="str">
        <f>IF(HV13="","",入力シート!HW13)</f>
        <v/>
      </c>
      <c r="HY13" s="24">
        <f>TIME(入力シート!HY13,入力シート!IA13,0)</f>
        <v>0</v>
      </c>
      <c r="HZ13" s="24">
        <f>TIME(入力シート!IC13,入力シート!IE13,0)</f>
        <v>0</v>
      </c>
      <c r="IA13" s="31">
        <f>TIME(入力シート!IG13,入力シート!II13,0)</f>
        <v>0</v>
      </c>
      <c r="IB13" s="31">
        <f>TIME(入力シート!IK13,入力シート!IM13,0)</f>
        <v>0</v>
      </c>
      <c r="IC13" s="24">
        <f t="shared" si="139"/>
        <v>0</v>
      </c>
      <c r="ID13" s="24">
        <f t="shared" si="140"/>
        <v>0</v>
      </c>
      <c r="IE13" s="24">
        <f t="shared" si="141"/>
        <v>0</v>
      </c>
      <c r="IF13" s="26" t="str">
        <f t="shared" si="18"/>
        <v/>
      </c>
      <c r="IG13" s="26" t="str">
        <f t="shared" si="19"/>
        <v/>
      </c>
      <c r="IH13" s="24" t="str">
        <f t="shared" si="142"/>
        <v/>
      </c>
      <c r="II13" s="24" t="str">
        <f>IF(IH13="","",IF(IH13=999,"error",IF(AND(AND(HW13=HW12,HW12=HW11,HW11=HW10,HW10=HW9),AND(IH12="",IH11="",IH10="",IH9="")),IE9+IE10+IE11+IE12+IE13,IF(AND(AND(HW13=HW12,HW12=HW11,HW11=HW10),AND(IH12="",IH11="",IH10="")),IE10+IE11+IE12+IE13,IF(AND(AND(HW13=HW12,HW12=HW11),AND(IH12="",IH11="")),IE11+IE12+IE13,IF(AND(HW12=HW13,IH12=""),IE12+IE13,IH13))))))</f>
        <v/>
      </c>
      <c r="IJ13" s="101" t="str">
        <f t="shared" si="143"/>
        <v/>
      </c>
      <c r="IK13" s="24" t="str">
        <f t="shared" si="144"/>
        <v/>
      </c>
      <c r="IL13" s="27">
        <f t="shared" ref="IL13:IL59" si="367">IL12</f>
        <v>1</v>
      </c>
      <c r="IM13" s="27" t="str">
        <f t="shared" si="145"/>
        <v>1</v>
      </c>
      <c r="IN13" s="27" t="str">
        <f t="shared" si="334"/>
        <v/>
      </c>
      <c r="IO13" s="27" t="str">
        <f t="shared" si="146"/>
        <v/>
      </c>
      <c r="IP13" s="28" t="str">
        <f t="shared" ca="1" si="147"/>
        <v/>
      </c>
      <c r="IQ13" s="33">
        <f>入力シート!IO13</f>
        <v>0</v>
      </c>
      <c r="IR13" s="88" t="str">
        <f ca="1">IF(IP13="","",IF(AND(IP9="",IP10="",IP11="",IP12="",IP13&lt;&gt;"",OR(IQ9=2,IQ10=2,IQ11=2,IQ12=2,IQ13=2)),IP13*2,IF(AND(IP10="",IP11="",IP12="",IP13&lt;&gt;"",OR(IQ10=2,IQ11=2,IQ12=2,IQ13=2)),IP13*2,IF(AND(IP11="",IP12="",IP13&lt;&gt;"",OR(IQ11=2,IQ12=2,IQ13=2)),IP13*2,IF(AND(IP12="",IP13&lt;&gt;"",OR(IQ12=2,IQ13=2)),IP13*2,IF(AND(IP13&lt;&gt;"",IQ13=2),IP13*2,IP13))))))</f>
        <v/>
      </c>
      <c r="IS13" s="87" t="str">
        <f>IF(IX13="","",IF(AND(IX9="",IX10="",IX11="",IX12="",IX13&lt;&gt;"",OR(IQ9=2,IQ10=2,IQ11=2,IQ12=2,IQ13=2)),IW13/(II13*2),IF(AND(IX10="",IX11="",IX12="",IX13&lt;&gt;"",OR(IQ10=2,IQ11=2,IQ12=2,IQ13=2)),IW13/(II13*2),IF(AND(IX11="",IX12="",IX13&lt;&gt;"",OR(IQ11=2,IQ12=2,IQ13=2)),IW13/(II13*2),IF(AND(IX12="",IX13&lt;&gt;"",OR(IQ12=2,IQ13=2)),IW13/(II13*2),1)))))</f>
        <v/>
      </c>
      <c r="IT13" s="89" t="str">
        <f t="shared" ca="1" si="148"/>
        <v/>
      </c>
      <c r="IU13" s="84">
        <f t="shared" si="149"/>
        <v>0</v>
      </c>
      <c r="IV13" s="84" t="str">
        <f>IF(II13="","",IF(AND(II9="",II10="",II11="",II12="",II13&lt;&gt;""),IU9+IU10+IU11+IU12+IU13,IF(AND(II10="",II11="",II12="",II13&lt;&gt;""),IU10+IU11+IU12+IU13,IF(AND(II11="",II12="",II13&lt;&gt;""),IU11+IU12+IU13,IF(AND(II12="",II13&lt;&gt;""),IU12+IU13,IU13)))))</f>
        <v/>
      </c>
      <c r="IW13" s="84" t="str">
        <f t="shared" si="150"/>
        <v/>
      </c>
      <c r="IX13" s="24" t="str">
        <f t="shared" si="151"/>
        <v/>
      </c>
      <c r="IY13" s="101">
        <f>入力シート!IP13</f>
        <v>0</v>
      </c>
      <c r="IZ13" s="210">
        <f>入力シート!IQ13</f>
        <v>0</v>
      </c>
      <c r="JA13" s="211"/>
      <c r="JB13" s="212"/>
      <c r="JC13" s="94"/>
      <c r="JD13" s="94"/>
      <c r="JE13" s="94"/>
      <c r="JF13" s="14">
        <f>入力シート!IR13</f>
        <v>0</v>
      </c>
      <c r="JH13" s="30" t="str">
        <f t="shared" si="335"/>
        <v/>
      </c>
      <c r="JI13" s="101">
        <f>入力シート!JH13</f>
        <v>0</v>
      </c>
      <c r="JJ13" s="101" t="str">
        <f>IF(JH13="","",入力シート!JI13)</f>
        <v/>
      </c>
      <c r="JK13" s="24">
        <f>TIME(入力シート!JK13,入力シート!JM13,0)</f>
        <v>0</v>
      </c>
      <c r="JL13" s="24">
        <f>TIME(入力シート!JO13,入力シート!JQ13,0)</f>
        <v>0</v>
      </c>
      <c r="JM13" s="31">
        <f>TIME(入力シート!JS13,入力シート!JU13,0)</f>
        <v>0</v>
      </c>
      <c r="JN13" s="31">
        <f>TIME(入力シート!JW13,入力シート!JY13,0)</f>
        <v>0</v>
      </c>
      <c r="JO13" s="24">
        <f t="shared" si="152"/>
        <v>0</v>
      </c>
      <c r="JP13" s="24">
        <f t="shared" si="153"/>
        <v>0</v>
      </c>
      <c r="JQ13" s="24">
        <f t="shared" si="154"/>
        <v>0</v>
      </c>
      <c r="JR13" s="26" t="str">
        <f t="shared" si="21"/>
        <v/>
      </c>
      <c r="JS13" s="26" t="str">
        <f t="shared" si="22"/>
        <v/>
      </c>
      <c r="JT13" s="24" t="str">
        <f t="shared" si="155"/>
        <v/>
      </c>
      <c r="JU13" s="24" t="str">
        <f>IF(JT13="","",IF(JT13=999,"error",IF(AND(AND(JI13=JI12,JI12=JI11,JI11=JI10,JI10=JI9),AND(JT12="",JT11="",JT10="",JT9="")),JQ9+JQ10+JQ11+JQ12+JQ13,IF(AND(AND(JI13=JI12,JI12=JI11,JI11=JI10),AND(JT12="",JT11="",JT10="")),JQ10+JQ11+JQ12+JQ13,IF(AND(AND(JI13=JI12,JI12=JI11),AND(JT12="",JT11="")),JQ11+JQ12+JQ13,IF(AND(JI12=JI13,JT12=""),JQ12+JQ13,JT13))))))</f>
        <v/>
      </c>
      <c r="JV13" s="101" t="str">
        <f t="shared" si="156"/>
        <v/>
      </c>
      <c r="JW13" s="24" t="str">
        <f t="shared" si="157"/>
        <v/>
      </c>
      <c r="JX13" s="27">
        <f t="shared" ref="JX13:JX59" si="368">JX12</f>
        <v>1</v>
      </c>
      <c r="JY13" s="27" t="str">
        <f t="shared" si="158"/>
        <v>1</v>
      </c>
      <c r="JZ13" s="27" t="str">
        <f t="shared" si="336"/>
        <v/>
      </c>
      <c r="KA13" s="27" t="str">
        <f t="shared" si="159"/>
        <v/>
      </c>
      <c r="KB13" s="28" t="str">
        <f t="shared" ca="1" si="160"/>
        <v/>
      </c>
      <c r="KC13" s="33">
        <f>入力シート!KA13</f>
        <v>0</v>
      </c>
      <c r="KD13" s="88" t="str">
        <f ca="1">IF(KB13="","",IF(AND(KB9="",KB10="",KB11="",KB12="",KB13&lt;&gt;"",OR(KC9=2,KC10=2,KC11=2,KC12=2,KC13=2)),KB13*2,IF(AND(KB10="",KB11="",KB12="",KB13&lt;&gt;"",OR(KC10=2,KC11=2,KC12=2,KC13=2)),KB13*2,IF(AND(KB11="",KB12="",KB13&lt;&gt;"",OR(KC11=2,KC12=2,KC13=2)),KB13*2,IF(AND(KB12="",KB13&lt;&gt;"",OR(KC12=2,KC13=2)),KB13*2,IF(AND(KB13&lt;&gt;"",KC13=2),KB13*2,KB13))))))</f>
        <v/>
      </c>
      <c r="KE13" s="87" t="str">
        <f>IF(KJ13="","",IF(AND(KJ9="",KJ10="",KJ11="",KJ12="",KJ13&lt;&gt;"",OR(KC9=2,KC10=2,KC11=2,KC12=2,KC13=2)),KI13/(JU13*2),IF(AND(KJ10="",KJ11="",KJ12="",KJ13&lt;&gt;"",OR(KC10=2,KC11=2,KC12=2,KC13=2)),KI13/(JU13*2),IF(AND(KJ11="",KJ12="",KJ13&lt;&gt;"",OR(KC11=2,KC12=2,KC13=2)),KI13/(JU13*2),IF(AND(KJ12="",KJ13&lt;&gt;"",OR(KC12=2,KC13=2)),KI13/(JU13*2),1)))))</f>
        <v/>
      </c>
      <c r="KF13" s="89" t="str">
        <f t="shared" ca="1" si="161"/>
        <v/>
      </c>
      <c r="KG13" s="84">
        <f t="shared" si="162"/>
        <v>0</v>
      </c>
      <c r="KH13" s="84" t="str">
        <f>IF(JU13="","",IF(AND(JU9="",JU10="",JU11="",JU12="",JU13&lt;&gt;""),KG9+KG10+KG11+KG12+KG13,IF(AND(JU10="",JU11="",JU12="",JU13&lt;&gt;""),KG10+KG11+KG12+KG13,IF(AND(JU11="",JU12="",JU13&lt;&gt;""),KG11+KG12+KG13,IF(AND(JU12="",JU13&lt;&gt;""),KG12+KG13,KG13)))))</f>
        <v/>
      </c>
      <c r="KI13" s="84" t="str">
        <f t="shared" si="163"/>
        <v/>
      </c>
      <c r="KJ13" s="24" t="str">
        <f t="shared" si="164"/>
        <v/>
      </c>
      <c r="KK13" s="101">
        <f>入力シート!KB13</f>
        <v>0</v>
      </c>
      <c r="KL13" s="210">
        <f>入力シート!KC13</f>
        <v>0</v>
      </c>
      <c r="KM13" s="211"/>
      <c r="KN13" s="212"/>
      <c r="KO13" s="94"/>
      <c r="KP13" s="94"/>
      <c r="KQ13" s="94"/>
      <c r="KR13" s="14">
        <f>入力シート!KD13</f>
        <v>0</v>
      </c>
      <c r="KT13" s="30" t="str">
        <f t="shared" si="337"/>
        <v/>
      </c>
      <c r="KU13" s="101">
        <f>入力シート!KT13</f>
        <v>0</v>
      </c>
      <c r="KV13" s="101" t="str">
        <f>IF(KT13="","",入力シート!KU13)</f>
        <v/>
      </c>
      <c r="KW13" s="24">
        <f>TIME(入力シート!KW13,入力シート!KY13,0)</f>
        <v>0</v>
      </c>
      <c r="KX13" s="24">
        <f>TIME(入力シート!LA13,入力シート!LC13,0)</f>
        <v>0</v>
      </c>
      <c r="KY13" s="31">
        <f>TIME(入力シート!LE13,入力シート!LG13,0)</f>
        <v>0</v>
      </c>
      <c r="KZ13" s="31">
        <f>TIME(入力シート!LI13,入力シート!LK13,0)</f>
        <v>0</v>
      </c>
      <c r="LA13" s="24">
        <f t="shared" si="165"/>
        <v>0</v>
      </c>
      <c r="LB13" s="24">
        <f t="shared" si="166"/>
        <v>0</v>
      </c>
      <c r="LC13" s="24">
        <f t="shared" si="167"/>
        <v>0</v>
      </c>
      <c r="LD13" s="26" t="str">
        <f t="shared" si="24"/>
        <v/>
      </c>
      <c r="LE13" s="26" t="str">
        <f t="shared" si="25"/>
        <v/>
      </c>
      <c r="LF13" s="24" t="str">
        <f t="shared" si="168"/>
        <v/>
      </c>
      <c r="LG13" s="24" t="str">
        <f>IF(LF13="","",IF(LF13=999,"error",IF(AND(AND(KU13=KU12,KU12=KU11,KU11=KU10,KU10=KU9),AND(LF12="",LF11="",LF10="",LF9="")),LC9+LC10+LC11+LC12+LC13,IF(AND(AND(KU13=KU12,KU12=KU11,KU11=KU10),AND(LF12="",LF11="",LF10="")),LC10+LC11+LC12+LC13,IF(AND(AND(KU13=KU12,KU12=KU11),AND(LF12="",LF11="")),LC11+LC12+LC13,IF(AND(KU12=KU13,LF12=""),LC12+LC13,LF13))))))</f>
        <v/>
      </c>
      <c r="LH13" s="101" t="str">
        <f t="shared" si="169"/>
        <v/>
      </c>
      <c r="LI13" s="24" t="str">
        <f t="shared" si="170"/>
        <v/>
      </c>
      <c r="LJ13" s="27">
        <f t="shared" ref="LJ13:LJ59" si="369">LJ12</f>
        <v>1</v>
      </c>
      <c r="LK13" s="27" t="str">
        <f t="shared" si="171"/>
        <v>1</v>
      </c>
      <c r="LL13" s="27" t="str">
        <f t="shared" si="338"/>
        <v/>
      </c>
      <c r="LM13" s="27" t="str">
        <f t="shared" si="172"/>
        <v/>
      </c>
      <c r="LN13" s="28" t="str">
        <f t="shared" ca="1" si="173"/>
        <v/>
      </c>
      <c r="LO13" s="33">
        <f>入力シート!LM13</f>
        <v>0</v>
      </c>
      <c r="LP13" s="88" t="str">
        <f ca="1">IF(LN13="","",IF(AND(LN9="",LN10="",LN11="",LN12="",LN13&lt;&gt;"",OR(LO9=2,LO10=2,LO11=2,LO12=2,LO13=2)),LN13*2,IF(AND(LN10="",LN11="",LN12="",LN13&lt;&gt;"",OR(LO10=2,LO11=2,LO12=2,LO13=2)),LN13*2,IF(AND(LN11="",LN12="",LN13&lt;&gt;"",OR(LO11=2,LO12=2,LO13=2)),LN13*2,IF(AND(LN12="",LN13&lt;&gt;"",OR(LO12=2,LO13=2)),LN13*2,IF(AND(LN13&lt;&gt;"",LO13=2),LN13*2,LN13))))))</f>
        <v/>
      </c>
      <c r="LQ13" s="87" t="str">
        <f>IF(LV13="","",IF(AND(LV9="",LV10="",LV11="",LV12="",LV13&lt;&gt;"",OR(LO9=2,LO10=2,LO11=2,LO12=2,LO13=2)),LU13/(LG13*2),IF(AND(LV10="",LV11="",LV12="",LV13&lt;&gt;"",OR(LO10=2,LO11=2,LO12=2,LO13=2)),LU13/(LG13*2),IF(AND(LV11="",LV12="",LV13&lt;&gt;"",OR(LO11=2,LO12=2,LO13=2)),LU13/(LG13*2),IF(AND(LV12="",LV13&lt;&gt;"",OR(LO12=2,LO13=2)),LU13/(LG13*2),1)))))</f>
        <v/>
      </c>
      <c r="LR13" s="89" t="str">
        <f t="shared" ca="1" si="174"/>
        <v/>
      </c>
      <c r="LS13" s="84">
        <f t="shared" si="175"/>
        <v>0</v>
      </c>
      <c r="LT13" s="84" t="str">
        <f>IF(LG13="","",IF(AND(LG9="",LG10="",LG11="",LG12="",LG13&lt;&gt;""),LS9+LS10+LS11+LS12+LS13,IF(AND(LG10="",LG11="",LG12="",LG13&lt;&gt;""),LS10+LS11+LS12+LS13,IF(AND(LG11="",LG12="",LG13&lt;&gt;""),LS11+LS12+LS13,IF(AND(LG12="",LG13&lt;&gt;""),LS12+LS13,LS13)))))</f>
        <v/>
      </c>
      <c r="LU13" s="84" t="str">
        <f t="shared" si="176"/>
        <v/>
      </c>
      <c r="LV13" s="24" t="str">
        <f t="shared" si="177"/>
        <v/>
      </c>
      <c r="LW13" s="101">
        <f>入力シート!LN13</f>
        <v>0</v>
      </c>
      <c r="LX13" s="210">
        <f>入力シート!LO13</f>
        <v>0</v>
      </c>
      <c r="LY13" s="211"/>
      <c r="LZ13" s="212"/>
      <c r="MA13" s="94"/>
      <c r="MB13" s="94"/>
      <c r="MC13" s="94"/>
      <c r="MD13" s="14">
        <f>入力シート!LP13</f>
        <v>0</v>
      </c>
      <c r="MF13" s="30" t="str">
        <f t="shared" si="339"/>
        <v/>
      </c>
      <c r="MG13" s="101">
        <f>入力シート!MF13</f>
        <v>0</v>
      </c>
      <c r="MH13" s="101" t="str">
        <f>IF(MF13="","",入力シート!MG13)</f>
        <v/>
      </c>
      <c r="MI13" s="24">
        <f>TIME(入力シート!MI13,入力シート!MK13,0)</f>
        <v>0</v>
      </c>
      <c r="MJ13" s="24">
        <f>TIME(入力シート!MM13,入力シート!MO13,0)</f>
        <v>0</v>
      </c>
      <c r="MK13" s="31">
        <f>TIME(入力シート!MQ13,入力シート!MS13,0)</f>
        <v>0</v>
      </c>
      <c r="ML13" s="31">
        <f>TIME(入力シート!MU13,入力シート!MW13,0)</f>
        <v>0</v>
      </c>
      <c r="MM13" s="24">
        <f t="shared" si="178"/>
        <v>0</v>
      </c>
      <c r="MN13" s="24">
        <f t="shared" si="179"/>
        <v>0</v>
      </c>
      <c r="MO13" s="24">
        <f t="shared" si="180"/>
        <v>0</v>
      </c>
      <c r="MP13" s="26" t="str">
        <f t="shared" si="27"/>
        <v/>
      </c>
      <c r="MQ13" s="26" t="str">
        <f t="shared" si="28"/>
        <v/>
      </c>
      <c r="MR13" s="24" t="str">
        <f t="shared" si="181"/>
        <v/>
      </c>
      <c r="MS13" s="24" t="str">
        <f>IF(MR13="","",IF(MR13=999,"error",IF(AND(AND(MG13=MG12,MG12=MG11,MG11=MG10,MG10=MG9),AND(MR12="",MR11="",MR10="",MR9="")),MO9+MO10+MO11+MO12+MO13,IF(AND(AND(MG13=MG12,MG12=MG11,MG11=MG10),AND(MR12="",MR11="",MR10="")),MO10+MO11+MO12+MO13,IF(AND(AND(MG13=MG12,MG12=MG11),AND(MR12="",MR11="")),MO11+MO12+MO13,IF(AND(MG12=MG13,MR12=""),MO12+MO13,MR13))))))</f>
        <v/>
      </c>
      <c r="MT13" s="101" t="str">
        <f t="shared" si="182"/>
        <v/>
      </c>
      <c r="MU13" s="24" t="str">
        <f t="shared" si="183"/>
        <v/>
      </c>
      <c r="MV13" s="27">
        <f t="shared" ref="MV13:MV59" si="370">MV12</f>
        <v>1</v>
      </c>
      <c r="MW13" s="27" t="str">
        <f t="shared" si="184"/>
        <v>1</v>
      </c>
      <c r="MX13" s="27" t="str">
        <f t="shared" si="340"/>
        <v/>
      </c>
      <c r="MY13" s="27" t="str">
        <f t="shared" si="185"/>
        <v/>
      </c>
      <c r="MZ13" s="28" t="str">
        <f t="shared" ca="1" si="186"/>
        <v/>
      </c>
      <c r="NA13" s="33">
        <f>入力シート!MY13</f>
        <v>0</v>
      </c>
      <c r="NB13" s="88" t="str">
        <f ca="1">IF(MZ13="","",IF(AND(MZ9="",MZ10="",MZ11="",MZ12="",MZ13&lt;&gt;"",OR(NA9=2,NA10=2,NA11=2,NA12=2,NA13=2)),MZ13*2,IF(AND(MZ10="",MZ11="",MZ12="",MZ13&lt;&gt;"",OR(NA10=2,NA11=2,NA12=2,NA13=2)),MZ13*2,IF(AND(MZ11="",MZ12="",MZ13&lt;&gt;"",OR(NA11=2,NA12=2,NA13=2)),MZ13*2,IF(AND(MZ12="",MZ13&lt;&gt;"",OR(NA12=2,NA13=2)),MZ13*2,IF(AND(MZ13&lt;&gt;"",NA13=2),MZ13*2,MZ13))))))</f>
        <v/>
      </c>
      <c r="NC13" s="87" t="str">
        <f>IF(NH13="","",IF(AND(NH9="",NH10="",NH11="",NH12="",NH13&lt;&gt;"",OR(NA9=2,NA10=2,NA11=2,NA12=2,NA13=2)),NG13/(MS13*2),IF(AND(NH10="",NH11="",NH12="",NH13&lt;&gt;"",OR(NA10=2,NA11=2,NA12=2,NA13=2)),NG13/(MS13*2),IF(AND(NH11="",NH12="",NH13&lt;&gt;"",OR(NA11=2,NA12=2,NA13=2)),NG13/(MS13*2),IF(AND(NH12="",NH13&lt;&gt;"",OR(NA12=2,NA13=2)),NG13/(MS13*2),1)))))</f>
        <v/>
      </c>
      <c r="ND13" s="89" t="str">
        <f t="shared" ca="1" si="187"/>
        <v/>
      </c>
      <c r="NE13" s="84">
        <f t="shared" si="188"/>
        <v>0</v>
      </c>
      <c r="NF13" s="84" t="str">
        <f>IF(MS13="","",IF(AND(MS9="",MS10="",MS11="",MS12="",MS13&lt;&gt;""),NE9+NE10+NE11+NE12+NE13,IF(AND(MS10="",MS11="",MS12="",MS13&lt;&gt;""),NE10+NE11+NE12+NE13,IF(AND(MS11="",MS12="",MS13&lt;&gt;""),NE11+NE12+NE13,IF(AND(MS12="",MS13&lt;&gt;""),NE12+NE13,NE13)))))</f>
        <v/>
      </c>
      <c r="NG13" s="84" t="str">
        <f t="shared" si="189"/>
        <v/>
      </c>
      <c r="NH13" s="24" t="str">
        <f t="shared" si="190"/>
        <v/>
      </c>
      <c r="NI13" s="101">
        <f>入力シート!MZ13</f>
        <v>0</v>
      </c>
      <c r="NJ13" s="210">
        <f>入力シート!NA13</f>
        <v>0</v>
      </c>
      <c r="NK13" s="211"/>
      <c r="NL13" s="212"/>
      <c r="NM13" s="94"/>
      <c r="NN13" s="94"/>
      <c r="NO13" s="94"/>
      <c r="NP13" s="14">
        <f>入力シート!NB13</f>
        <v>0</v>
      </c>
      <c r="NR13" s="30" t="str">
        <f t="shared" si="341"/>
        <v/>
      </c>
      <c r="NS13" s="101">
        <f>入力シート!NR13</f>
        <v>0</v>
      </c>
      <c r="NT13" s="101" t="str">
        <f>IF(NR13="","",入力シート!NS13)</f>
        <v/>
      </c>
      <c r="NU13" s="24">
        <f>TIME(入力シート!NU13,入力シート!NW13,0)</f>
        <v>0</v>
      </c>
      <c r="NV13" s="24">
        <f>TIME(入力シート!NY13,入力シート!OA13,0)</f>
        <v>0</v>
      </c>
      <c r="NW13" s="31">
        <f>TIME(入力シート!OC13,入力シート!OE13,0)</f>
        <v>0</v>
      </c>
      <c r="NX13" s="31">
        <f>TIME(入力シート!OG13,入力シート!OI13,0)</f>
        <v>0</v>
      </c>
      <c r="NY13" s="24">
        <f t="shared" si="191"/>
        <v>0</v>
      </c>
      <c r="NZ13" s="24">
        <f t="shared" si="192"/>
        <v>0</v>
      </c>
      <c r="OA13" s="24">
        <f t="shared" si="193"/>
        <v>0</v>
      </c>
      <c r="OB13" s="26" t="str">
        <f t="shared" si="30"/>
        <v/>
      </c>
      <c r="OC13" s="26" t="str">
        <f t="shared" si="31"/>
        <v/>
      </c>
      <c r="OD13" s="24" t="str">
        <f t="shared" si="194"/>
        <v/>
      </c>
      <c r="OE13" s="24" t="str">
        <f>IF(OD13="","",IF(OD13=999,"error",IF(AND(AND(NS13=NS12,NS12=NS11,NS11=NS10,NS10=NS9),AND(OD12="",OD11="",OD10="",OD9="")),OA9+OA10+OA11+OA12+OA13,IF(AND(AND(NS13=NS12,NS12=NS11,NS11=NS10),AND(OD12="",OD11="",OD10="")),OA10+OA11+OA12+OA13,IF(AND(AND(NS13=NS12,NS12=NS11),AND(OD12="",OD11="")),OA11+OA12+OA13,IF(AND(NS12=NS13,OD12=""),OA12+OA13,OD13))))))</f>
        <v/>
      </c>
      <c r="OF13" s="101" t="str">
        <f t="shared" si="195"/>
        <v/>
      </c>
      <c r="OG13" s="24" t="str">
        <f t="shared" si="196"/>
        <v/>
      </c>
      <c r="OH13" s="27">
        <f t="shared" ref="OH13:OH59" si="371">OH12</f>
        <v>1</v>
      </c>
      <c r="OI13" s="27" t="str">
        <f t="shared" si="197"/>
        <v>1</v>
      </c>
      <c r="OJ13" s="27" t="str">
        <f t="shared" si="342"/>
        <v/>
      </c>
      <c r="OK13" s="27" t="str">
        <f t="shared" si="198"/>
        <v/>
      </c>
      <c r="OL13" s="28" t="str">
        <f t="shared" ca="1" si="199"/>
        <v/>
      </c>
      <c r="OM13" s="33">
        <f>入力シート!OK13</f>
        <v>0</v>
      </c>
      <c r="ON13" s="88" t="str">
        <f ca="1">IF(OL13="","",IF(AND(OL9="",OL10="",OL11="",OL12="",OL13&lt;&gt;"",OR(OM9=2,OM10=2,OM11=2,OM12=2,OM13=2)),OL13*2,IF(AND(OL10="",OL11="",OL12="",OL13&lt;&gt;"",OR(OM10=2,OM11=2,OM12=2,OM13=2)),OL13*2,IF(AND(OL11="",OL12="",OL13&lt;&gt;"",OR(OM11=2,OM12=2,OM13=2)),OL13*2,IF(AND(OL12="",OL13&lt;&gt;"",OR(OM12=2,OM13=2)),OL13*2,IF(AND(OL13&lt;&gt;"",OM13=2),OL13*2,OL13))))))</f>
        <v/>
      </c>
      <c r="OO13" s="87" t="str">
        <f>IF(OT13="","",IF(AND(OT9="",OT10="",OT11="",OT12="",OT13&lt;&gt;"",OR(OM9=2,OM10=2,OM11=2,OM12=2,OM13=2)),OS13/(OE13*2),IF(AND(OT10="",OT11="",OT12="",OT13&lt;&gt;"",OR(OM10=2,OM11=2,OM12=2,OM13=2)),OS13/(OE13*2),IF(AND(OT11="",OT12="",OT13&lt;&gt;"",OR(OM11=2,OM12=2,OM13=2)),OS13/(OE13*2),IF(AND(OT12="",OT13&lt;&gt;"",OR(OM12=2,OM13=2)),OS13/(OE13*2),1)))))</f>
        <v/>
      </c>
      <c r="OP13" s="89" t="str">
        <f t="shared" ca="1" si="200"/>
        <v/>
      </c>
      <c r="OQ13" s="84">
        <f t="shared" si="201"/>
        <v>0</v>
      </c>
      <c r="OR13" s="84" t="str">
        <f>IF(OE13="","",IF(AND(OE9="",OE10="",OE11="",OE12="",OE13&lt;&gt;""),OQ9+OQ10+OQ11+OQ12+OQ13,IF(AND(OE10="",OE11="",OE12="",OE13&lt;&gt;""),OQ10+OQ11+OQ12+OQ13,IF(AND(OE11="",OE12="",OE13&lt;&gt;""),OQ11+OQ12+OQ13,IF(AND(OE12="",OE13&lt;&gt;""),OQ12+OQ13,OQ13)))))</f>
        <v/>
      </c>
      <c r="OS13" s="84" t="str">
        <f t="shared" si="202"/>
        <v/>
      </c>
      <c r="OT13" s="24" t="str">
        <f t="shared" si="203"/>
        <v/>
      </c>
      <c r="OU13" s="101">
        <f>入力シート!OL13</f>
        <v>0</v>
      </c>
      <c r="OV13" s="210">
        <f>入力シート!OM13</f>
        <v>0</v>
      </c>
      <c r="OW13" s="211"/>
      <c r="OX13" s="212"/>
      <c r="OY13" s="94"/>
      <c r="OZ13" s="94"/>
      <c r="PA13" s="94"/>
      <c r="PB13" s="14">
        <f>入力シート!ON13</f>
        <v>0</v>
      </c>
      <c r="PD13" s="30" t="str">
        <f t="shared" si="343"/>
        <v/>
      </c>
      <c r="PE13" s="101">
        <f>入力シート!PD13</f>
        <v>0</v>
      </c>
      <c r="PF13" s="101" t="str">
        <f>IF(PD13="","",入力シート!PE13)</f>
        <v/>
      </c>
      <c r="PG13" s="24">
        <f>TIME(入力シート!PG13,入力シート!PI13,0)</f>
        <v>0</v>
      </c>
      <c r="PH13" s="24">
        <f>TIME(入力シート!PK13,入力シート!PM13,0)</f>
        <v>0</v>
      </c>
      <c r="PI13" s="31">
        <f>TIME(入力シート!PO13,入力シート!PQ13,0)</f>
        <v>0</v>
      </c>
      <c r="PJ13" s="31">
        <f>TIME(入力シート!PS13,入力シート!PU13,0)</f>
        <v>0</v>
      </c>
      <c r="PK13" s="24">
        <f t="shared" si="204"/>
        <v>0</v>
      </c>
      <c r="PL13" s="24">
        <f t="shared" si="205"/>
        <v>0</v>
      </c>
      <c r="PM13" s="24">
        <f t="shared" si="206"/>
        <v>0</v>
      </c>
      <c r="PN13" s="26" t="str">
        <f t="shared" si="33"/>
        <v/>
      </c>
      <c r="PO13" s="26" t="str">
        <f t="shared" si="34"/>
        <v/>
      </c>
      <c r="PP13" s="24" t="str">
        <f t="shared" si="207"/>
        <v/>
      </c>
      <c r="PQ13" s="24" t="str">
        <f>IF(PP13="","",IF(PP13=999,"error",IF(AND(AND(PE13=PE12,PE12=PE11,PE11=PE10,PE10=PE9),AND(PP12="",PP11="",PP10="",PP9="")),PM9+PM10+PM11+PM12+PM13,IF(AND(AND(PE13=PE12,PE12=PE11,PE11=PE10),AND(PP12="",PP11="",PP10="")),PM10+PM11+PM12+PM13,IF(AND(AND(PE13=PE12,PE12=PE11),AND(PP12="",PP11="")),PM11+PM12+PM13,IF(AND(PE12=PE13,PP12=""),PM12+PM13,PP13))))))</f>
        <v/>
      </c>
      <c r="PR13" s="101" t="str">
        <f t="shared" si="208"/>
        <v/>
      </c>
      <c r="PS13" s="24" t="str">
        <f t="shared" si="209"/>
        <v/>
      </c>
      <c r="PT13" s="27">
        <f t="shared" ref="PT13:PT59" si="372">PT12</f>
        <v>1</v>
      </c>
      <c r="PU13" s="27" t="str">
        <f t="shared" si="210"/>
        <v>1</v>
      </c>
      <c r="PV13" s="27" t="str">
        <f t="shared" si="344"/>
        <v/>
      </c>
      <c r="PW13" s="27" t="str">
        <f t="shared" si="211"/>
        <v/>
      </c>
      <c r="PX13" s="28" t="str">
        <f t="shared" ca="1" si="212"/>
        <v/>
      </c>
      <c r="PY13" s="33">
        <f>入力シート!PW13</f>
        <v>0</v>
      </c>
      <c r="PZ13" s="88" t="str">
        <f ca="1">IF(PX13="","",IF(AND(PX9="",PX10="",PX11="",PX12="",PX13&lt;&gt;"",OR(PY9=2,PY10=2,PY11=2,PY12=2,PY13=2)),PX13*2,IF(AND(PX10="",PX11="",PX12="",PX13&lt;&gt;"",OR(PY10=2,PY11=2,PY12=2,PY13=2)),PX13*2,IF(AND(PX11="",PX12="",PX13&lt;&gt;"",OR(PY11=2,PY12=2,PY13=2)),PX13*2,IF(AND(PX12="",PX13&lt;&gt;"",OR(PY12=2,PY13=2)),PX13*2,IF(AND(PX13&lt;&gt;"",PY13=2),PX13*2,PX13))))))</f>
        <v/>
      </c>
      <c r="QA13" s="87" t="str">
        <f>IF(QF13="","",IF(AND(QF9="",QF10="",QF11="",QF12="",QF13&lt;&gt;"",OR(PY9=2,PY10=2,PY11=2,PY12=2,PY13=2)),QE13/(PQ13*2),IF(AND(QF10="",QF11="",QF12="",QF13&lt;&gt;"",OR(PY10=2,PY11=2,PY12=2,PY13=2)),QE13/(PQ13*2),IF(AND(QF11="",QF12="",QF13&lt;&gt;"",OR(PY11=2,PY12=2,PY13=2)),QE13/(PQ13*2),IF(AND(QF12="",QF13&lt;&gt;"",OR(PY12=2,PY13=2)),QE13/(PQ13*2),1)))))</f>
        <v/>
      </c>
      <c r="QB13" s="89" t="str">
        <f t="shared" ca="1" si="213"/>
        <v/>
      </c>
      <c r="QC13" s="84">
        <f t="shared" si="214"/>
        <v>0</v>
      </c>
      <c r="QD13" s="84" t="str">
        <f>IF(PQ13="","",IF(AND(PQ9="",PQ10="",PQ11="",PQ12="",PQ13&lt;&gt;""),QC9+QC10+QC11+QC12+QC13,IF(AND(PQ10="",PQ11="",PQ12="",PQ13&lt;&gt;""),QC10+QC11+QC12+QC13,IF(AND(PQ11="",PQ12="",PQ13&lt;&gt;""),QC11+QC12+QC13,IF(AND(PQ12="",PQ13&lt;&gt;""),QC12+QC13,QC13)))))</f>
        <v/>
      </c>
      <c r="QE13" s="84" t="str">
        <f t="shared" si="215"/>
        <v/>
      </c>
      <c r="QF13" s="24" t="str">
        <f t="shared" si="216"/>
        <v/>
      </c>
      <c r="QG13" s="101">
        <f>入力シート!PX13</f>
        <v>0</v>
      </c>
      <c r="QH13" s="210">
        <f>入力シート!PY13</f>
        <v>0</v>
      </c>
      <c r="QI13" s="211"/>
      <c r="QJ13" s="212"/>
      <c r="QK13" s="94"/>
      <c r="QL13" s="94"/>
      <c r="QM13" s="94"/>
      <c r="QN13" s="14">
        <f>入力シート!PZ13</f>
        <v>0</v>
      </c>
      <c r="QP13" s="30" t="str">
        <f t="shared" si="345"/>
        <v/>
      </c>
      <c r="QQ13" s="101">
        <f>入力シート!QP13</f>
        <v>0</v>
      </c>
      <c r="QR13" s="101" t="str">
        <f>IF(QP13="","",入力シート!QQ13)</f>
        <v/>
      </c>
      <c r="QS13" s="24">
        <f>TIME(入力シート!QS13,入力シート!QU13,0)</f>
        <v>0</v>
      </c>
      <c r="QT13" s="24">
        <f>TIME(入力シート!QW13,入力シート!QY13,0)</f>
        <v>0</v>
      </c>
      <c r="QU13" s="31">
        <f>TIME(入力シート!RA13,入力シート!RC13,0)</f>
        <v>0</v>
      </c>
      <c r="QV13" s="31">
        <f>TIME(入力シート!RE13,入力シート!RG13,0)</f>
        <v>0</v>
      </c>
      <c r="QW13" s="24">
        <f t="shared" si="217"/>
        <v>0</v>
      </c>
      <c r="QX13" s="24">
        <f t="shared" si="218"/>
        <v>0</v>
      </c>
      <c r="QY13" s="24">
        <f t="shared" si="219"/>
        <v>0</v>
      </c>
      <c r="QZ13" s="26" t="str">
        <f t="shared" si="36"/>
        <v/>
      </c>
      <c r="RA13" s="26" t="str">
        <f t="shared" si="37"/>
        <v/>
      </c>
      <c r="RB13" s="24" t="str">
        <f t="shared" si="220"/>
        <v/>
      </c>
      <c r="RC13" s="24" t="str">
        <f>IF(RB13="","",IF(RB13=999,"error",IF(AND(AND(QQ13=QQ12,QQ12=QQ11,QQ11=QQ10,QQ10=QQ9),AND(RB12="",RB11="",RB10="",RB9="")),QY9+QY10+QY11+QY12+QY13,IF(AND(AND(QQ13=QQ12,QQ12=QQ11,QQ11=QQ10),AND(RB12="",RB11="",RB10="")),QY10+QY11+QY12+QY13,IF(AND(AND(QQ13=QQ12,QQ12=QQ11),AND(RB12="",RB11="")),QY11+QY12+QY13,IF(AND(QQ12=QQ13,RB12=""),QY12+QY13,RB13))))))</f>
        <v/>
      </c>
      <c r="RD13" s="101" t="str">
        <f t="shared" si="221"/>
        <v/>
      </c>
      <c r="RE13" s="24" t="str">
        <f t="shared" si="222"/>
        <v/>
      </c>
      <c r="RF13" s="27">
        <f t="shared" ref="RF13:RF59" si="373">RF12</f>
        <v>1</v>
      </c>
      <c r="RG13" s="27" t="str">
        <f t="shared" si="223"/>
        <v>1</v>
      </c>
      <c r="RH13" s="27" t="str">
        <f t="shared" si="346"/>
        <v/>
      </c>
      <c r="RI13" s="27" t="str">
        <f t="shared" si="224"/>
        <v/>
      </c>
      <c r="RJ13" s="28" t="str">
        <f t="shared" ca="1" si="225"/>
        <v/>
      </c>
      <c r="RK13" s="33">
        <f>入力シート!RI13</f>
        <v>0</v>
      </c>
      <c r="RL13" s="88" t="str">
        <f ca="1">IF(RJ13="","",IF(AND(RJ9="",RJ10="",RJ11="",RJ12="",RJ13&lt;&gt;"",OR(RK9=2,RK10=2,RK11=2,RK12=2,RK13=2)),RJ13*2,IF(AND(RJ10="",RJ11="",RJ12="",RJ13&lt;&gt;"",OR(RK10=2,RK11=2,RK12=2,RK13=2)),RJ13*2,IF(AND(RJ11="",RJ12="",RJ13&lt;&gt;"",OR(RK11=2,RK12=2,RK13=2)),RJ13*2,IF(AND(RJ12="",RJ13&lt;&gt;"",OR(RK12=2,RK13=2)),RJ13*2,IF(AND(RJ13&lt;&gt;"",RK13=2),RJ13*2,RJ13))))))</f>
        <v/>
      </c>
      <c r="RM13" s="87" t="str">
        <f>IF(RR13="","",IF(AND(RR9="",RR10="",RR11="",RR12="",RR13&lt;&gt;"",OR(RK9=2,RK10=2,RK11=2,RK12=2,RK13=2)),RQ13/(RC13*2),IF(AND(RR10="",RR11="",RR12="",RR13&lt;&gt;"",OR(RK10=2,RK11=2,RK12=2,RK13=2)),RQ13/(RC13*2),IF(AND(RR11="",RR12="",RR13&lt;&gt;"",OR(RK11=2,RK12=2,RK13=2)),RQ13/(RC13*2),IF(AND(RR12="",RR13&lt;&gt;"",OR(RK12=2,RK13=2)),RQ13/(RC13*2),1)))))</f>
        <v/>
      </c>
      <c r="RN13" s="89" t="str">
        <f t="shared" ca="1" si="226"/>
        <v/>
      </c>
      <c r="RO13" s="84">
        <f t="shared" si="227"/>
        <v>0</v>
      </c>
      <c r="RP13" s="84" t="str">
        <f>IF(RC13="","",IF(AND(RC9="",RC10="",RC11="",RC12="",RC13&lt;&gt;""),RO9+RO10+RO11+RO12+RO13,IF(AND(RC10="",RC11="",RC12="",RC13&lt;&gt;""),RO10+RO11+RO12+RO13,IF(AND(RC11="",RC12="",RC13&lt;&gt;""),RO11+RO12+RO13,IF(AND(RC12="",RC13&lt;&gt;""),RO12+RO13,RO13)))))</f>
        <v/>
      </c>
      <c r="RQ13" s="84" t="str">
        <f t="shared" si="228"/>
        <v/>
      </c>
      <c r="RR13" s="24" t="str">
        <f t="shared" si="229"/>
        <v/>
      </c>
      <c r="RS13" s="101">
        <f>入力シート!RJ13</f>
        <v>0</v>
      </c>
      <c r="RT13" s="210">
        <f>入力シート!RK13</f>
        <v>0</v>
      </c>
      <c r="RU13" s="211"/>
      <c r="RV13" s="212"/>
      <c r="RW13" s="94"/>
      <c r="RX13" s="94"/>
      <c r="RY13" s="94"/>
      <c r="RZ13" s="14">
        <f>入力シート!RL13</f>
        <v>0</v>
      </c>
      <c r="SB13" s="30" t="str">
        <f t="shared" si="347"/>
        <v/>
      </c>
      <c r="SC13" s="101">
        <f>入力シート!SB13</f>
        <v>0</v>
      </c>
      <c r="SD13" s="101" t="str">
        <f>IF(SB13="","",入力シート!SC13)</f>
        <v/>
      </c>
      <c r="SE13" s="24">
        <f>TIME(入力シート!SE13,入力シート!SG13,0)</f>
        <v>0</v>
      </c>
      <c r="SF13" s="24">
        <f>TIME(入力シート!SI13,入力シート!SK13,0)</f>
        <v>0</v>
      </c>
      <c r="SG13" s="31">
        <f>TIME(入力シート!SM13,入力シート!SO13,0)</f>
        <v>0</v>
      </c>
      <c r="SH13" s="31">
        <f>TIME(入力シート!SQ13,入力シート!SS13,0)</f>
        <v>0</v>
      </c>
      <c r="SI13" s="24">
        <f t="shared" si="230"/>
        <v>0</v>
      </c>
      <c r="SJ13" s="24">
        <f t="shared" si="231"/>
        <v>0</v>
      </c>
      <c r="SK13" s="24">
        <f t="shared" si="232"/>
        <v>0</v>
      </c>
      <c r="SL13" s="26" t="str">
        <f t="shared" si="39"/>
        <v/>
      </c>
      <c r="SM13" s="26" t="str">
        <f t="shared" si="40"/>
        <v/>
      </c>
      <c r="SN13" s="24" t="str">
        <f t="shared" si="233"/>
        <v/>
      </c>
      <c r="SO13" s="24" t="str">
        <f>IF(SN13="","",IF(SN13=999,"error",IF(AND(AND(SC13=SC12,SC12=SC11,SC11=SC10,SC10=SC9),AND(SN12="",SN11="",SN10="",SN9="")),SK9+SK10+SK11+SK12+SK13,IF(AND(AND(SC13=SC12,SC12=SC11,SC11=SC10),AND(SN12="",SN11="",SN10="")),SK10+SK11+SK12+SK13,IF(AND(AND(SC13=SC12,SC12=SC11),AND(SN12="",SN11="")),SK11+SK12+SK13,IF(AND(SC12=SC13,SN12=""),SK12+SK13,SN13))))))</f>
        <v/>
      </c>
      <c r="SP13" s="101" t="str">
        <f t="shared" si="234"/>
        <v/>
      </c>
      <c r="SQ13" s="24" t="str">
        <f t="shared" si="235"/>
        <v/>
      </c>
      <c r="SR13" s="27">
        <f t="shared" ref="SR13:SR59" si="374">SR12</f>
        <v>1</v>
      </c>
      <c r="SS13" s="27" t="str">
        <f t="shared" si="236"/>
        <v>1</v>
      </c>
      <c r="ST13" s="27" t="str">
        <f t="shared" si="348"/>
        <v/>
      </c>
      <c r="SU13" s="27" t="str">
        <f t="shared" si="237"/>
        <v/>
      </c>
      <c r="SV13" s="28" t="str">
        <f t="shared" ca="1" si="238"/>
        <v/>
      </c>
      <c r="SW13" s="33">
        <f>入力シート!SU13</f>
        <v>0</v>
      </c>
      <c r="SX13" s="88" t="str">
        <f ca="1">IF(SV13="","",IF(AND(SV9="",SV10="",SV11="",SV12="",SV13&lt;&gt;"",OR(SW9=2,SW10=2,SW11=2,SW12=2,SW13=2)),SV13*2,IF(AND(SV10="",SV11="",SV12="",SV13&lt;&gt;"",OR(SW10=2,SW11=2,SW12=2,SW13=2)),SV13*2,IF(AND(SV11="",SV12="",SV13&lt;&gt;"",OR(SW11=2,SW12=2,SW13=2)),SV13*2,IF(AND(SV12="",SV13&lt;&gt;"",OR(SW12=2,SW13=2)),SV13*2,IF(AND(SV13&lt;&gt;"",SW13=2),SV13*2,SV13))))))</f>
        <v/>
      </c>
      <c r="SY13" s="87" t="str">
        <f>IF(TD13="","",IF(AND(TD9="",TD10="",TD11="",TD12="",TD13&lt;&gt;"",OR(SW9=2,SW10=2,SW11=2,SW12=2,SW13=2)),TC13/(SO13*2),IF(AND(TD10="",TD11="",TD12="",TD13&lt;&gt;"",OR(SW10=2,SW11=2,SW12=2,SW13=2)),TC13/(SO13*2),IF(AND(TD11="",TD12="",TD13&lt;&gt;"",OR(SW11=2,SW12=2,SW13=2)),TC13/(SO13*2),IF(AND(TD12="",TD13&lt;&gt;"",OR(SW12=2,SW13=2)),TC13/(SO13*2),1)))))</f>
        <v/>
      </c>
      <c r="SZ13" s="89" t="str">
        <f t="shared" ca="1" si="239"/>
        <v/>
      </c>
      <c r="TA13" s="84">
        <f t="shared" si="240"/>
        <v>0</v>
      </c>
      <c r="TB13" s="84" t="str">
        <f>IF(SO13="","",IF(AND(SO9="",SO10="",SO11="",SO12="",SO13&lt;&gt;""),TA9+TA10+TA11+TA12+TA13,IF(AND(SO10="",SO11="",SO12="",SO13&lt;&gt;""),TA10+TA11+TA12+TA13,IF(AND(SO11="",SO12="",SO13&lt;&gt;""),TA11+TA12+TA13,IF(AND(SO12="",SO13&lt;&gt;""),TA12+TA13,TA13)))))</f>
        <v/>
      </c>
      <c r="TC13" s="84" t="str">
        <f t="shared" si="241"/>
        <v/>
      </c>
      <c r="TD13" s="24" t="str">
        <f t="shared" si="242"/>
        <v/>
      </c>
      <c r="TE13" s="101">
        <f>入力シート!SV13</f>
        <v>0</v>
      </c>
      <c r="TF13" s="210">
        <f>入力シート!SW13</f>
        <v>0</v>
      </c>
      <c r="TG13" s="211"/>
      <c r="TH13" s="212"/>
      <c r="TI13" s="94"/>
      <c r="TJ13" s="94"/>
      <c r="TK13" s="94"/>
      <c r="TL13" s="14">
        <f>入力シート!SX13</f>
        <v>0</v>
      </c>
      <c r="TN13" s="30" t="str">
        <f t="shared" si="349"/>
        <v/>
      </c>
      <c r="TO13" s="101">
        <f>入力シート!TN13</f>
        <v>0</v>
      </c>
      <c r="TP13" s="101" t="str">
        <f>IF(TN13="","",入力シート!TO13)</f>
        <v/>
      </c>
      <c r="TQ13" s="24">
        <f>TIME(入力シート!TQ13,入力シート!TS13,0)</f>
        <v>0</v>
      </c>
      <c r="TR13" s="24">
        <f>TIME(入力シート!TU13,入力シート!TW13,0)</f>
        <v>0</v>
      </c>
      <c r="TS13" s="31">
        <f>TIME(入力シート!TY13,入力シート!UA13,0)</f>
        <v>0</v>
      </c>
      <c r="TT13" s="31">
        <f>TIME(入力シート!UC13,入力シート!UE13,0)</f>
        <v>0</v>
      </c>
      <c r="TU13" s="24">
        <f t="shared" si="243"/>
        <v>0</v>
      </c>
      <c r="TV13" s="24">
        <f t="shared" si="244"/>
        <v>0</v>
      </c>
      <c r="TW13" s="24">
        <f t="shared" si="245"/>
        <v>0</v>
      </c>
      <c r="TX13" s="26" t="str">
        <f t="shared" si="42"/>
        <v/>
      </c>
      <c r="TY13" s="26" t="str">
        <f t="shared" si="43"/>
        <v/>
      </c>
      <c r="TZ13" s="24" t="str">
        <f t="shared" si="246"/>
        <v/>
      </c>
      <c r="UA13" s="24" t="str">
        <f>IF(TZ13="","",IF(TZ13=999,"error",IF(AND(AND(TO13=TO12,TO12=TO11,TO11=TO10,TO10=TO9),AND(TZ12="",TZ11="",TZ10="",TZ9="")),TW9+TW10+TW11+TW12+TW13,IF(AND(AND(TO13=TO12,TO12=TO11,TO11=TO10),AND(TZ12="",TZ11="",TZ10="")),TW10+TW11+TW12+TW13,IF(AND(AND(TO13=TO12,TO12=TO11),AND(TZ12="",TZ11="")),TW11+TW12+TW13,IF(AND(TO12=TO13,TZ12=""),TW12+TW13,TZ13))))))</f>
        <v/>
      </c>
      <c r="UB13" s="101" t="str">
        <f t="shared" si="247"/>
        <v/>
      </c>
      <c r="UC13" s="24" t="str">
        <f t="shared" si="248"/>
        <v/>
      </c>
      <c r="UD13" s="27">
        <f t="shared" ref="UD13:UD59" si="375">UD12</f>
        <v>1</v>
      </c>
      <c r="UE13" s="27" t="str">
        <f t="shared" si="249"/>
        <v>1</v>
      </c>
      <c r="UF13" s="27" t="str">
        <f t="shared" si="350"/>
        <v/>
      </c>
      <c r="UG13" s="27" t="str">
        <f t="shared" si="250"/>
        <v/>
      </c>
      <c r="UH13" s="28" t="str">
        <f t="shared" ca="1" si="251"/>
        <v/>
      </c>
      <c r="UI13" s="33">
        <f>入力シート!UG13</f>
        <v>0</v>
      </c>
      <c r="UJ13" s="88" t="str">
        <f ca="1">IF(UH13="","",IF(AND(UH9="",UH10="",UH11="",UH12="",UH13&lt;&gt;"",OR(UI9=2,UI10=2,UI11=2,UI12=2,UI13=2)),UH13*2,IF(AND(UH10="",UH11="",UH12="",UH13&lt;&gt;"",OR(UI10=2,UI11=2,UI12=2,UI13=2)),UH13*2,IF(AND(UH11="",UH12="",UH13&lt;&gt;"",OR(UI11=2,UI12=2,UI13=2)),UH13*2,IF(AND(UH12="",UH13&lt;&gt;"",OR(UI12=2,UI13=2)),UH13*2,IF(AND(UH13&lt;&gt;"",UI13=2),UH13*2,UH13))))))</f>
        <v/>
      </c>
      <c r="UK13" s="87" t="str">
        <f>IF(UP13="","",IF(AND(UP9="",UP10="",UP11="",UP12="",UP13&lt;&gt;"",OR(UI9=2,UI10=2,UI11=2,UI12=2,UI13=2)),UO13/(UA13*2),IF(AND(UP10="",UP11="",UP12="",UP13&lt;&gt;"",OR(UI10=2,UI11=2,UI12=2,UI13=2)),UO13/(UA13*2),IF(AND(UP11="",UP12="",UP13&lt;&gt;"",OR(UI11=2,UI12=2,UI13=2)),UO13/(UA13*2),IF(AND(UP12="",UP13&lt;&gt;"",OR(UI12=2,UI13=2)),UO13/(UA13*2),1)))))</f>
        <v/>
      </c>
      <c r="UL13" s="89" t="str">
        <f t="shared" ca="1" si="252"/>
        <v/>
      </c>
      <c r="UM13" s="84">
        <f t="shared" si="253"/>
        <v>0</v>
      </c>
      <c r="UN13" s="84" t="str">
        <f>IF(UA13="","",IF(AND(UA9="",UA10="",UA11="",UA12="",UA13&lt;&gt;""),UM9+UM10+UM11+UM12+UM13,IF(AND(UA10="",UA11="",UA12="",UA13&lt;&gt;""),UM10+UM11+UM12+UM13,IF(AND(UA11="",UA12="",UA13&lt;&gt;""),UM11+UM12+UM13,IF(AND(UA12="",UA13&lt;&gt;""),UM12+UM13,UM13)))))</f>
        <v/>
      </c>
      <c r="UO13" s="84" t="str">
        <f t="shared" si="254"/>
        <v/>
      </c>
      <c r="UP13" s="24" t="str">
        <f t="shared" si="255"/>
        <v/>
      </c>
      <c r="UQ13" s="101">
        <f>入力シート!UH13</f>
        <v>0</v>
      </c>
      <c r="UR13" s="210">
        <f>入力シート!UI13</f>
        <v>0</v>
      </c>
      <c r="US13" s="211"/>
      <c r="UT13" s="212"/>
      <c r="UU13" s="94"/>
      <c r="UV13" s="94"/>
      <c r="UW13" s="94"/>
      <c r="UX13" s="14">
        <f>入力シート!UJ13</f>
        <v>0</v>
      </c>
      <c r="UZ13" s="30" t="str">
        <f t="shared" si="351"/>
        <v/>
      </c>
      <c r="VA13" s="101">
        <f>入力シート!UZ13</f>
        <v>0</v>
      </c>
      <c r="VB13" s="101" t="str">
        <f>IF(UZ13="","",入力シート!VA13)</f>
        <v/>
      </c>
      <c r="VC13" s="24">
        <f>TIME(入力シート!VC13,入力シート!VE13,0)</f>
        <v>0</v>
      </c>
      <c r="VD13" s="24">
        <f>TIME(入力シート!VG13,入力シート!VI13,0)</f>
        <v>0</v>
      </c>
      <c r="VE13" s="31">
        <f>TIME(入力シート!VK13,入力シート!VM13,0)</f>
        <v>0</v>
      </c>
      <c r="VF13" s="31">
        <f>TIME(入力シート!VO13,入力シート!VQ13,0)</f>
        <v>0</v>
      </c>
      <c r="VG13" s="24">
        <f t="shared" si="256"/>
        <v>0</v>
      </c>
      <c r="VH13" s="24">
        <f t="shared" si="257"/>
        <v>0</v>
      </c>
      <c r="VI13" s="24">
        <f t="shared" si="258"/>
        <v>0</v>
      </c>
      <c r="VJ13" s="26" t="str">
        <f t="shared" si="45"/>
        <v/>
      </c>
      <c r="VK13" s="26" t="str">
        <f t="shared" si="46"/>
        <v/>
      </c>
      <c r="VL13" s="24" t="str">
        <f t="shared" si="259"/>
        <v/>
      </c>
      <c r="VM13" s="24" t="str">
        <f>IF(VL13="","",IF(VL13=999,"error",IF(AND(AND(VA13=VA12,VA12=VA11,VA11=VA10,VA10=VA9),AND(VL12="",VL11="",VL10="",VL9="")),VI9+VI10+VI11+VI12+VI13,IF(AND(AND(VA13=VA12,VA12=VA11,VA11=VA10),AND(VL12="",VL11="",VL10="")),VI10+VI11+VI12+VI13,IF(AND(AND(VA13=VA12,VA12=VA11),AND(VL12="",VL11="")),VI11+VI12+VI13,IF(AND(VA12=VA13,VL12=""),VI12+VI13,VL13))))))</f>
        <v/>
      </c>
      <c r="VN13" s="101" t="str">
        <f t="shared" si="260"/>
        <v/>
      </c>
      <c r="VO13" s="24" t="str">
        <f t="shared" si="261"/>
        <v/>
      </c>
      <c r="VP13" s="27">
        <f t="shared" ref="VP13:VP59" si="376">VP12</f>
        <v>1</v>
      </c>
      <c r="VQ13" s="27" t="str">
        <f t="shared" si="262"/>
        <v>1</v>
      </c>
      <c r="VR13" s="27" t="str">
        <f t="shared" si="352"/>
        <v/>
      </c>
      <c r="VS13" s="27" t="str">
        <f t="shared" si="263"/>
        <v/>
      </c>
      <c r="VT13" s="28" t="str">
        <f t="shared" ca="1" si="264"/>
        <v/>
      </c>
      <c r="VU13" s="33">
        <f>入力シート!VS13</f>
        <v>0</v>
      </c>
      <c r="VV13" s="88" t="str">
        <f ca="1">IF(VT13="","",IF(AND(VT9="",VT10="",VT11="",VT12="",VT13&lt;&gt;"",OR(VU9=2,VU10=2,VU11=2,VU12=2,VU13=2)),VT13*2,IF(AND(VT10="",VT11="",VT12="",VT13&lt;&gt;"",OR(VU10=2,VU11=2,VU12=2,VU13=2)),VT13*2,IF(AND(VT11="",VT12="",VT13&lt;&gt;"",OR(VU11=2,VU12=2,VU13=2)),VT13*2,IF(AND(VT12="",VT13&lt;&gt;"",OR(VU12=2,VU13=2)),VT13*2,IF(AND(VT13&lt;&gt;"",VU13=2),VT13*2,VT13))))))</f>
        <v/>
      </c>
      <c r="VW13" s="87" t="str">
        <f>IF(WB13="","",IF(AND(WB9="",WB10="",WB11="",WB12="",WB13&lt;&gt;"",OR(VU9=2,VU10=2,VU11=2,VU12=2,VU13=2)),WA13/(VM13*2),IF(AND(WB10="",WB11="",WB12="",WB13&lt;&gt;"",OR(VU10=2,VU11=2,VU12=2,VU13=2)),WA13/(VM13*2),IF(AND(WB11="",WB12="",WB13&lt;&gt;"",OR(VU11=2,VU12=2,VU13=2)),WA13/(VM13*2),IF(AND(WB12="",WB13&lt;&gt;"",OR(VU12=2,VU13=2)),WA13/(VM13*2),1)))))</f>
        <v/>
      </c>
      <c r="VX13" s="89" t="str">
        <f t="shared" ca="1" si="265"/>
        <v/>
      </c>
      <c r="VY13" s="84">
        <f t="shared" si="266"/>
        <v>0</v>
      </c>
      <c r="VZ13" s="84" t="str">
        <f>IF(VM13="","",IF(AND(VM9="",VM10="",VM11="",VM12="",VM13&lt;&gt;""),VY9+VY10+VY11+VY12+VY13,IF(AND(VM10="",VM11="",VM12="",VM13&lt;&gt;""),VY10+VY11+VY12+VY13,IF(AND(VM11="",VM12="",VM13&lt;&gt;""),VY11+VY12+VY13,IF(AND(VM12="",VM13&lt;&gt;""),VY12+VY13,VY13)))))</f>
        <v/>
      </c>
      <c r="WA13" s="84" t="str">
        <f t="shared" si="267"/>
        <v/>
      </c>
      <c r="WB13" s="24" t="str">
        <f t="shared" si="268"/>
        <v/>
      </c>
      <c r="WC13" s="101">
        <f>入力シート!VT13</f>
        <v>0</v>
      </c>
      <c r="WD13" s="210">
        <f>入力シート!VU13</f>
        <v>0</v>
      </c>
      <c r="WE13" s="211"/>
      <c r="WF13" s="212"/>
      <c r="WG13" s="94"/>
      <c r="WH13" s="94"/>
      <c r="WI13" s="94"/>
      <c r="WJ13" s="14">
        <f>入力シート!VV13</f>
        <v>0</v>
      </c>
      <c r="WL13" s="30" t="str">
        <f t="shared" si="353"/>
        <v/>
      </c>
      <c r="WM13" s="101">
        <f>入力シート!WL13</f>
        <v>0</v>
      </c>
      <c r="WN13" s="101" t="str">
        <f>IF(WL13="","",入力シート!WM13)</f>
        <v/>
      </c>
      <c r="WO13" s="24">
        <f>TIME(入力シート!WO13,入力シート!WQ13,0)</f>
        <v>0</v>
      </c>
      <c r="WP13" s="24">
        <f>TIME(入力シート!WS13,入力シート!WU13,0)</f>
        <v>0</v>
      </c>
      <c r="WQ13" s="31">
        <f>TIME(入力シート!WW13,入力シート!WY13,0)</f>
        <v>0</v>
      </c>
      <c r="WR13" s="31">
        <f>TIME(入力シート!XA13,入力シート!XC13,0)</f>
        <v>0</v>
      </c>
      <c r="WS13" s="24">
        <f t="shared" si="269"/>
        <v>0</v>
      </c>
      <c r="WT13" s="24">
        <f t="shared" si="270"/>
        <v>0</v>
      </c>
      <c r="WU13" s="24">
        <f t="shared" si="271"/>
        <v>0</v>
      </c>
      <c r="WV13" s="26" t="str">
        <f t="shared" si="48"/>
        <v/>
      </c>
      <c r="WW13" s="26" t="str">
        <f t="shared" si="49"/>
        <v/>
      </c>
      <c r="WX13" s="24" t="str">
        <f t="shared" si="272"/>
        <v/>
      </c>
      <c r="WY13" s="24" t="str">
        <f>IF(WX13="","",IF(WX13=999,"error",IF(AND(AND(WM13=WM12,WM12=WM11,WM11=WM10,WM10=WM9),AND(WX12="",WX11="",WX10="",WX9="")),WU9+WU10+WU11+WU12+WU13,IF(AND(AND(WM13=WM12,WM12=WM11,WM11=WM10),AND(WX12="",WX11="",WX10="")),WU10+WU11+WU12+WU13,IF(AND(AND(WM13=WM12,WM12=WM11),AND(WX12="",WX11="")),WU11+WU12+WU13,IF(AND(WM12=WM13,WX12=""),WU12+WU13,WX13))))))</f>
        <v/>
      </c>
      <c r="WZ13" s="101" t="str">
        <f t="shared" si="273"/>
        <v/>
      </c>
      <c r="XA13" s="24" t="str">
        <f t="shared" si="274"/>
        <v/>
      </c>
      <c r="XB13" s="27">
        <f t="shared" ref="XB13:XB59" si="377">XB12</f>
        <v>1</v>
      </c>
      <c r="XC13" s="27" t="str">
        <f t="shared" si="275"/>
        <v>1</v>
      </c>
      <c r="XD13" s="27" t="str">
        <f t="shared" si="354"/>
        <v/>
      </c>
      <c r="XE13" s="27" t="str">
        <f t="shared" si="276"/>
        <v/>
      </c>
      <c r="XF13" s="28" t="str">
        <f t="shared" ca="1" si="277"/>
        <v/>
      </c>
      <c r="XG13" s="33">
        <f>入力シート!XE13</f>
        <v>0</v>
      </c>
      <c r="XH13" s="88" t="str">
        <f ca="1">IF(XF13="","",IF(AND(XF9="",XF10="",XF11="",XF12="",XF13&lt;&gt;"",OR(XG9=2,XG10=2,XG11=2,XG12=2,XG13=2)),XF13*2,IF(AND(XF10="",XF11="",XF12="",XF13&lt;&gt;"",OR(XG10=2,XG11=2,XG12=2,XG13=2)),XF13*2,IF(AND(XF11="",XF12="",XF13&lt;&gt;"",OR(XG11=2,XG12=2,XG13=2)),XF13*2,IF(AND(XF12="",XF13&lt;&gt;"",OR(XG12=2,XG13=2)),XF13*2,IF(AND(XF13&lt;&gt;"",XG13=2),XF13*2,XF13))))))</f>
        <v/>
      </c>
      <c r="XI13" s="87" t="str">
        <f>IF(XN13="","",IF(AND(XN9="",XN10="",XN11="",XN12="",XN13&lt;&gt;"",OR(XG9=2,XG10=2,XG11=2,XG12=2,XG13=2)),XM13/(WY13*2),IF(AND(XN10="",XN11="",XN12="",XN13&lt;&gt;"",OR(XG10=2,XG11=2,XG12=2,XG13=2)),XM13/(WY13*2),IF(AND(XN11="",XN12="",XN13&lt;&gt;"",OR(XG11=2,XG12=2,XG13=2)),XM13/(WY13*2),IF(AND(XN12="",XN13&lt;&gt;"",OR(XG12=2,XG13=2)),XM13/(WY13*2),1)))))</f>
        <v/>
      </c>
      <c r="XJ13" s="89" t="str">
        <f t="shared" ca="1" si="278"/>
        <v/>
      </c>
      <c r="XK13" s="84">
        <f t="shared" si="279"/>
        <v>0</v>
      </c>
      <c r="XL13" s="84" t="str">
        <f>IF(WY13="","",IF(AND(WY9="",WY10="",WY11="",WY12="",WY13&lt;&gt;""),XK9+XK10+XK11+XK12+XK13,IF(AND(WY10="",WY11="",WY12="",WY13&lt;&gt;""),XK10+XK11+XK12+XK13,IF(AND(WY11="",WY12="",WY13&lt;&gt;""),XK11+XK12+XK13,IF(AND(WY12="",WY13&lt;&gt;""),XK12+XK13,XK13)))))</f>
        <v/>
      </c>
      <c r="XM13" s="84" t="str">
        <f t="shared" si="280"/>
        <v/>
      </c>
      <c r="XN13" s="24" t="str">
        <f t="shared" si="281"/>
        <v/>
      </c>
      <c r="XO13" s="101">
        <f>入力シート!XF13</f>
        <v>0</v>
      </c>
      <c r="XP13" s="210">
        <f>入力シート!XG13</f>
        <v>0</v>
      </c>
      <c r="XQ13" s="211"/>
      <c r="XR13" s="212"/>
      <c r="XS13" s="94"/>
      <c r="XT13" s="94"/>
      <c r="XU13" s="94"/>
      <c r="XV13" s="14">
        <f>入力シート!XH13</f>
        <v>0</v>
      </c>
      <c r="XX13" s="30" t="str">
        <f t="shared" si="355"/>
        <v/>
      </c>
      <c r="XY13" s="101">
        <f>入力シート!XX13</f>
        <v>0</v>
      </c>
      <c r="XZ13" s="101" t="str">
        <f>IF(XX13="","",入力シート!XY13)</f>
        <v/>
      </c>
      <c r="YA13" s="24">
        <f>TIME(入力シート!YA13,入力シート!YC13,0)</f>
        <v>0</v>
      </c>
      <c r="YB13" s="24">
        <f>TIME(入力シート!YE13,入力シート!YG13,0)</f>
        <v>0</v>
      </c>
      <c r="YC13" s="31">
        <f>TIME(入力シート!YI13,入力シート!YK13,0)</f>
        <v>0</v>
      </c>
      <c r="YD13" s="31">
        <f>TIME(入力シート!YM13,入力シート!YO13,0)</f>
        <v>0</v>
      </c>
      <c r="YE13" s="24">
        <f t="shared" si="282"/>
        <v>0</v>
      </c>
      <c r="YF13" s="24">
        <f t="shared" si="283"/>
        <v>0</v>
      </c>
      <c r="YG13" s="24">
        <f t="shared" si="284"/>
        <v>0</v>
      </c>
      <c r="YH13" s="26" t="str">
        <f t="shared" si="51"/>
        <v/>
      </c>
      <c r="YI13" s="26" t="str">
        <f t="shared" si="52"/>
        <v/>
      </c>
      <c r="YJ13" s="24" t="str">
        <f t="shared" si="285"/>
        <v/>
      </c>
      <c r="YK13" s="24" t="str">
        <f>IF(YJ13="","",IF(YJ13=999,"error",IF(AND(AND(XY13=XY12,XY12=XY11,XY11=XY10,XY10=XY9),AND(YJ12="",YJ11="",YJ10="",YJ9="")),YG9+YG10+YG11+YG12+YG13,IF(AND(AND(XY13=XY12,XY12=XY11,XY11=XY10),AND(YJ12="",YJ11="",YJ10="")),YG10+YG11+YG12+YG13,IF(AND(AND(XY13=XY12,XY12=XY11),AND(YJ12="",YJ11="")),YG11+YG12+YG13,IF(AND(XY12=XY13,YJ12=""),YG12+YG13,YJ13))))))</f>
        <v/>
      </c>
      <c r="YL13" s="101" t="str">
        <f t="shared" si="286"/>
        <v/>
      </c>
      <c r="YM13" s="24" t="str">
        <f t="shared" si="287"/>
        <v/>
      </c>
      <c r="YN13" s="27">
        <f t="shared" ref="YN13:YN59" si="378">YN12</f>
        <v>1</v>
      </c>
      <c r="YO13" s="27" t="str">
        <f t="shared" si="288"/>
        <v>1</v>
      </c>
      <c r="YP13" s="27" t="str">
        <f t="shared" si="356"/>
        <v/>
      </c>
      <c r="YQ13" s="27" t="str">
        <f t="shared" si="289"/>
        <v/>
      </c>
      <c r="YR13" s="28" t="str">
        <f t="shared" ca="1" si="290"/>
        <v/>
      </c>
      <c r="YS13" s="33">
        <f>入力シート!YQ13</f>
        <v>0</v>
      </c>
      <c r="YT13" s="88" t="str">
        <f ca="1">IF(YR13="","",IF(AND(YR9="",YR10="",YR11="",YR12="",YR13&lt;&gt;"",OR(YS9=2,YS10=2,YS11=2,YS12=2,YS13=2)),YR13*2,IF(AND(YR10="",YR11="",YR12="",YR13&lt;&gt;"",OR(YS10=2,YS11=2,YS12=2,YS13=2)),YR13*2,IF(AND(YR11="",YR12="",YR13&lt;&gt;"",OR(YS11=2,YS12=2,YS13=2)),YR13*2,IF(AND(YR12="",YR13&lt;&gt;"",OR(YS12=2,YS13=2)),YR13*2,IF(AND(YR13&lt;&gt;"",YS13=2),YR13*2,YR13))))))</f>
        <v/>
      </c>
      <c r="YU13" s="87" t="str">
        <f>IF(YZ13="","",IF(AND(YZ9="",YZ10="",YZ11="",YZ12="",YZ13&lt;&gt;"",OR(YS9=2,YS10=2,YS11=2,YS12=2,YS13=2)),YY13/(YK13*2),IF(AND(YZ10="",YZ11="",YZ12="",YZ13&lt;&gt;"",OR(YS10=2,YS11=2,YS12=2,YS13=2)),YY13/(YK13*2),IF(AND(YZ11="",YZ12="",YZ13&lt;&gt;"",OR(YS11=2,YS12=2,YS13=2)),YY13/(YK13*2),IF(AND(YZ12="",YZ13&lt;&gt;"",OR(YS12=2,YS13=2)),YY13/(YK13*2),1)))))</f>
        <v/>
      </c>
      <c r="YV13" s="89" t="str">
        <f t="shared" ca="1" si="291"/>
        <v/>
      </c>
      <c r="YW13" s="84">
        <f t="shared" si="292"/>
        <v>0</v>
      </c>
      <c r="YX13" s="84" t="str">
        <f>IF(YK13="","",IF(AND(YK9="",YK10="",YK11="",YK12="",YK13&lt;&gt;""),YW9+YW10+YW11+YW12+YW13,IF(AND(YK10="",YK11="",YK12="",YK13&lt;&gt;""),YW10+YW11+YW12+YW13,IF(AND(YK11="",YK12="",YK13&lt;&gt;""),YW11+YW12+YW13,IF(AND(YK12="",YK13&lt;&gt;""),YW12+YW13,YW13)))))</f>
        <v/>
      </c>
      <c r="YY13" s="84" t="str">
        <f t="shared" si="293"/>
        <v/>
      </c>
      <c r="YZ13" s="24" t="str">
        <f t="shared" si="294"/>
        <v/>
      </c>
      <c r="ZA13" s="101">
        <f>入力シート!YR13</f>
        <v>0</v>
      </c>
      <c r="ZB13" s="210">
        <f>入力シート!YS13</f>
        <v>0</v>
      </c>
      <c r="ZC13" s="211"/>
      <c r="ZD13" s="212"/>
      <c r="ZE13" s="94"/>
      <c r="ZF13" s="94"/>
      <c r="ZG13" s="94"/>
      <c r="ZH13" s="14">
        <f>入力シート!YT13</f>
        <v>0</v>
      </c>
      <c r="ZJ13" s="30" t="str">
        <f t="shared" si="357"/>
        <v/>
      </c>
      <c r="ZK13" s="101">
        <f>入力シート!ZJ13</f>
        <v>0</v>
      </c>
      <c r="ZL13" s="101" t="str">
        <f>IF(ZJ13="","",入力シート!ZK13)</f>
        <v/>
      </c>
      <c r="ZM13" s="24">
        <f>TIME(入力シート!ZM13,入力シート!ZO13,0)</f>
        <v>0</v>
      </c>
      <c r="ZN13" s="24">
        <f>TIME(入力シート!ZQ13,入力シート!ZS13,0)</f>
        <v>0</v>
      </c>
      <c r="ZO13" s="31">
        <f>TIME(入力シート!ZU13,入力シート!ZW13,0)</f>
        <v>0</v>
      </c>
      <c r="ZP13" s="31">
        <f>TIME(入力シート!ZY13,入力シート!AAA13,0)</f>
        <v>0</v>
      </c>
      <c r="ZQ13" s="24">
        <f t="shared" si="295"/>
        <v>0</v>
      </c>
      <c r="ZR13" s="24">
        <f t="shared" si="296"/>
        <v>0</v>
      </c>
      <c r="ZS13" s="24">
        <f t="shared" si="297"/>
        <v>0</v>
      </c>
      <c r="ZT13" s="26" t="str">
        <f t="shared" si="54"/>
        <v/>
      </c>
      <c r="ZU13" s="26" t="str">
        <f t="shared" si="55"/>
        <v/>
      </c>
      <c r="ZV13" s="24" t="str">
        <f t="shared" si="298"/>
        <v/>
      </c>
      <c r="ZW13" s="24" t="str">
        <f>IF(ZV13="","",IF(ZV13=999,"error",IF(AND(AND(ZK13=ZK12,ZK12=ZK11,ZK11=ZK10,ZK10=ZK9),AND(ZV12="",ZV11="",ZV10="",ZV9="")),ZS9+ZS10+ZS11+ZS12+ZS13,IF(AND(AND(ZK13=ZK12,ZK12=ZK11,ZK11=ZK10),AND(ZV12="",ZV11="",ZV10="")),ZS10+ZS11+ZS12+ZS13,IF(AND(AND(ZK13=ZK12,ZK12=ZK11),AND(ZV12="",ZV11="")),ZS11+ZS12+ZS13,IF(AND(ZK12=ZK13,ZV12=""),ZS12+ZS13,ZV13))))))</f>
        <v/>
      </c>
      <c r="ZX13" s="101" t="str">
        <f t="shared" si="299"/>
        <v/>
      </c>
      <c r="ZY13" s="24" t="str">
        <f t="shared" si="300"/>
        <v/>
      </c>
      <c r="ZZ13" s="27">
        <f t="shared" ref="ZZ13:ZZ59" si="379">ZZ12</f>
        <v>1</v>
      </c>
      <c r="AAA13" s="27" t="str">
        <f t="shared" si="301"/>
        <v>1</v>
      </c>
      <c r="AAB13" s="27" t="str">
        <f t="shared" si="358"/>
        <v/>
      </c>
      <c r="AAC13" s="27" t="str">
        <f t="shared" si="302"/>
        <v/>
      </c>
      <c r="AAD13" s="28" t="str">
        <f t="shared" ca="1" si="303"/>
        <v/>
      </c>
      <c r="AAE13" s="33">
        <f>入力シート!AAC13</f>
        <v>0</v>
      </c>
      <c r="AAF13" s="88" t="str">
        <f ca="1">IF(AAD13="","",IF(AND(AAD9="",AAD10="",AAD11="",AAD12="",AAD13&lt;&gt;"",OR(AAE9=2,AAE10=2,AAE11=2,AAE12=2,AAE13=2)),AAD13*2,IF(AND(AAD10="",AAD11="",AAD12="",AAD13&lt;&gt;"",OR(AAE10=2,AAE11=2,AAE12=2,AAE13=2)),AAD13*2,IF(AND(AAD11="",AAD12="",AAD13&lt;&gt;"",OR(AAE11=2,AAE12=2,AAE13=2)),AAD13*2,IF(AND(AAD12="",AAD13&lt;&gt;"",OR(AAE12=2,AAE13=2)),AAD13*2,IF(AND(AAD13&lt;&gt;"",AAE13=2),AAD13*2,AAD13))))))</f>
        <v/>
      </c>
      <c r="AAG13" s="87" t="str">
        <f>IF(AAL13="","",IF(AND(AAL9="",AAL10="",AAL11="",AAL12="",AAL13&lt;&gt;"",OR(AAE9=2,AAE10=2,AAE11=2,AAE12=2,AAE13=2)),AAK13/(ZW13*2),IF(AND(AAL10="",AAL11="",AAL12="",AAL13&lt;&gt;"",OR(AAE10=2,AAE11=2,AAE12=2,AAE13=2)),AAK13/(ZW13*2),IF(AND(AAL11="",AAL12="",AAL13&lt;&gt;"",OR(AAE11=2,AAE12=2,AAE13=2)),AAK13/(ZW13*2),IF(AND(AAL12="",AAL13&lt;&gt;"",OR(AAE12=2,AAE13=2)),AAK13/(ZW13*2),1)))))</f>
        <v/>
      </c>
      <c r="AAH13" s="89" t="str">
        <f t="shared" ca="1" si="304"/>
        <v/>
      </c>
      <c r="AAI13" s="84">
        <f t="shared" si="305"/>
        <v>0</v>
      </c>
      <c r="AAJ13" s="84" t="str">
        <f>IF(ZW13="","",IF(AND(ZW9="",ZW10="",ZW11="",ZW12="",ZW13&lt;&gt;""),AAI9+AAI10+AAI11+AAI12+AAI13,IF(AND(ZW10="",ZW11="",ZW12="",ZW13&lt;&gt;""),AAI10+AAI11+AAI12+AAI13,IF(AND(ZW11="",ZW12="",ZW13&lt;&gt;""),AAI11+AAI12+AAI13,IF(AND(ZW12="",ZW13&lt;&gt;""),AAI12+AAI13,AAI13)))))</f>
        <v/>
      </c>
      <c r="AAK13" s="84" t="str">
        <f t="shared" si="306"/>
        <v/>
      </c>
      <c r="AAL13" s="24" t="str">
        <f t="shared" si="307"/>
        <v/>
      </c>
      <c r="AAM13" s="101">
        <f>入力シート!AAD13</f>
        <v>0</v>
      </c>
      <c r="AAN13" s="210">
        <f>入力シート!AAE13</f>
        <v>0</v>
      </c>
      <c r="AAO13" s="211"/>
      <c r="AAP13" s="212"/>
      <c r="AAQ13" s="94"/>
      <c r="AAR13" s="94"/>
      <c r="AAS13" s="94"/>
      <c r="AAT13" s="14">
        <f>入力シート!AAF13</f>
        <v>0</v>
      </c>
      <c r="AAV13" s="30" t="str">
        <f t="shared" si="359"/>
        <v/>
      </c>
      <c r="AAW13" s="101">
        <f>入力シート!AAV13</f>
        <v>0</v>
      </c>
      <c r="AAX13" s="101" t="str">
        <f>IF(AAV13="","",入力シート!AAW13)</f>
        <v/>
      </c>
      <c r="AAY13" s="24">
        <f>TIME(入力シート!AAY13,入力シート!ABA13,0)</f>
        <v>0</v>
      </c>
      <c r="AAZ13" s="24">
        <f>TIME(入力シート!ABC13,入力シート!ABE13,0)</f>
        <v>0</v>
      </c>
      <c r="ABA13" s="31">
        <f>TIME(入力シート!ABG13,入力シート!ABI13,0)</f>
        <v>0</v>
      </c>
      <c r="ABB13" s="31">
        <f>TIME(入力シート!ABK13,入力シート!ABM13,0)</f>
        <v>0</v>
      </c>
      <c r="ABC13" s="24">
        <f t="shared" si="308"/>
        <v>0</v>
      </c>
      <c r="ABD13" s="24">
        <f t="shared" si="309"/>
        <v>0</v>
      </c>
      <c r="ABE13" s="24">
        <f t="shared" si="310"/>
        <v>0</v>
      </c>
      <c r="ABF13" s="26" t="str">
        <f t="shared" si="57"/>
        <v/>
      </c>
      <c r="ABG13" s="26" t="str">
        <f t="shared" si="58"/>
        <v/>
      </c>
      <c r="ABH13" s="24" t="str">
        <f t="shared" si="311"/>
        <v/>
      </c>
      <c r="ABI13" s="24" t="str">
        <f>IF(ABH13="","",IF(ABH13=999,"error",IF(AND(AND(AAW13=AAW12,AAW12=AAW11,AAW11=AAW10,AAW10=AAW9),AND(ABH12="",ABH11="",ABH10="",ABH9="")),ABE9+ABE10+ABE11+ABE12+ABE13,IF(AND(AND(AAW13=AAW12,AAW12=AAW11,AAW11=AAW10),AND(ABH12="",ABH11="",ABH10="")),ABE10+ABE11+ABE12+ABE13,IF(AND(AND(AAW13=AAW12,AAW12=AAW11),AND(ABH12="",ABH11="")),ABE11+ABE12+ABE13,IF(AND(AAW12=AAW13,ABH12=""),ABE12+ABE13,ABH13))))))</f>
        <v/>
      </c>
      <c r="ABJ13" s="101" t="str">
        <f t="shared" si="312"/>
        <v/>
      </c>
      <c r="ABK13" s="24" t="str">
        <f t="shared" si="313"/>
        <v/>
      </c>
      <c r="ABL13" s="27">
        <f t="shared" ref="ABL13:ABL59" si="380">ABL12</f>
        <v>1</v>
      </c>
      <c r="ABM13" s="27" t="str">
        <f t="shared" si="314"/>
        <v>1</v>
      </c>
      <c r="ABN13" s="27" t="str">
        <f t="shared" si="360"/>
        <v/>
      </c>
      <c r="ABO13" s="27" t="str">
        <f t="shared" si="315"/>
        <v/>
      </c>
      <c r="ABP13" s="28" t="str">
        <f t="shared" ca="1" si="316"/>
        <v/>
      </c>
      <c r="ABQ13" s="33">
        <f>入力シート!ABO13</f>
        <v>0</v>
      </c>
      <c r="ABR13" s="88" t="str">
        <f ca="1">IF(ABP13="","",IF(AND(ABP9="",ABP10="",ABP11="",ABP12="",ABP13&lt;&gt;"",OR(ABQ9=2,ABQ10=2,ABQ11=2,ABQ12=2,ABQ13=2)),ABP13*2,IF(AND(ABP10="",ABP11="",ABP12="",ABP13&lt;&gt;"",OR(ABQ10=2,ABQ11=2,ABQ12=2,ABQ13=2)),ABP13*2,IF(AND(ABP11="",ABP12="",ABP13&lt;&gt;"",OR(ABQ11=2,ABQ12=2,ABQ13=2)),ABP13*2,IF(AND(ABP12="",ABP13&lt;&gt;"",OR(ABQ12=2,ABQ13=2)),ABP13*2,IF(AND(ABP13&lt;&gt;"",ABQ13=2),ABP13*2,ABP13))))))</f>
        <v/>
      </c>
      <c r="ABS13" s="87" t="str">
        <f>IF(ABX13="","",IF(AND(ABX9="",ABX10="",ABX11="",ABX12="",ABX13&lt;&gt;"",OR(ABQ9=2,ABQ10=2,ABQ11=2,ABQ12=2,ABQ13=2)),ABW13/(ABI13*2),IF(AND(ABX10="",ABX11="",ABX12="",ABX13&lt;&gt;"",OR(ABQ10=2,ABQ11=2,ABQ12=2,ABQ13=2)),ABW13/(ABI13*2),IF(AND(ABX11="",ABX12="",ABX13&lt;&gt;"",OR(ABQ11=2,ABQ12=2,ABQ13=2)),ABW13/(ABI13*2),IF(AND(ABX12="",ABX13&lt;&gt;"",OR(ABQ12=2,ABQ13=2)),ABW13/(ABI13*2),1)))))</f>
        <v/>
      </c>
      <c r="ABT13" s="89" t="str">
        <f t="shared" ca="1" si="317"/>
        <v/>
      </c>
      <c r="ABU13" s="84">
        <f t="shared" si="318"/>
        <v>0</v>
      </c>
      <c r="ABV13" s="84" t="str">
        <f>IF(ABI13="","",IF(AND(ABI9="",ABI10="",ABI11="",ABI12="",ABI13&lt;&gt;""),ABU9+ABU10+ABU11+ABU12+ABU13,IF(AND(ABI10="",ABI11="",ABI12="",ABI13&lt;&gt;""),ABU10+ABU11+ABU12+ABU13,IF(AND(ABI11="",ABI12="",ABI13&lt;&gt;""),ABU11+ABU12+ABU13,IF(AND(ABI12="",ABI13&lt;&gt;""),ABU12+ABU13,ABU13)))))</f>
        <v/>
      </c>
      <c r="ABW13" s="84" t="str">
        <f t="shared" si="319"/>
        <v/>
      </c>
      <c r="ABX13" s="24" t="str">
        <f t="shared" si="320"/>
        <v/>
      </c>
      <c r="ABY13" s="101">
        <f>入力シート!ABP13</f>
        <v>0</v>
      </c>
      <c r="ABZ13" s="210">
        <f>入力シート!ABQ13</f>
        <v>0</v>
      </c>
      <c r="ACA13" s="211"/>
      <c r="ACB13" s="212"/>
      <c r="ACC13" s="94"/>
      <c r="ACD13" s="94"/>
      <c r="ACE13" s="94"/>
      <c r="ACF13" s="14">
        <f>入力シート!ABR13</f>
        <v>0</v>
      </c>
    </row>
    <row r="14" spans="2:760" ht="18" customHeight="1" x14ac:dyDescent="0.2">
      <c r="B14" s="30" t="str">
        <f t="shared" si="321"/>
        <v/>
      </c>
      <c r="C14" s="101">
        <f>入力シート!B14</f>
        <v>0</v>
      </c>
      <c r="D14" s="101" t="str">
        <f>IF(B14="","",入力シート!C14)</f>
        <v/>
      </c>
      <c r="E14" s="24">
        <f>TIME(入力シート!E14,入力シート!G14,0)</f>
        <v>0</v>
      </c>
      <c r="F14" s="24">
        <f>TIME(入力シート!I14,入力シート!K14,0)</f>
        <v>0</v>
      </c>
      <c r="G14" s="31">
        <f>TIME(入力シート!M14,入力シート!O14,0)</f>
        <v>0</v>
      </c>
      <c r="H14" s="31">
        <f>TIME(入力シート!Q14,入力シート!S14,0)</f>
        <v>0</v>
      </c>
      <c r="I14" s="24">
        <f t="shared" si="60"/>
        <v>0</v>
      </c>
      <c r="J14" s="24">
        <f t="shared" si="61"/>
        <v>0</v>
      </c>
      <c r="K14" s="24">
        <f t="shared" si="62"/>
        <v>0</v>
      </c>
      <c r="L14" s="26" t="str">
        <f t="shared" si="63"/>
        <v/>
      </c>
      <c r="M14" s="26" t="str">
        <f t="shared" si="1"/>
        <v/>
      </c>
      <c r="N14" s="24" t="str">
        <f t="shared" si="64"/>
        <v/>
      </c>
      <c r="O14" s="24" t="str">
        <f>IF(N14="","",IF(N14=999,"error",IF(AND(AND(C14=C13,C13=C12,C12=C11,C11=C10,C10=C9),AND(N13="",N12="",N11="",N10="",N9="")),K9+K10+K11+K12+K13+K14,IF(AND(AND(C14=C13,C13=C12,C12=C11,C11=C10),AND(N13="",N12="",N11="",N10="")),K10+K11+K12+K13+K14,IF(AND(AND(C14=C13,C13=C12,C12=C11),AND(N13="",N12="",N11="")),K11+K12+K13+K14,IF(AND(AND(C14=C13,C13=C12),AND(N13="",N12="")),K12+K13+K14,IF(AND(C13=C14,N13=""),K13+K14,N14)))))))</f>
        <v/>
      </c>
      <c r="P14" s="101" t="str">
        <f t="shared" si="65"/>
        <v/>
      </c>
      <c r="Q14" s="24" t="str">
        <f t="shared" si="66"/>
        <v/>
      </c>
      <c r="R14" s="27">
        <f t="shared" si="361"/>
        <v>1</v>
      </c>
      <c r="S14" s="27" t="str">
        <f t="shared" si="67"/>
        <v>1</v>
      </c>
      <c r="T14" s="27" t="str">
        <f t="shared" si="322"/>
        <v/>
      </c>
      <c r="U14" s="27" t="str">
        <f t="shared" si="68"/>
        <v/>
      </c>
      <c r="V14" s="28" t="str">
        <f t="shared" ca="1" si="69"/>
        <v/>
      </c>
      <c r="W14" s="33">
        <f>入力シート!U14</f>
        <v>0</v>
      </c>
      <c r="X14" s="88" t="str">
        <f ca="1">IF(V14="","",IF(AND(V9="",V10="",V11="",V12="",V13="",V14&lt;&gt;"",OR(W9=2,W10=2,W11=2,W12=2,W13=2,W14=2)),V14*2,IF(AND(V10="",V11="",V12="",V13="",V14&lt;&gt;"",OR(W10=2,W11=2,W12=2,W13=2,W14=2)),V14*2,IF(AND(V11="",V12="",V13="",V14&lt;&gt;"",OR(W11=2,W12=2,W13=2,W14=2)),V14*2,IF(AND(V12="",V13="",V14&lt;&gt;"",OR(W12=2,W13=2,W14=2)),V14*2,IF(AND(V13="",V14&lt;&gt;"",OR(W13=2,W14=2)),V14*2,IF(AND(V14&lt;&gt;"",W14=2),V14*2,V14)))))))</f>
        <v/>
      </c>
      <c r="Y14" s="87" t="str">
        <f>IF(AD14="","",IF(AND(AD9="",AD10="",AD11="",AD12="",AD13="",AD14&lt;&gt;"",OR(W9=2,W10=2,W11=2,W12=2,W13=2,W14=2)),AC14/(O14*2),IF(AND(AD10="",AD11="",AD12="",AD13="",AD14&lt;&gt;"",OR(W10=2,W11=2,W12=2,W13=2,W14=2)),AC14/(O14*2),IF(AND(AD11="",AD12="",AD13="",AD14&lt;&gt;"",OR(W11=2,W12=2,W13=2,W14=2)),AC14/(O14*2),IF(AND(AD12="",AD13="",AD14&lt;&gt;"",OR(W12=2,W13=2,W14=2)),AC14/(O14*2),IF(AND(AD13="",AD14&lt;&gt;"",OR(W13=2,W14=2)),AC14/(O14*2),1))))))</f>
        <v/>
      </c>
      <c r="Z14" s="89" t="str">
        <f t="shared" ca="1" si="70"/>
        <v/>
      </c>
      <c r="AA14" s="84">
        <f t="shared" si="71"/>
        <v>0</v>
      </c>
      <c r="AB14" s="84" t="str">
        <f>IF(O14="","",IF(AND(O9="",O10="",O11="",O12="",O13="",O14&lt;&gt;""),AA9+AA10+AA11+AA12+AA13+AA14,IF(AND(O10="",O11="",O12="",O13="",O14&lt;&gt;""),AA10+AA11+AA12+AA13+AA14,IF(AND(O11="",O12="",O13="",O14&lt;&gt;""),AA11+AA12+AA13+AA14,IF(AND(O12="",O13="",O14&lt;&gt;""),AA12+AA13+AA14,IF(AND(O13="",O14&lt;&gt;""),AA13+AA14,AA14))))))</f>
        <v/>
      </c>
      <c r="AC14" s="84" t="str">
        <f t="shared" si="72"/>
        <v/>
      </c>
      <c r="AD14" s="24" t="str">
        <f t="shared" si="73"/>
        <v/>
      </c>
      <c r="AE14" s="101">
        <f>入力シート!V14</f>
        <v>0</v>
      </c>
      <c r="AF14" s="210">
        <f>入力シート!W14</f>
        <v>0</v>
      </c>
      <c r="AG14" s="211"/>
      <c r="AH14" s="212"/>
      <c r="AI14" s="94"/>
      <c r="AJ14" s="94"/>
      <c r="AK14" s="94"/>
      <c r="AL14" s="14">
        <f>入力シート!X14</f>
        <v>0</v>
      </c>
      <c r="AN14" s="30" t="str">
        <f t="shared" si="323"/>
        <v/>
      </c>
      <c r="AO14" s="101">
        <f>入力シート!AN14</f>
        <v>0</v>
      </c>
      <c r="AP14" s="101" t="str">
        <f>IF(AN14="","",入力シート!AO14)</f>
        <v/>
      </c>
      <c r="AQ14" s="24">
        <f>TIME(入力シート!AQ14,入力シート!AS14,0)</f>
        <v>0</v>
      </c>
      <c r="AR14" s="24">
        <f>TIME(入力シート!AU14,入力シート!AW14,0)</f>
        <v>0</v>
      </c>
      <c r="AS14" s="31">
        <f>TIME(入力シート!AY14,入力シート!BA14,0)</f>
        <v>0</v>
      </c>
      <c r="AT14" s="31">
        <f>TIME(入力シート!BC14,入力シート!BE14,0)</f>
        <v>0</v>
      </c>
      <c r="AU14" s="24">
        <f t="shared" si="74"/>
        <v>0</v>
      </c>
      <c r="AV14" s="24">
        <f t="shared" si="75"/>
        <v>0</v>
      </c>
      <c r="AW14" s="24">
        <f t="shared" si="76"/>
        <v>0</v>
      </c>
      <c r="AX14" s="26" t="str">
        <f t="shared" si="3"/>
        <v/>
      </c>
      <c r="AY14" s="26" t="str">
        <f t="shared" si="4"/>
        <v/>
      </c>
      <c r="AZ14" s="24" t="str">
        <f t="shared" si="77"/>
        <v/>
      </c>
      <c r="BA14" s="24" t="str">
        <f>IF(AZ14="","",IF(AZ14=999,"error",IF(AND(AND(AO14=AO13,AO13=AO12,AO12=AO11,AO11=AO10,AO10=AO9),AND(AZ13="",AZ12="",AZ11="",AZ10="",AZ9="")),AW9+AW10+AW11+AW12+AW13+AW14,IF(AND(AND(AO14=AO13,AO13=AO12,AO12=AO11,AO11=AO10),AND(AZ13="",AZ12="",AZ11="",AZ10="")),AW10+AW11+AW12+AW13+AW14,IF(AND(AND(AO14=AO13,AO13=AO12,AO12=AO11),AND(AZ13="",AZ12="",AZ11="")),AW11+AW12+AW13+AW14,IF(AND(AND(AO14=AO13,AO13=AO12),AND(AZ13="",AZ12="")),AW12+AW13+AW14,IF(AND(AO13=AO14,AZ13=""),AW13+AW14,AZ14)))))))</f>
        <v/>
      </c>
      <c r="BB14" s="101" t="str">
        <f t="shared" si="78"/>
        <v/>
      </c>
      <c r="BC14" s="24" t="str">
        <f t="shared" si="79"/>
        <v/>
      </c>
      <c r="BD14" s="27">
        <f t="shared" si="362"/>
        <v>1</v>
      </c>
      <c r="BE14" s="27" t="str">
        <f t="shared" si="80"/>
        <v>1</v>
      </c>
      <c r="BF14" s="27" t="str">
        <f t="shared" si="324"/>
        <v/>
      </c>
      <c r="BG14" s="27" t="str">
        <f t="shared" si="81"/>
        <v/>
      </c>
      <c r="BH14" s="28" t="str">
        <f t="shared" ca="1" si="82"/>
        <v/>
      </c>
      <c r="BI14" s="33">
        <f>入力シート!BG14</f>
        <v>0</v>
      </c>
      <c r="BJ14" s="88" t="str">
        <f ca="1">IF(BH14="","",IF(AND(BH9="",BH10="",BH11="",BH12="",BH13="",BH14&lt;&gt;"",OR(BI9=2,BI10=2,BI11=2,BI12=2,BI13=2,BI14=2)),BH14*2,IF(AND(BH10="",BH11="",BH12="",BH13="",BH14&lt;&gt;"",OR(BI10=2,BI11=2,BI12=2,BI13=2,BI14=2)),BH14*2,IF(AND(BH11="",BH12="",BH13="",BH14&lt;&gt;"",OR(BI11=2,BI12=2,BI13=2,BI14=2)),BH14*2,IF(AND(BH12="",BH13="",BH14&lt;&gt;"",OR(BI12=2,BI13=2,BI14=2)),BH14*2,IF(AND(BH13="",BH14&lt;&gt;"",OR(BI13=2,BI14=2)),BH14*2,IF(AND(BH14&lt;&gt;"",BI14=2),BH14*2,BH14)))))))</f>
        <v/>
      </c>
      <c r="BK14" s="87" t="str">
        <f>IF(BP14="","",IF(AND(BP9="",BP10="",BP11="",BP12="",BP13="",BP14&lt;&gt;"",OR(BI9=2,BI10=2,BI11=2,BI12=2,BI13=2,BI14=2)),BO14/(BA14*2),IF(AND(BP10="",BP11="",BP12="",BP13="",BP14&lt;&gt;"",OR(BI10=2,BI11=2,BI12=2,BI13=2,BI14=2)),BO14/(BA14*2),IF(AND(BP11="",BP12="",BP13="",BP14&lt;&gt;"",OR(BI11=2,BI12=2,BI13=2,BI14=2)),BO14/(BA14*2),IF(AND(BP12="",BP13="",BP14&lt;&gt;"",OR(BI12=2,BI13=2,BI14=2)),BO14/(BA14*2),IF(AND(BP13="",BP14&lt;&gt;"",OR(BI13=2,BI14=2)),BO14/(BA14*2),1))))))</f>
        <v/>
      </c>
      <c r="BL14" s="89" t="str">
        <f t="shared" ca="1" si="83"/>
        <v/>
      </c>
      <c r="BM14" s="84">
        <f t="shared" si="84"/>
        <v>0</v>
      </c>
      <c r="BN14" s="84" t="str">
        <f>IF(BA14="","",IF(AND(BA9="",BA10="",BA11="",BA12="",BA13="",BA14&lt;&gt;""),BM9+BM10+BM11+BM12+BM13+BM14,IF(AND(BA10="",BA11="",BA12="",BA13="",BA14&lt;&gt;""),BM10+BM11+BM12+BM13+BM14,IF(AND(BA11="",BA12="",BA13="",BA14&lt;&gt;""),BM11+BM12+BM13+BM14,IF(AND(BA12="",BA13="",BA14&lt;&gt;""),BM12+BM13+BM14,IF(AND(BA13="",BA14&lt;&gt;""),BM13+BM14,BM14))))))</f>
        <v/>
      </c>
      <c r="BO14" s="84" t="str">
        <f t="shared" si="85"/>
        <v/>
      </c>
      <c r="BP14" s="24" t="str">
        <f t="shared" si="86"/>
        <v/>
      </c>
      <c r="BQ14" s="101">
        <f>入力シート!BH14</f>
        <v>0</v>
      </c>
      <c r="BR14" s="210">
        <f>入力シート!BI14</f>
        <v>0</v>
      </c>
      <c r="BS14" s="211"/>
      <c r="BT14" s="212"/>
      <c r="BU14" s="94"/>
      <c r="BV14" s="94"/>
      <c r="BW14" s="94"/>
      <c r="BX14" s="14">
        <f>入力シート!BJ14</f>
        <v>0</v>
      </c>
      <c r="BZ14" s="30" t="str">
        <f t="shared" si="325"/>
        <v/>
      </c>
      <c r="CA14" s="101">
        <f>入力シート!BZ14</f>
        <v>0</v>
      </c>
      <c r="CB14" s="101" t="str">
        <f>IF(BZ14="","",入力シート!CA14)</f>
        <v/>
      </c>
      <c r="CC14" s="24">
        <f>TIME(入力シート!CC14,入力シート!CE14,0)</f>
        <v>0</v>
      </c>
      <c r="CD14" s="24">
        <f>TIME(入力シート!CG14,入力シート!CI14,0)</f>
        <v>0</v>
      </c>
      <c r="CE14" s="31">
        <f>TIME(入力シート!CK14,入力シート!CM14,0)</f>
        <v>0</v>
      </c>
      <c r="CF14" s="31">
        <f>TIME(入力シート!CO14,入力シート!CQ14,0)</f>
        <v>0</v>
      </c>
      <c r="CG14" s="24">
        <f t="shared" si="87"/>
        <v>0</v>
      </c>
      <c r="CH14" s="24">
        <f t="shared" si="88"/>
        <v>0</v>
      </c>
      <c r="CI14" s="24">
        <f t="shared" si="89"/>
        <v>0</v>
      </c>
      <c r="CJ14" s="26" t="str">
        <f t="shared" si="6"/>
        <v/>
      </c>
      <c r="CK14" s="26" t="str">
        <f t="shared" si="7"/>
        <v/>
      </c>
      <c r="CL14" s="24" t="str">
        <f t="shared" si="90"/>
        <v/>
      </c>
      <c r="CM14" s="24" t="str">
        <f>IF(CL14="","",IF(CL14=999,"error",IF(AND(AND(CA14=CA13,CA13=CA12,CA12=CA11,CA11=CA10,CA10=CA9),AND(CL13="",CL12="",CL11="",CL10="",CL9="")),CI9+CI10+CI11+CI12+CI13+CI14,IF(AND(AND(CA14=CA13,CA13=CA12,CA12=CA11,CA11=CA10),AND(CL13="",CL12="",CL11="",CL10="")),CI10+CI11+CI12+CI13+CI14,IF(AND(AND(CA14=CA13,CA13=CA12,CA12=CA11),AND(CL13="",CL12="",CL11="")),CI11+CI12+CI13+CI14,IF(AND(AND(CA14=CA13,CA13=CA12),AND(CL13="",CL12="")),CI12+CI13+CI14,IF(AND(CA13=CA14,CL13=""),CI13+CI14,CL14)))))))</f>
        <v/>
      </c>
      <c r="CN14" s="101" t="str">
        <f t="shared" si="91"/>
        <v/>
      </c>
      <c r="CO14" s="24" t="str">
        <f t="shared" si="92"/>
        <v/>
      </c>
      <c r="CP14" s="27">
        <f t="shared" si="363"/>
        <v>1</v>
      </c>
      <c r="CQ14" s="27" t="str">
        <f t="shared" si="93"/>
        <v>1</v>
      </c>
      <c r="CR14" s="27" t="str">
        <f t="shared" si="326"/>
        <v/>
      </c>
      <c r="CS14" s="27" t="str">
        <f t="shared" si="94"/>
        <v/>
      </c>
      <c r="CT14" s="28" t="str">
        <f t="shared" ca="1" si="95"/>
        <v/>
      </c>
      <c r="CU14" s="33">
        <f>入力シート!CS14</f>
        <v>0</v>
      </c>
      <c r="CV14" s="88" t="str">
        <f ca="1">IF(CT14="","",IF(AND(CT9="",CT10="",CT11="",CT12="",CT13="",CT14&lt;&gt;"",OR(CU9=2,CU10=2,CU11=2,CU12=2,CU13=2,CU14=2)),CT14*2,IF(AND(CT10="",CT11="",CT12="",CT13="",CT14&lt;&gt;"",OR(CU10=2,CU11=2,CU12=2,CU13=2,CU14=2)),CT14*2,IF(AND(CT11="",CT12="",CT13="",CT14&lt;&gt;"",OR(CU11=2,CU12=2,CU13=2,CU14=2)),CT14*2,IF(AND(CT12="",CT13="",CT14&lt;&gt;"",OR(CU12=2,CU13=2,CU14=2)),CT14*2,IF(AND(CT13="",CT14&lt;&gt;"",OR(CU13=2,CU14=2)),CT14*2,IF(AND(CT14&lt;&gt;"",CU14=2),CT14*2,CT14)))))))</f>
        <v/>
      </c>
      <c r="CW14" s="87" t="str">
        <f>IF(DB14="","",IF(AND(DB9="",DB10="",DB11="",DB12="",DB13="",DB14&lt;&gt;"",OR(CU9=2,CU10=2,CU11=2,CU12=2,CU13=2,CU14=2)),DA14/(CM14*2),IF(AND(DB10="",DB11="",DB12="",DB13="",DB14&lt;&gt;"",OR(CU10=2,CU11=2,CU12=2,CU13=2,CU14=2)),DA14/(CM14*2),IF(AND(DB11="",DB12="",DB13="",DB14&lt;&gt;"",OR(CU11=2,CU12=2,CU13=2,CU14=2)),DA14/(CM14*2),IF(AND(DB12="",DB13="",DB14&lt;&gt;"",OR(CU12=2,CU13=2,CU14=2)),DA14/(CM14*2),IF(AND(DB13="",DB14&lt;&gt;"",OR(CU13=2,CU14=2)),DA14/(CM14*2),1))))))</f>
        <v/>
      </c>
      <c r="CX14" s="89" t="str">
        <f t="shared" ca="1" si="96"/>
        <v/>
      </c>
      <c r="CY14" s="84">
        <f t="shared" si="97"/>
        <v>0</v>
      </c>
      <c r="CZ14" s="84" t="str">
        <f>IF(CM14="","",IF(AND(CM9="",CM10="",CM11="",CM12="",CM13="",CM14&lt;&gt;""),CY9+CY10+CY11+CY12+CY13+CY14,IF(AND(CM10="",CM11="",CM12="",CM13="",CM14&lt;&gt;""),CY10+CY11+CY12+CY13+CY14,IF(AND(CM11="",CM12="",CM13="",CM14&lt;&gt;""),CY11+CY12+CY13+CY14,IF(AND(CM12="",CM13="",CM14&lt;&gt;""),CY12+CY13+CY14,IF(AND(CM13="",CM14&lt;&gt;""),CY13+CY14,CY14))))))</f>
        <v/>
      </c>
      <c r="DA14" s="84" t="str">
        <f t="shared" si="98"/>
        <v/>
      </c>
      <c r="DB14" s="24" t="str">
        <f t="shared" si="99"/>
        <v/>
      </c>
      <c r="DC14" s="101">
        <f>入力シート!CT14</f>
        <v>0</v>
      </c>
      <c r="DD14" s="210">
        <f>入力シート!CU14</f>
        <v>0</v>
      </c>
      <c r="DE14" s="211"/>
      <c r="DF14" s="212"/>
      <c r="DG14" s="94"/>
      <c r="DH14" s="94"/>
      <c r="DI14" s="94"/>
      <c r="DJ14" s="14">
        <f>入力シート!CV14</f>
        <v>0</v>
      </c>
      <c r="DL14" s="30" t="str">
        <f t="shared" si="327"/>
        <v/>
      </c>
      <c r="DM14" s="101">
        <f>入力シート!DL14</f>
        <v>0</v>
      </c>
      <c r="DN14" s="101" t="str">
        <f>IF(DL14="","",入力シート!DM14)</f>
        <v/>
      </c>
      <c r="DO14" s="24">
        <f>TIME(入力シート!DO14,入力シート!DQ14,0)</f>
        <v>0</v>
      </c>
      <c r="DP14" s="24">
        <f>TIME(入力シート!DS14,入力シート!DU14,0)</f>
        <v>0</v>
      </c>
      <c r="DQ14" s="31">
        <f>TIME(入力シート!DW14,入力シート!DY14,0)</f>
        <v>0</v>
      </c>
      <c r="DR14" s="31">
        <f>TIME(入力シート!EA14,入力シート!EC14,0)</f>
        <v>0</v>
      </c>
      <c r="DS14" s="24">
        <f t="shared" si="100"/>
        <v>0</v>
      </c>
      <c r="DT14" s="24">
        <f t="shared" si="101"/>
        <v>0</v>
      </c>
      <c r="DU14" s="24">
        <f t="shared" si="102"/>
        <v>0</v>
      </c>
      <c r="DV14" s="26" t="str">
        <f t="shared" si="9"/>
        <v/>
      </c>
      <c r="DW14" s="26" t="str">
        <f t="shared" si="10"/>
        <v/>
      </c>
      <c r="DX14" s="24" t="str">
        <f t="shared" si="103"/>
        <v/>
      </c>
      <c r="DY14" s="24" t="str">
        <f>IF(DX14="","",IF(DX14=999,"error",IF(AND(AND(DM14=DM13,DM13=DM12,DM12=DM11,DM11=DM10,DM10=DM9),AND(DX13="",DX12="",DX11="",DX10="",DX9="")),DU9+DU10+DU11+DU12+DU13+DU14,IF(AND(AND(DM14=DM13,DM13=DM12,DM12=DM11,DM11=DM10),AND(DX13="",DX12="",DX11="",DX10="")),DU10+DU11+DU12+DU13+DU14,IF(AND(AND(DM14=DM13,DM13=DM12,DM12=DM11),AND(DX13="",DX12="",DX11="")),DU11+DU12+DU13+DU14,IF(AND(AND(DM14=DM13,DM13=DM12),AND(DX13="",DX12="")),DU12+DU13+DU14,IF(AND(DM13=DM14,DX13=""),DU13+DU14,DX14)))))))</f>
        <v/>
      </c>
      <c r="DZ14" s="101" t="str">
        <f t="shared" si="104"/>
        <v/>
      </c>
      <c r="EA14" s="24" t="str">
        <f t="shared" si="105"/>
        <v/>
      </c>
      <c r="EB14" s="27">
        <f t="shared" si="364"/>
        <v>1</v>
      </c>
      <c r="EC14" s="27" t="str">
        <f t="shared" si="106"/>
        <v>1</v>
      </c>
      <c r="ED14" s="27" t="str">
        <f t="shared" si="328"/>
        <v/>
      </c>
      <c r="EE14" s="27" t="str">
        <f t="shared" si="107"/>
        <v/>
      </c>
      <c r="EF14" s="28" t="str">
        <f t="shared" ca="1" si="108"/>
        <v/>
      </c>
      <c r="EG14" s="33">
        <f>入力シート!EE14</f>
        <v>0</v>
      </c>
      <c r="EH14" s="88" t="str">
        <f ca="1">IF(EF14="","",IF(AND(EF9="",EF10="",EF11="",EF12="",EF13="",EF14&lt;&gt;"",OR(EG9=2,EG10=2,EG11=2,EG12=2,EG13=2,EG14=2)),EF14*2,IF(AND(EF10="",EF11="",EF12="",EF13="",EF14&lt;&gt;"",OR(EG10=2,EG11=2,EG12=2,EG13=2,EG14=2)),EF14*2,IF(AND(EF11="",EF12="",EF13="",EF14&lt;&gt;"",OR(EG11=2,EG12=2,EG13=2,EG14=2)),EF14*2,IF(AND(EF12="",EF13="",EF14&lt;&gt;"",OR(EG12=2,EG13=2,EG14=2)),EF14*2,IF(AND(EF13="",EF14&lt;&gt;"",OR(EG13=2,EG14=2)),EF14*2,IF(AND(EF14&lt;&gt;"",EG14=2),EF14*2,EF14)))))))</f>
        <v/>
      </c>
      <c r="EI14" s="87" t="str">
        <f>IF(EN14="","",IF(AND(EN9="",EN10="",EN11="",EN12="",EN13="",EN14&lt;&gt;"",OR(EG9=2,EG10=2,EG11=2,EG12=2,EG13=2,EG14=2)),EM14/(DY14*2),IF(AND(EN10="",EN11="",EN12="",EN13="",EN14&lt;&gt;"",OR(EG10=2,EG11=2,EG12=2,EG13=2,EG14=2)),EM14/(DY14*2),IF(AND(EN11="",EN12="",EN13="",EN14&lt;&gt;"",OR(EG11=2,EG12=2,EG13=2,EG14=2)),EM14/(DY14*2),IF(AND(EN12="",EN13="",EN14&lt;&gt;"",OR(EG12=2,EG13=2,EG14=2)),EM14/(DY14*2),IF(AND(EN13="",EN14&lt;&gt;"",OR(EG13=2,EG14=2)),EM14/(DY14*2),1))))))</f>
        <v/>
      </c>
      <c r="EJ14" s="89" t="str">
        <f t="shared" ca="1" si="109"/>
        <v/>
      </c>
      <c r="EK14" s="84">
        <f t="shared" si="110"/>
        <v>0</v>
      </c>
      <c r="EL14" s="84" t="str">
        <f>IF(DY14="","",IF(AND(DY9="",DY10="",DY11="",DY12="",DY13="",DY14&lt;&gt;""),EK9+EK10+EK11+EK12+EK13+EK14,IF(AND(DY10="",DY11="",DY12="",DY13="",DY14&lt;&gt;""),EK10+EK11+EK12+EK13+EK14,IF(AND(DY11="",DY12="",DY13="",DY14&lt;&gt;""),EK11+EK12+EK13+EK14,IF(AND(DY12="",DY13="",DY14&lt;&gt;""),EK12+EK13+EK14,IF(AND(DY13="",DY14&lt;&gt;""),EK13+EK14,EK14))))))</f>
        <v/>
      </c>
      <c r="EM14" s="84" t="str">
        <f t="shared" si="111"/>
        <v/>
      </c>
      <c r="EN14" s="24" t="str">
        <f t="shared" si="112"/>
        <v/>
      </c>
      <c r="EO14" s="101">
        <f>入力シート!EF14</f>
        <v>0</v>
      </c>
      <c r="EP14" s="210">
        <f>入力シート!EG14</f>
        <v>0</v>
      </c>
      <c r="EQ14" s="211"/>
      <c r="ER14" s="212"/>
      <c r="ES14" s="94"/>
      <c r="ET14" s="94"/>
      <c r="EU14" s="94"/>
      <c r="EV14" s="14">
        <f>入力シート!EH14</f>
        <v>0</v>
      </c>
      <c r="EX14" s="30" t="str">
        <f t="shared" si="329"/>
        <v/>
      </c>
      <c r="EY14" s="101">
        <f>入力シート!EX14</f>
        <v>0</v>
      </c>
      <c r="EZ14" s="101" t="str">
        <f>IF(EX14="","",入力シート!EY14)</f>
        <v/>
      </c>
      <c r="FA14" s="24">
        <f>TIME(入力シート!FA14,入力シート!FC14,0)</f>
        <v>0</v>
      </c>
      <c r="FB14" s="24">
        <f>TIME(入力シート!FE14,入力シート!FG14,0)</f>
        <v>0</v>
      </c>
      <c r="FC14" s="31">
        <f>TIME(入力シート!FI14,入力シート!FK14,0)</f>
        <v>0</v>
      </c>
      <c r="FD14" s="31">
        <f>TIME(入力シート!FM14,入力シート!FO14,0)</f>
        <v>0</v>
      </c>
      <c r="FE14" s="24">
        <f t="shared" si="113"/>
        <v>0</v>
      </c>
      <c r="FF14" s="24">
        <f t="shared" si="114"/>
        <v>0</v>
      </c>
      <c r="FG14" s="24">
        <f t="shared" si="115"/>
        <v>0</v>
      </c>
      <c r="FH14" s="26" t="str">
        <f t="shared" si="12"/>
        <v/>
      </c>
      <c r="FI14" s="26" t="str">
        <f t="shared" si="13"/>
        <v/>
      </c>
      <c r="FJ14" s="24" t="str">
        <f t="shared" si="116"/>
        <v/>
      </c>
      <c r="FK14" s="24" t="str">
        <f>IF(FJ14="","",IF(FJ14=999,"error",IF(AND(AND(EY14=EY13,EY13=EY12,EY12=EY11,EY11=EY10,EY10=EY9),AND(FJ13="",FJ12="",FJ11="",FJ10="",FJ9="")),FG9+FG10+FG11+FG12+FG13+FG14,IF(AND(AND(EY14=EY13,EY13=EY12,EY12=EY11,EY11=EY10),AND(FJ13="",FJ12="",FJ11="",FJ10="")),FG10+FG11+FG12+FG13+FG14,IF(AND(AND(EY14=EY13,EY13=EY12,EY12=EY11),AND(FJ13="",FJ12="",FJ11="")),FG11+FG12+FG13+FG14,IF(AND(AND(EY14=EY13,EY13=EY12),AND(FJ13="",FJ12="")),FG12+FG13+FG14,IF(AND(EY13=EY14,FJ13=""),FG13+FG14,FJ14)))))))</f>
        <v/>
      </c>
      <c r="FL14" s="101" t="str">
        <f t="shared" si="117"/>
        <v/>
      </c>
      <c r="FM14" s="24" t="str">
        <f t="shared" si="118"/>
        <v/>
      </c>
      <c r="FN14" s="27">
        <f t="shared" si="365"/>
        <v>1</v>
      </c>
      <c r="FO14" s="27" t="str">
        <f t="shared" si="119"/>
        <v>1</v>
      </c>
      <c r="FP14" s="27" t="str">
        <f t="shared" si="330"/>
        <v/>
      </c>
      <c r="FQ14" s="27" t="str">
        <f t="shared" si="120"/>
        <v/>
      </c>
      <c r="FR14" s="28" t="str">
        <f t="shared" ca="1" si="121"/>
        <v/>
      </c>
      <c r="FS14" s="33">
        <f>入力シート!FQ14</f>
        <v>0</v>
      </c>
      <c r="FT14" s="88" t="str">
        <f ca="1">IF(FR14="","",IF(AND(FR9="",FR10="",FR11="",FR12="",FR13="",FR14&lt;&gt;"",OR(FS9=2,FS10=2,FS11=2,FS12=2,FS13=2,FS14=2)),FR14*2,IF(AND(FR10="",FR11="",FR12="",FR13="",FR14&lt;&gt;"",OR(FS10=2,FS11=2,FS12=2,FS13=2,FS14=2)),FR14*2,IF(AND(FR11="",FR12="",FR13="",FR14&lt;&gt;"",OR(FS11=2,FS12=2,FS13=2,FS14=2)),FR14*2,IF(AND(FR12="",FR13="",FR14&lt;&gt;"",OR(FS12=2,FS13=2,FS14=2)),FR14*2,IF(AND(FR13="",FR14&lt;&gt;"",OR(FS13=2,FS14=2)),FR14*2,IF(AND(FR14&lt;&gt;"",FS14=2),FR14*2,FR14)))))))</f>
        <v/>
      </c>
      <c r="FU14" s="87" t="str">
        <f>IF(FZ14="","",IF(AND(FZ9="",FZ10="",FZ11="",FZ12="",FZ13="",FZ14&lt;&gt;"",OR(FS9=2,FS10=2,FS11=2,FS12=2,FS13=2,FS14=2)),FY14/(FK14*2),IF(AND(FZ10="",FZ11="",FZ12="",FZ13="",FZ14&lt;&gt;"",OR(FS10=2,FS11=2,FS12=2,FS13=2,FS14=2)),FY14/(FK14*2),IF(AND(FZ11="",FZ12="",FZ13="",FZ14&lt;&gt;"",OR(FS11=2,FS12=2,FS13=2,FS14=2)),FY14/(FK14*2),IF(AND(FZ12="",FZ13="",FZ14&lt;&gt;"",OR(FS12=2,FS13=2,FS14=2)),FY14/(FK14*2),IF(AND(FZ13="",FZ14&lt;&gt;"",OR(FS13=2,FS14=2)),FY14/(FK14*2),1))))))</f>
        <v/>
      </c>
      <c r="FV14" s="89" t="str">
        <f t="shared" ca="1" si="122"/>
        <v/>
      </c>
      <c r="FW14" s="84">
        <f t="shared" si="123"/>
        <v>0</v>
      </c>
      <c r="FX14" s="84" t="str">
        <f>IF(FK14="","",IF(AND(FK9="",FK10="",FK11="",FK12="",FK13="",FK14&lt;&gt;""),FW9+FW10+FW11+FW12+FW13+FW14,IF(AND(FK10="",FK11="",FK12="",FK13="",FK14&lt;&gt;""),FW10+FW11+FW12+FW13+FW14,IF(AND(FK11="",FK12="",FK13="",FK14&lt;&gt;""),FW11+FW12+FW13+FW14,IF(AND(FK12="",FK13="",FK14&lt;&gt;""),FW12+FW13+FW14,IF(AND(FK13="",FK14&lt;&gt;""),FW13+FW14,FW14))))))</f>
        <v/>
      </c>
      <c r="FY14" s="84" t="str">
        <f t="shared" si="124"/>
        <v/>
      </c>
      <c r="FZ14" s="24" t="str">
        <f t="shared" si="125"/>
        <v/>
      </c>
      <c r="GA14" s="101">
        <f>入力シート!FR14</f>
        <v>0</v>
      </c>
      <c r="GB14" s="210">
        <f>入力シート!FS14</f>
        <v>0</v>
      </c>
      <c r="GC14" s="211"/>
      <c r="GD14" s="212"/>
      <c r="GE14" s="94"/>
      <c r="GF14" s="94"/>
      <c r="GG14" s="94"/>
      <c r="GH14" s="14">
        <f>入力シート!FT14</f>
        <v>0</v>
      </c>
      <c r="GJ14" s="30" t="str">
        <f t="shared" si="331"/>
        <v/>
      </c>
      <c r="GK14" s="101">
        <f>入力シート!GJ14</f>
        <v>0</v>
      </c>
      <c r="GL14" s="101" t="str">
        <f>IF(GJ14="","",入力シート!GK14)</f>
        <v/>
      </c>
      <c r="GM14" s="24">
        <f>TIME(入力シート!GM14,入力シート!GO14,0)</f>
        <v>0</v>
      </c>
      <c r="GN14" s="24">
        <f>TIME(入力シート!GQ14,入力シート!GS14,0)</f>
        <v>0</v>
      </c>
      <c r="GO14" s="31">
        <f>TIME(入力シート!GU14,入力シート!GW14,0)</f>
        <v>0</v>
      </c>
      <c r="GP14" s="31">
        <f>TIME(入力シート!GY14,入力シート!HA14,0)</f>
        <v>0</v>
      </c>
      <c r="GQ14" s="24">
        <f t="shared" si="126"/>
        <v>0</v>
      </c>
      <c r="GR14" s="24">
        <f t="shared" si="127"/>
        <v>0</v>
      </c>
      <c r="GS14" s="24">
        <f t="shared" si="128"/>
        <v>0</v>
      </c>
      <c r="GT14" s="26" t="str">
        <f t="shared" si="15"/>
        <v/>
      </c>
      <c r="GU14" s="26" t="str">
        <f t="shared" si="16"/>
        <v/>
      </c>
      <c r="GV14" s="24" t="str">
        <f t="shared" si="129"/>
        <v/>
      </c>
      <c r="GW14" s="24" t="str">
        <f>IF(GV14="","",IF(GV14=999,"error",IF(AND(AND(GK14=GK13,GK13=GK12,GK12=GK11,GK11=GK10,GK10=GK9),AND(GV13="",GV12="",GV11="",GV10="",GV9="")),GS9+GS10+GS11+GS12+GS13+GS14,IF(AND(AND(GK14=GK13,GK13=GK12,GK12=GK11,GK11=GK10),AND(GV13="",GV12="",GV11="",GV10="")),GS10+GS11+GS12+GS13+GS14,IF(AND(AND(GK14=GK13,GK13=GK12,GK12=GK11),AND(GV13="",GV12="",GV11="")),GS11+GS12+GS13+GS14,IF(AND(AND(GK14=GK13,GK13=GK12),AND(GV13="",GV12="")),GS12+GS13+GS14,IF(AND(GK13=GK14,GV13=""),GS13+GS14,GV14)))))))</f>
        <v/>
      </c>
      <c r="GX14" s="101" t="str">
        <f t="shared" si="130"/>
        <v/>
      </c>
      <c r="GY14" s="24" t="str">
        <f t="shared" si="131"/>
        <v/>
      </c>
      <c r="GZ14" s="27">
        <f t="shared" si="366"/>
        <v>1</v>
      </c>
      <c r="HA14" s="27" t="str">
        <f t="shared" si="132"/>
        <v>1</v>
      </c>
      <c r="HB14" s="27" t="str">
        <f t="shared" si="332"/>
        <v/>
      </c>
      <c r="HC14" s="27" t="str">
        <f t="shared" si="133"/>
        <v/>
      </c>
      <c r="HD14" s="28" t="str">
        <f t="shared" ca="1" si="134"/>
        <v/>
      </c>
      <c r="HE14" s="33">
        <f>入力シート!HC14</f>
        <v>0</v>
      </c>
      <c r="HF14" s="88" t="str">
        <f ca="1">IF(HD14="","",IF(AND(HD9="",HD10="",HD11="",HD12="",HD13="",HD14&lt;&gt;"",OR(HE9=2,HE10=2,HE11=2,HE12=2,HE13=2,HE14=2)),HD14*2,IF(AND(HD10="",HD11="",HD12="",HD13="",HD14&lt;&gt;"",OR(HE10=2,HE11=2,HE12=2,HE13=2,HE14=2)),HD14*2,IF(AND(HD11="",HD12="",HD13="",HD14&lt;&gt;"",OR(HE11=2,HE12=2,HE13=2,HE14=2)),HD14*2,IF(AND(HD12="",HD13="",HD14&lt;&gt;"",OR(HE12=2,HE13=2,HE14=2)),HD14*2,IF(AND(HD13="",HD14&lt;&gt;"",OR(HE13=2,HE14=2)),HD14*2,IF(AND(HD14&lt;&gt;"",HE14=2),HD14*2,HD14)))))))</f>
        <v/>
      </c>
      <c r="HG14" s="87" t="str">
        <f>IF(HL14="","",IF(AND(HL9="",HL10="",HL11="",HL12="",HL13="",HL14&lt;&gt;"",OR(HE9=2,HE10=2,HE11=2,HE12=2,HE13=2,HE14=2)),HK14/(GW14*2),IF(AND(HL10="",HL11="",HL12="",HL13="",HL14&lt;&gt;"",OR(HE10=2,HE11=2,HE12=2,HE13=2,HE14=2)),HK14/(GW14*2),IF(AND(HL11="",HL12="",HL13="",HL14&lt;&gt;"",OR(HE11=2,HE12=2,HE13=2,HE14=2)),HK14/(GW14*2),IF(AND(HL12="",HL13="",HL14&lt;&gt;"",OR(HE12=2,HE13=2,HE14=2)),HK14/(GW14*2),IF(AND(HL13="",HL14&lt;&gt;"",OR(HE13=2,HE14=2)),HK14/(GW14*2),1))))))</f>
        <v/>
      </c>
      <c r="HH14" s="89" t="str">
        <f t="shared" ca="1" si="135"/>
        <v/>
      </c>
      <c r="HI14" s="84">
        <f t="shared" si="136"/>
        <v>0</v>
      </c>
      <c r="HJ14" s="84" t="str">
        <f>IF(GW14="","",IF(AND(GW9="",GW10="",GW11="",GW12="",GW13="",GW14&lt;&gt;""),HI9+HI10+HI11+HI12+HI13+HI14,IF(AND(GW10="",GW11="",GW12="",GW13="",GW14&lt;&gt;""),HI10+HI11+HI12+HI13+HI14,IF(AND(GW11="",GW12="",GW13="",GW14&lt;&gt;""),HI11+HI12+HI13+HI14,IF(AND(GW12="",GW13="",GW14&lt;&gt;""),HI12+HI13+HI14,IF(AND(GW13="",GW14&lt;&gt;""),HI13+HI14,HI14))))))</f>
        <v/>
      </c>
      <c r="HK14" s="84" t="str">
        <f t="shared" si="137"/>
        <v/>
      </c>
      <c r="HL14" s="24" t="str">
        <f t="shared" si="138"/>
        <v/>
      </c>
      <c r="HM14" s="101">
        <f>入力シート!HD14</f>
        <v>0</v>
      </c>
      <c r="HN14" s="210">
        <f>入力シート!HE14</f>
        <v>0</v>
      </c>
      <c r="HO14" s="211"/>
      <c r="HP14" s="212"/>
      <c r="HQ14" s="94"/>
      <c r="HR14" s="94"/>
      <c r="HS14" s="94"/>
      <c r="HT14" s="14">
        <f>入力シート!HF14</f>
        <v>0</v>
      </c>
      <c r="HV14" s="30" t="str">
        <f t="shared" si="333"/>
        <v/>
      </c>
      <c r="HW14" s="101">
        <f>入力シート!HV14</f>
        <v>0</v>
      </c>
      <c r="HX14" s="101" t="str">
        <f>IF(HV14="","",入力シート!HW14)</f>
        <v/>
      </c>
      <c r="HY14" s="24">
        <f>TIME(入力シート!HY14,入力シート!IA14,0)</f>
        <v>0</v>
      </c>
      <c r="HZ14" s="24">
        <f>TIME(入力シート!IC14,入力シート!IE14,0)</f>
        <v>0</v>
      </c>
      <c r="IA14" s="31">
        <f>TIME(入力シート!IG14,入力シート!II14,0)</f>
        <v>0</v>
      </c>
      <c r="IB14" s="31">
        <f>TIME(入力シート!IK14,入力シート!IM14,0)</f>
        <v>0</v>
      </c>
      <c r="IC14" s="24">
        <f t="shared" si="139"/>
        <v>0</v>
      </c>
      <c r="ID14" s="24">
        <f t="shared" si="140"/>
        <v>0</v>
      </c>
      <c r="IE14" s="24">
        <f t="shared" si="141"/>
        <v>0</v>
      </c>
      <c r="IF14" s="26" t="str">
        <f t="shared" si="18"/>
        <v/>
      </c>
      <c r="IG14" s="26" t="str">
        <f t="shared" si="19"/>
        <v/>
      </c>
      <c r="IH14" s="24" t="str">
        <f t="shared" si="142"/>
        <v/>
      </c>
      <c r="II14" s="24" t="str">
        <f>IF(IH14="","",IF(IH14=999,"error",IF(AND(AND(HW14=HW13,HW13=HW12,HW12=HW11,HW11=HW10,HW10=HW9),AND(IH13="",IH12="",IH11="",IH10="",IH9="")),IE9+IE10+IE11+IE12+IE13+IE14,IF(AND(AND(HW14=HW13,HW13=HW12,HW12=HW11,HW11=HW10),AND(IH13="",IH12="",IH11="",IH10="")),IE10+IE11+IE12+IE13+IE14,IF(AND(AND(HW14=HW13,HW13=HW12,HW12=HW11),AND(IH13="",IH12="",IH11="")),IE11+IE12+IE13+IE14,IF(AND(AND(HW14=HW13,HW13=HW12),AND(IH13="",IH12="")),IE12+IE13+IE14,IF(AND(HW13=HW14,IH13=""),IE13+IE14,IH14)))))))</f>
        <v/>
      </c>
      <c r="IJ14" s="101" t="str">
        <f t="shared" si="143"/>
        <v/>
      </c>
      <c r="IK14" s="24" t="str">
        <f t="shared" si="144"/>
        <v/>
      </c>
      <c r="IL14" s="27">
        <f t="shared" si="367"/>
        <v>1</v>
      </c>
      <c r="IM14" s="27" t="str">
        <f t="shared" si="145"/>
        <v>1</v>
      </c>
      <c r="IN14" s="27" t="str">
        <f t="shared" si="334"/>
        <v/>
      </c>
      <c r="IO14" s="27" t="str">
        <f t="shared" si="146"/>
        <v/>
      </c>
      <c r="IP14" s="28" t="str">
        <f t="shared" ca="1" si="147"/>
        <v/>
      </c>
      <c r="IQ14" s="33">
        <f>入力シート!IO14</f>
        <v>0</v>
      </c>
      <c r="IR14" s="88" t="str">
        <f ca="1">IF(IP14="","",IF(AND(IP9="",IP10="",IP11="",IP12="",IP13="",IP14&lt;&gt;"",OR(IQ9=2,IQ10=2,IQ11=2,IQ12=2,IQ13=2,IQ14=2)),IP14*2,IF(AND(IP10="",IP11="",IP12="",IP13="",IP14&lt;&gt;"",OR(IQ10=2,IQ11=2,IQ12=2,IQ13=2,IQ14=2)),IP14*2,IF(AND(IP11="",IP12="",IP13="",IP14&lt;&gt;"",OR(IQ11=2,IQ12=2,IQ13=2,IQ14=2)),IP14*2,IF(AND(IP12="",IP13="",IP14&lt;&gt;"",OR(IQ12=2,IQ13=2,IQ14=2)),IP14*2,IF(AND(IP13="",IP14&lt;&gt;"",OR(IQ13=2,IQ14=2)),IP14*2,IF(AND(IP14&lt;&gt;"",IQ14=2),IP14*2,IP14)))))))</f>
        <v/>
      </c>
      <c r="IS14" s="87" t="str">
        <f>IF(IX14="","",IF(AND(IX9="",IX10="",IX11="",IX12="",IX13="",IX14&lt;&gt;"",OR(IQ9=2,IQ10=2,IQ11=2,IQ12=2,IQ13=2,IQ14=2)),IW14/(II14*2),IF(AND(IX10="",IX11="",IX12="",IX13="",IX14&lt;&gt;"",OR(IQ10=2,IQ11=2,IQ12=2,IQ13=2,IQ14=2)),IW14/(II14*2),IF(AND(IX11="",IX12="",IX13="",IX14&lt;&gt;"",OR(IQ11=2,IQ12=2,IQ13=2,IQ14=2)),IW14/(II14*2),IF(AND(IX12="",IX13="",IX14&lt;&gt;"",OR(IQ12=2,IQ13=2,IQ14=2)),IW14/(II14*2),IF(AND(IX13="",IX14&lt;&gt;"",OR(IQ13=2,IQ14=2)),IW14/(II14*2),1))))))</f>
        <v/>
      </c>
      <c r="IT14" s="89" t="str">
        <f t="shared" ca="1" si="148"/>
        <v/>
      </c>
      <c r="IU14" s="84">
        <f t="shared" si="149"/>
        <v>0</v>
      </c>
      <c r="IV14" s="84" t="str">
        <f>IF(II14="","",IF(AND(II9="",II10="",II11="",II12="",II13="",II14&lt;&gt;""),IU9+IU10+IU11+IU12+IU13+IU14,IF(AND(II10="",II11="",II12="",II13="",II14&lt;&gt;""),IU10+IU11+IU12+IU13+IU14,IF(AND(II11="",II12="",II13="",II14&lt;&gt;""),IU11+IU12+IU13+IU14,IF(AND(II12="",II13="",II14&lt;&gt;""),IU12+IU13+IU14,IF(AND(II13="",II14&lt;&gt;""),IU13+IU14,IU14))))))</f>
        <v/>
      </c>
      <c r="IW14" s="84" t="str">
        <f t="shared" si="150"/>
        <v/>
      </c>
      <c r="IX14" s="24" t="str">
        <f t="shared" si="151"/>
        <v/>
      </c>
      <c r="IY14" s="101">
        <f>入力シート!IP14</f>
        <v>0</v>
      </c>
      <c r="IZ14" s="210">
        <f>入力シート!IQ14</f>
        <v>0</v>
      </c>
      <c r="JA14" s="211"/>
      <c r="JB14" s="212"/>
      <c r="JC14" s="94"/>
      <c r="JD14" s="94"/>
      <c r="JE14" s="94"/>
      <c r="JF14" s="14">
        <f>入力シート!IR14</f>
        <v>0</v>
      </c>
      <c r="JH14" s="30" t="str">
        <f t="shared" si="335"/>
        <v/>
      </c>
      <c r="JI14" s="101">
        <f>入力シート!JH14</f>
        <v>0</v>
      </c>
      <c r="JJ14" s="101" t="str">
        <f>IF(JH14="","",入力シート!JI14)</f>
        <v/>
      </c>
      <c r="JK14" s="24">
        <f>TIME(入力シート!JK14,入力シート!JM14,0)</f>
        <v>0</v>
      </c>
      <c r="JL14" s="24">
        <f>TIME(入力シート!JO14,入力シート!JQ14,0)</f>
        <v>0</v>
      </c>
      <c r="JM14" s="31">
        <f>TIME(入力シート!JS14,入力シート!JU14,0)</f>
        <v>0</v>
      </c>
      <c r="JN14" s="31">
        <f>TIME(入力シート!JW14,入力シート!JY14,0)</f>
        <v>0</v>
      </c>
      <c r="JO14" s="24">
        <f t="shared" si="152"/>
        <v>0</v>
      </c>
      <c r="JP14" s="24">
        <f t="shared" si="153"/>
        <v>0</v>
      </c>
      <c r="JQ14" s="24">
        <f t="shared" si="154"/>
        <v>0</v>
      </c>
      <c r="JR14" s="26" t="str">
        <f t="shared" si="21"/>
        <v/>
      </c>
      <c r="JS14" s="26" t="str">
        <f t="shared" si="22"/>
        <v/>
      </c>
      <c r="JT14" s="24" t="str">
        <f t="shared" si="155"/>
        <v/>
      </c>
      <c r="JU14" s="24" t="str">
        <f>IF(JT14="","",IF(JT14=999,"error",IF(AND(AND(JI14=JI13,JI13=JI12,JI12=JI11,JI11=JI10,JI10=JI9),AND(JT13="",JT12="",JT11="",JT10="",JT9="")),JQ9+JQ10+JQ11+JQ12+JQ13+JQ14,IF(AND(AND(JI14=JI13,JI13=JI12,JI12=JI11,JI11=JI10),AND(JT13="",JT12="",JT11="",JT10="")),JQ10+JQ11+JQ12+JQ13+JQ14,IF(AND(AND(JI14=JI13,JI13=JI12,JI12=JI11),AND(JT13="",JT12="",JT11="")),JQ11+JQ12+JQ13+JQ14,IF(AND(AND(JI14=JI13,JI13=JI12),AND(JT13="",JT12="")),JQ12+JQ13+JQ14,IF(AND(JI13=JI14,JT13=""),JQ13+JQ14,JT14)))))))</f>
        <v/>
      </c>
      <c r="JV14" s="101" t="str">
        <f t="shared" si="156"/>
        <v/>
      </c>
      <c r="JW14" s="24" t="str">
        <f t="shared" si="157"/>
        <v/>
      </c>
      <c r="JX14" s="27">
        <f t="shared" si="368"/>
        <v>1</v>
      </c>
      <c r="JY14" s="27" t="str">
        <f t="shared" si="158"/>
        <v>1</v>
      </c>
      <c r="JZ14" s="27" t="str">
        <f t="shared" si="336"/>
        <v/>
      </c>
      <c r="KA14" s="27" t="str">
        <f t="shared" si="159"/>
        <v/>
      </c>
      <c r="KB14" s="28" t="str">
        <f t="shared" ca="1" si="160"/>
        <v/>
      </c>
      <c r="KC14" s="33">
        <f>入力シート!KA14</f>
        <v>0</v>
      </c>
      <c r="KD14" s="88" t="str">
        <f ca="1">IF(KB14="","",IF(AND(KB9="",KB10="",KB11="",KB12="",KB13="",KB14&lt;&gt;"",OR(KC9=2,KC10=2,KC11=2,KC12=2,KC13=2,KC14=2)),KB14*2,IF(AND(KB10="",KB11="",KB12="",KB13="",KB14&lt;&gt;"",OR(KC10=2,KC11=2,KC12=2,KC13=2,KC14=2)),KB14*2,IF(AND(KB11="",KB12="",KB13="",KB14&lt;&gt;"",OR(KC11=2,KC12=2,KC13=2,KC14=2)),KB14*2,IF(AND(KB12="",KB13="",KB14&lt;&gt;"",OR(KC12=2,KC13=2,KC14=2)),KB14*2,IF(AND(KB13="",KB14&lt;&gt;"",OR(KC13=2,KC14=2)),KB14*2,IF(AND(KB14&lt;&gt;"",KC14=2),KB14*2,KB14)))))))</f>
        <v/>
      </c>
      <c r="KE14" s="87" t="str">
        <f>IF(KJ14="","",IF(AND(KJ9="",KJ10="",KJ11="",KJ12="",KJ13="",KJ14&lt;&gt;"",OR(KC9=2,KC10=2,KC11=2,KC12=2,KC13=2,KC14=2)),KI14/(JU14*2),IF(AND(KJ10="",KJ11="",KJ12="",KJ13="",KJ14&lt;&gt;"",OR(KC10=2,KC11=2,KC12=2,KC13=2,KC14=2)),KI14/(JU14*2),IF(AND(KJ11="",KJ12="",KJ13="",KJ14&lt;&gt;"",OR(KC11=2,KC12=2,KC13=2,KC14=2)),KI14/(JU14*2),IF(AND(KJ12="",KJ13="",KJ14&lt;&gt;"",OR(KC12=2,KC13=2,KC14=2)),KI14/(JU14*2),IF(AND(KJ13="",KJ14&lt;&gt;"",OR(KC13=2,KC14=2)),KI14/(JU14*2),1))))))</f>
        <v/>
      </c>
      <c r="KF14" s="89" t="str">
        <f t="shared" ca="1" si="161"/>
        <v/>
      </c>
      <c r="KG14" s="84">
        <f t="shared" si="162"/>
        <v>0</v>
      </c>
      <c r="KH14" s="84" t="str">
        <f>IF(JU14="","",IF(AND(JU9="",JU10="",JU11="",JU12="",JU13="",JU14&lt;&gt;""),KG9+KG10+KG11+KG12+KG13+KG14,IF(AND(JU10="",JU11="",JU12="",JU13="",JU14&lt;&gt;""),KG10+KG11+KG12+KG13+KG14,IF(AND(JU11="",JU12="",JU13="",JU14&lt;&gt;""),KG11+KG12+KG13+KG14,IF(AND(JU12="",JU13="",JU14&lt;&gt;""),KG12+KG13+KG14,IF(AND(JU13="",JU14&lt;&gt;""),KG13+KG14,KG14))))))</f>
        <v/>
      </c>
      <c r="KI14" s="84" t="str">
        <f t="shared" si="163"/>
        <v/>
      </c>
      <c r="KJ14" s="24" t="str">
        <f t="shared" si="164"/>
        <v/>
      </c>
      <c r="KK14" s="101">
        <f>入力シート!KB14</f>
        <v>0</v>
      </c>
      <c r="KL14" s="210">
        <f>入力シート!KC14</f>
        <v>0</v>
      </c>
      <c r="KM14" s="211"/>
      <c r="KN14" s="212"/>
      <c r="KO14" s="94"/>
      <c r="KP14" s="94"/>
      <c r="KQ14" s="94"/>
      <c r="KR14" s="14">
        <f>入力シート!KD14</f>
        <v>0</v>
      </c>
      <c r="KT14" s="30" t="str">
        <f t="shared" si="337"/>
        <v/>
      </c>
      <c r="KU14" s="101">
        <f>入力シート!KT14</f>
        <v>0</v>
      </c>
      <c r="KV14" s="101" t="str">
        <f>IF(KT14="","",入力シート!KU14)</f>
        <v/>
      </c>
      <c r="KW14" s="24">
        <f>TIME(入力シート!KW14,入力シート!KY14,0)</f>
        <v>0</v>
      </c>
      <c r="KX14" s="24">
        <f>TIME(入力シート!LA14,入力シート!LC14,0)</f>
        <v>0</v>
      </c>
      <c r="KY14" s="31">
        <f>TIME(入力シート!LE14,入力シート!LG14,0)</f>
        <v>0</v>
      </c>
      <c r="KZ14" s="31">
        <f>TIME(入力シート!LI14,入力シート!LK14,0)</f>
        <v>0</v>
      </c>
      <c r="LA14" s="24">
        <f t="shared" si="165"/>
        <v>0</v>
      </c>
      <c r="LB14" s="24">
        <f t="shared" si="166"/>
        <v>0</v>
      </c>
      <c r="LC14" s="24">
        <f t="shared" si="167"/>
        <v>0</v>
      </c>
      <c r="LD14" s="26" t="str">
        <f t="shared" si="24"/>
        <v/>
      </c>
      <c r="LE14" s="26" t="str">
        <f t="shared" si="25"/>
        <v/>
      </c>
      <c r="LF14" s="24" t="str">
        <f t="shared" si="168"/>
        <v/>
      </c>
      <c r="LG14" s="24" t="str">
        <f>IF(LF14="","",IF(LF14=999,"error",IF(AND(AND(KU14=KU13,KU13=KU12,KU12=KU11,KU11=KU10,KU10=KU9),AND(LF13="",LF12="",LF11="",LF10="",LF9="")),LC9+LC10+LC11+LC12+LC13+LC14,IF(AND(AND(KU14=KU13,KU13=KU12,KU12=KU11,KU11=KU10),AND(LF13="",LF12="",LF11="",LF10="")),LC10+LC11+LC12+LC13+LC14,IF(AND(AND(KU14=KU13,KU13=KU12,KU12=KU11),AND(LF13="",LF12="",LF11="")),LC11+LC12+LC13+LC14,IF(AND(AND(KU14=KU13,KU13=KU12),AND(LF13="",LF12="")),LC12+LC13+LC14,IF(AND(KU13=KU14,LF13=""),LC13+LC14,LF14)))))))</f>
        <v/>
      </c>
      <c r="LH14" s="101" t="str">
        <f t="shared" si="169"/>
        <v/>
      </c>
      <c r="LI14" s="24" t="str">
        <f t="shared" si="170"/>
        <v/>
      </c>
      <c r="LJ14" s="27">
        <f t="shared" si="369"/>
        <v>1</v>
      </c>
      <c r="LK14" s="27" t="str">
        <f t="shared" si="171"/>
        <v>1</v>
      </c>
      <c r="LL14" s="27" t="str">
        <f t="shared" si="338"/>
        <v/>
      </c>
      <c r="LM14" s="27" t="str">
        <f t="shared" si="172"/>
        <v/>
      </c>
      <c r="LN14" s="28" t="str">
        <f t="shared" ca="1" si="173"/>
        <v/>
      </c>
      <c r="LO14" s="33">
        <f>入力シート!LM14</f>
        <v>0</v>
      </c>
      <c r="LP14" s="88" t="str">
        <f ca="1">IF(LN14="","",IF(AND(LN9="",LN10="",LN11="",LN12="",LN13="",LN14&lt;&gt;"",OR(LO9=2,LO10=2,LO11=2,LO12=2,LO13=2,LO14=2)),LN14*2,IF(AND(LN10="",LN11="",LN12="",LN13="",LN14&lt;&gt;"",OR(LO10=2,LO11=2,LO12=2,LO13=2,LO14=2)),LN14*2,IF(AND(LN11="",LN12="",LN13="",LN14&lt;&gt;"",OR(LO11=2,LO12=2,LO13=2,LO14=2)),LN14*2,IF(AND(LN12="",LN13="",LN14&lt;&gt;"",OR(LO12=2,LO13=2,LO14=2)),LN14*2,IF(AND(LN13="",LN14&lt;&gt;"",OR(LO13=2,LO14=2)),LN14*2,IF(AND(LN14&lt;&gt;"",LO14=2),LN14*2,LN14)))))))</f>
        <v/>
      </c>
      <c r="LQ14" s="87" t="str">
        <f>IF(LV14="","",IF(AND(LV9="",LV10="",LV11="",LV12="",LV13="",LV14&lt;&gt;"",OR(LO9=2,LO10=2,LO11=2,LO12=2,LO13=2,LO14=2)),LU14/(LG14*2),IF(AND(LV10="",LV11="",LV12="",LV13="",LV14&lt;&gt;"",OR(LO10=2,LO11=2,LO12=2,LO13=2,LO14=2)),LU14/(LG14*2),IF(AND(LV11="",LV12="",LV13="",LV14&lt;&gt;"",OR(LO11=2,LO12=2,LO13=2,LO14=2)),LU14/(LG14*2),IF(AND(LV12="",LV13="",LV14&lt;&gt;"",OR(LO12=2,LO13=2,LO14=2)),LU14/(LG14*2),IF(AND(LV13="",LV14&lt;&gt;"",OR(LO13=2,LO14=2)),LU14/(LG14*2),1))))))</f>
        <v/>
      </c>
      <c r="LR14" s="89" t="str">
        <f t="shared" ca="1" si="174"/>
        <v/>
      </c>
      <c r="LS14" s="84">
        <f t="shared" si="175"/>
        <v>0</v>
      </c>
      <c r="LT14" s="84" t="str">
        <f>IF(LG14="","",IF(AND(LG9="",LG10="",LG11="",LG12="",LG13="",LG14&lt;&gt;""),LS9+LS10+LS11+LS12+LS13+LS14,IF(AND(LG10="",LG11="",LG12="",LG13="",LG14&lt;&gt;""),LS10+LS11+LS12+LS13+LS14,IF(AND(LG11="",LG12="",LG13="",LG14&lt;&gt;""),LS11+LS12+LS13+LS14,IF(AND(LG12="",LG13="",LG14&lt;&gt;""),LS12+LS13+LS14,IF(AND(LG13="",LG14&lt;&gt;""),LS13+LS14,LS14))))))</f>
        <v/>
      </c>
      <c r="LU14" s="84" t="str">
        <f t="shared" si="176"/>
        <v/>
      </c>
      <c r="LV14" s="24" t="str">
        <f t="shared" si="177"/>
        <v/>
      </c>
      <c r="LW14" s="101">
        <f>入力シート!LN14</f>
        <v>0</v>
      </c>
      <c r="LX14" s="210">
        <f>入力シート!LO14</f>
        <v>0</v>
      </c>
      <c r="LY14" s="211"/>
      <c r="LZ14" s="212"/>
      <c r="MA14" s="94"/>
      <c r="MB14" s="94"/>
      <c r="MC14" s="94"/>
      <c r="MD14" s="14">
        <f>入力シート!LP14</f>
        <v>0</v>
      </c>
      <c r="MF14" s="30" t="str">
        <f t="shared" si="339"/>
        <v/>
      </c>
      <c r="MG14" s="101">
        <f>入力シート!MF14</f>
        <v>0</v>
      </c>
      <c r="MH14" s="101" t="str">
        <f>IF(MF14="","",入力シート!MG14)</f>
        <v/>
      </c>
      <c r="MI14" s="24">
        <f>TIME(入力シート!MI14,入力シート!MK14,0)</f>
        <v>0</v>
      </c>
      <c r="MJ14" s="24">
        <f>TIME(入力シート!MM14,入力シート!MO14,0)</f>
        <v>0</v>
      </c>
      <c r="MK14" s="31">
        <f>TIME(入力シート!MQ14,入力シート!MS14,0)</f>
        <v>0</v>
      </c>
      <c r="ML14" s="31">
        <f>TIME(入力シート!MU14,入力シート!MW14,0)</f>
        <v>0</v>
      </c>
      <c r="MM14" s="24">
        <f t="shared" si="178"/>
        <v>0</v>
      </c>
      <c r="MN14" s="24">
        <f t="shared" si="179"/>
        <v>0</v>
      </c>
      <c r="MO14" s="24">
        <f t="shared" si="180"/>
        <v>0</v>
      </c>
      <c r="MP14" s="26" t="str">
        <f t="shared" si="27"/>
        <v/>
      </c>
      <c r="MQ14" s="26" t="str">
        <f t="shared" si="28"/>
        <v/>
      </c>
      <c r="MR14" s="24" t="str">
        <f t="shared" si="181"/>
        <v/>
      </c>
      <c r="MS14" s="24" t="str">
        <f>IF(MR14="","",IF(MR14=999,"error",IF(AND(AND(MG14=MG13,MG13=MG12,MG12=MG11,MG11=MG10,MG10=MG9),AND(MR13="",MR12="",MR11="",MR10="",MR9="")),MO9+MO10+MO11+MO12+MO13+MO14,IF(AND(AND(MG14=MG13,MG13=MG12,MG12=MG11,MG11=MG10),AND(MR13="",MR12="",MR11="",MR10="")),MO10+MO11+MO12+MO13+MO14,IF(AND(AND(MG14=MG13,MG13=MG12,MG12=MG11),AND(MR13="",MR12="",MR11="")),MO11+MO12+MO13+MO14,IF(AND(AND(MG14=MG13,MG13=MG12),AND(MR13="",MR12="")),MO12+MO13+MO14,IF(AND(MG13=MG14,MR13=""),MO13+MO14,MR14)))))))</f>
        <v/>
      </c>
      <c r="MT14" s="101" t="str">
        <f t="shared" si="182"/>
        <v/>
      </c>
      <c r="MU14" s="24" t="str">
        <f t="shared" si="183"/>
        <v/>
      </c>
      <c r="MV14" s="27">
        <f t="shared" si="370"/>
        <v>1</v>
      </c>
      <c r="MW14" s="27" t="str">
        <f t="shared" si="184"/>
        <v>1</v>
      </c>
      <c r="MX14" s="27" t="str">
        <f t="shared" si="340"/>
        <v/>
      </c>
      <c r="MY14" s="27" t="str">
        <f t="shared" si="185"/>
        <v/>
      </c>
      <c r="MZ14" s="28" t="str">
        <f t="shared" ca="1" si="186"/>
        <v/>
      </c>
      <c r="NA14" s="33">
        <f>入力シート!MY14</f>
        <v>0</v>
      </c>
      <c r="NB14" s="88" t="str">
        <f ca="1">IF(MZ14="","",IF(AND(MZ9="",MZ10="",MZ11="",MZ12="",MZ13="",MZ14&lt;&gt;"",OR(NA9=2,NA10=2,NA11=2,NA12=2,NA13=2,NA14=2)),MZ14*2,IF(AND(MZ10="",MZ11="",MZ12="",MZ13="",MZ14&lt;&gt;"",OR(NA10=2,NA11=2,NA12=2,NA13=2,NA14=2)),MZ14*2,IF(AND(MZ11="",MZ12="",MZ13="",MZ14&lt;&gt;"",OR(NA11=2,NA12=2,NA13=2,NA14=2)),MZ14*2,IF(AND(MZ12="",MZ13="",MZ14&lt;&gt;"",OR(NA12=2,NA13=2,NA14=2)),MZ14*2,IF(AND(MZ13="",MZ14&lt;&gt;"",OR(NA13=2,NA14=2)),MZ14*2,IF(AND(MZ14&lt;&gt;"",NA14=2),MZ14*2,MZ14)))))))</f>
        <v/>
      </c>
      <c r="NC14" s="87" t="str">
        <f>IF(NH14="","",IF(AND(NH9="",NH10="",NH11="",NH12="",NH13="",NH14&lt;&gt;"",OR(NA9=2,NA10=2,NA11=2,NA12=2,NA13=2,NA14=2)),NG14/(MS14*2),IF(AND(NH10="",NH11="",NH12="",NH13="",NH14&lt;&gt;"",OR(NA10=2,NA11=2,NA12=2,NA13=2,NA14=2)),NG14/(MS14*2),IF(AND(NH11="",NH12="",NH13="",NH14&lt;&gt;"",OR(NA11=2,NA12=2,NA13=2,NA14=2)),NG14/(MS14*2),IF(AND(NH12="",NH13="",NH14&lt;&gt;"",OR(NA12=2,NA13=2,NA14=2)),NG14/(MS14*2),IF(AND(NH13="",NH14&lt;&gt;"",OR(NA13=2,NA14=2)),NG14/(MS14*2),1))))))</f>
        <v/>
      </c>
      <c r="ND14" s="89" t="str">
        <f t="shared" ca="1" si="187"/>
        <v/>
      </c>
      <c r="NE14" s="84">
        <f t="shared" si="188"/>
        <v>0</v>
      </c>
      <c r="NF14" s="84" t="str">
        <f>IF(MS14="","",IF(AND(MS9="",MS10="",MS11="",MS12="",MS13="",MS14&lt;&gt;""),NE9+NE10+NE11+NE12+NE13+NE14,IF(AND(MS10="",MS11="",MS12="",MS13="",MS14&lt;&gt;""),NE10+NE11+NE12+NE13+NE14,IF(AND(MS11="",MS12="",MS13="",MS14&lt;&gt;""),NE11+NE12+NE13+NE14,IF(AND(MS12="",MS13="",MS14&lt;&gt;""),NE12+NE13+NE14,IF(AND(MS13="",MS14&lt;&gt;""),NE13+NE14,NE14))))))</f>
        <v/>
      </c>
      <c r="NG14" s="84" t="str">
        <f t="shared" si="189"/>
        <v/>
      </c>
      <c r="NH14" s="24" t="str">
        <f t="shared" si="190"/>
        <v/>
      </c>
      <c r="NI14" s="101">
        <f>入力シート!MZ14</f>
        <v>0</v>
      </c>
      <c r="NJ14" s="210">
        <f>入力シート!NA14</f>
        <v>0</v>
      </c>
      <c r="NK14" s="211"/>
      <c r="NL14" s="212"/>
      <c r="NM14" s="94"/>
      <c r="NN14" s="94"/>
      <c r="NO14" s="94"/>
      <c r="NP14" s="14">
        <f>入力シート!NB14</f>
        <v>0</v>
      </c>
      <c r="NR14" s="30" t="str">
        <f t="shared" si="341"/>
        <v/>
      </c>
      <c r="NS14" s="101">
        <f>入力シート!NR14</f>
        <v>0</v>
      </c>
      <c r="NT14" s="101" t="str">
        <f>IF(NR14="","",入力シート!NS14)</f>
        <v/>
      </c>
      <c r="NU14" s="24">
        <f>TIME(入力シート!NU14,入力シート!NW14,0)</f>
        <v>0</v>
      </c>
      <c r="NV14" s="24">
        <f>TIME(入力シート!NY14,入力シート!OA14,0)</f>
        <v>0</v>
      </c>
      <c r="NW14" s="31">
        <f>TIME(入力シート!OC14,入力シート!OE14,0)</f>
        <v>0</v>
      </c>
      <c r="NX14" s="31">
        <f>TIME(入力シート!OG14,入力シート!OI14,0)</f>
        <v>0</v>
      </c>
      <c r="NY14" s="24">
        <f t="shared" si="191"/>
        <v>0</v>
      </c>
      <c r="NZ14" s="24">
        <f t="shared" si="192"/>
        <v>0</v>
      </c>
      <c r="OA14" s="24">
        <f t="shared" si="193"/>
        <v>0</v>
      </c>
      <c r="OB14" s="26" t="str">
        <f t="shared" si="30"/>
        <v/>
      </c>
      <c r="OC14" s="26" t="str">
        <f t="shared" si="31"/>
        <v/>
      </c>
      <c r="OD14" s="24" t="str">
        <f t="shared" si="194"/>
        <v/>
      </c>
      <c r="OE14" s="24" t="str">
        <f>IF(OD14="","",IF(OD14=999,"error",IF(AND(AND(NS14=NS13,NS13=NS12,NS12=NS11,NS11=NS10,NS10=NS9),AND(OD13="",OD12="",OD11="",OD10="",OD9="")),OA9+OA10+OA11+OA12+OA13+OA14,IF(AND(AND(NS14=NS13,NS13=NS12,NS12=NS11,NS11=NS10),AND(OD13="",OD12="",OD11="",OD10="")),OA10+OA11+OA12+OA13+OA14,IF(AND(AND(NS14=NS13,NS13=NS12,NS12=NS11),AND(OD13="",OD12="",OD11="")),OA11+OA12+OA13+OA14,IF(AND(AND(NS14=NS13,NS13=NS12),AND(OD13="",OD12="")),OA12+OA13+OA14,IF(AND(NS13=NS14,OD13=""),OA13+OA14,OD14)))))))</f>
        <v/>
      </c>
      <c r="OF14" s="101" t="str">
        <f t="shared" si="195"/>
        <v/>
      </c>
      <c r="OG14" s="24" t="str">
        <f t="shared" si="196"/>
        <v/>
      </c>
      <c r="OH14" s="27">
        <f t="shared" si="371"/>
        <v>1</v>
      </c>
      <c r="OI14" s="27" t="str">
        <f t="shared" si="197"/>
        <v>1</v>
      </c>
      <c r="OJ14" s="27" t="str">
        <f t="shared" si="342"/>
        <v/>
      </c>
      <c r="OK14" s="27" t="str">
        <f t="shared" si="198"/>
        <v/>
      </c>
      <c r="OL14" s="28" t="str">
        <f t="shared" ca="1" si="199"/>
        <v/>
      </c>
      <c r="OM14" s="33">
        <f>入力シート!OK14</f>
        <v>0</v>
      </c>
      <c r="ON14" s="88" t="str">
        <f ca="1">IF(OL14="","",IF(AND(OL9="",OL10="",OL11="",OL12="",OL13="",OL14&lt;&gt;"",OR(OM9=2,OM10=2,OM11=2,OM12=2,OM13=2,OM14=2)),OL14*2,IF(AND(OL10="",OL11="",OL12="",OL13="",OL14&lt;&gt;"",OR(OM10=2,OM11=2,OM12=2,OM13=2,OM14=2)),OL14*2,IF(AND(OL11="",OL12="",OL13="",OL14&lt;&gt;"",OR(OM11=2,OM12=2,OM13=2,OM14=2)),OL14*2,IF(AND(OL12="",OL13="",OL14&lt;&gt;"",OR(OM12=2,OM13=2,OM14=2)),OL14*2,IF(AND(OL13="",OL14&lt;&gt;"",OR(OM13=2,OM14=2)),OL14*2,IF(AND(OL14&lt;&gt;"",OM14=2),OL14*2,OL14)))))))</f>
        <v/>
      </c>
      <c r="OO14" s="87" t="str">
        <f>IF(OT14="","",IF(AND(OT9="",OT10="",OT11="",OT12="",OT13="",OT14&lt;&gt;"",OR(OM9=2,OM10=2,OM11=2,OM12=2,OM13=2,OM14=2)),OS14/(OE14*2),IF(AND(OT10="",OT11="",OT12="",OT13="",OT14&lt;&gt;"",OR(OM10=2,OM11=2,OM12=2,OM13=2,OM14=2)),OS14/(OE14*2),IF(AND(OT11="",OT12="",OT13="",OT14&lt;&gt;"",OR(OM11=2,OM12=2,OM13=2,OM14=2)),OS14/(OE14*2),IF(AND(OT12="",OT13="",OT14&lt;&gt;"",OR(OM12=2,OM13=2,OM14=2)),OS14/(OE14*2),IF(AND(OT13="",OT14&lt;&gt;"",OR(OM13=2,OM14=2)),OS14/(OE14*2),1))))))</f>
        <v/>
      </c>
      <c r="OP14" s="89" t="str">
        <f t="shared" ca="1" si="200"/>
        <v/>
      </c>
      <c r="OQ14" s="84">
        <f t="shared" si="201"/>
        <v>0</v>
      </c>
      <c r="OR14" s="84" t="str">
        <f>IF(OE14="","",IF(AND(OE9="",OE10="",OE11="",OE12="",OE13="",OE14&lt;&gt;""),OQ9+OQ10+OQ11+OQ12+OQ13+OQ14,IF(AND(OE10="",OE11="",OE12="",OE13="",OE14&lt;&gt;""),OQ10+OQ11+OQ12+OQ13+OQ14,IF(AND(OE11="",OE12="",OE13="",OE14&lt;&gt;""),OQ11+OQ12+OQ13+OQ14,IF(AND(OE12="",OE13="",OE14&lt;&gt;""),OQ12+OQ13+OQ14,IF(AND(OE13="",OE14&lt;&gt;""),OQ13+OQ14,OQ14))))))</f>
        <v/>
      </c>
      <c r="OS14" s="84" t="str">
        <f t="shared" si="202"/>
        <v/>
      </c>
      <c r="OT14" s="24" t="str">
        <f t="shared" si="203"/>
        <v/>
      </c>
      <c r="OU14" s="101">
        <f>入力シート!OL14</f>
        <v>0</v>
      </c>
      <c r="OV14" s="210">
        <f>入力シート!OM14</f>
        <v>0</v>
      </c>
      <c r="OW14" s="211"/>
      <c r="OX14" s="212"/>
      <c r="OY14" s="94"/>
      <c r="OZ14" s="94"/>
      <c r="PA14" s="94"/>
      <c r="PB14" s="14">
        <f>入力シート!ON14</f>
        <v>0</v>
      </c>
      <c r="PD14" s="30" t="str">
        <f t="shared" si="343"/>
        <v/>
      </c>
      <c r="PE14" s="101">
        <f>入力シート!PD14</f>
        <v>0</v>
      </c>
      <c r="PF14" s="101" t="str">
        <f>IF(PD14="","",入力シート!PE14)</f>
        <v/>
      </c>
      <c r="PG14" s="24">
        <f>TIME(入力シート!PG14,入力シート!PI14,0)</f>
        <v>0</v>
      </c>
      <c r="PH14" s="24">
        <f>TIME(入力シート!PK14,入力シート!PM14,0)</f>
        <v>0</v>
      </c>
      <c r="PI14" s="31">
        <f>TIME(入力シート!PO14,入力シート!PQ14,0)</f>
        <v>0</v>
      </c>
      <c r="PJ14" s="31">
        <f>TIME(入力シート!PS14,入力シート!PU14,0)</f>
        <v>0</v>
      </c>
      <c r="PK14" s="24">
        <f t="shared" si="204"/>
        <v>0</v>
      </c>
      <c r="PL14" s="24">
        <f t="shared" si="205"/>
        <v>0</v>
      </c>
      <c r="PM14" s="24">
        <f t="shared" si="206"/>
        <v>0</v>
      </c>
      <c r="PN14" s="26" t="str">
        <f t="shared" si="33"/>
        <v/>
      </c>
      <c r="PO14" s="26" t="str">
        <f t="shared" si="34"/>
        <v/>
      </c>
      <c r="PP14" s="24" t="str">
        <f t="shared" si="207"/>
        <v/>
      </c>
      <c r="PQ14" s="24" t="str">
        <f>IF(PP14="","",IF(PP14=999,"error",IF(AND(AND(PE14=PE13,PE13=PE12,PE12=PE11,PE11=PE10,PE10=PE9),AND(PP13="",PP12="",PP11="",PP10="",PP9="")),PM9+PM10+PM11+PM12+PM13+PM14,IF(AND(AND(PE14=PE13,PE13=PE12,PE12=PE11,PE11=PE10),AND(PP13="",PP12="",PP11="",PP10="")),PM10+PM11+PM12+PM13+PM14,IF(AND(AND(PE14=PE13,PE13=PE12,PE12=PE11),AND(PP13="",PP12="",PP11="")),PM11+PM12+PM13+PM14,IF(AND(AND(PE14=PE13,PE13=PE12),AND(PP13="",PP12="")),PM12+PM13+PM14,IF(AND(PE13=PE14,PP13=""),PM13+PM14,PP14)))))))</f>
        <v/>
      </c>
      <c r="PR14" s="101" t="str">
        <f t="shared" si="208"/>
        <v/>
      </c>
      <c r="PS14" s="24" t="str">
        <f t="shared" si="209"/>
        <v/>
      </c>
      <c r="PT14" s="27">
        <f t="shared" si="372"/>
        <v>1</v>
      </c>
      <c r="PU14" s="27" t="str">
        <f t="shared" si="210"/>
        <v>1</v>
      </c>
      <c r="PV14" s="27" t="str">
        <f t="shared" si="344"/>
        <v/>
      </c>
      <c r="PW14" s="27" t="str">
        <f t="shared" si="211"/>
        <v/>
      </c>
      <c r="PX14" s="28" t="str">
        <f t="shared" ca="1" si="212"/>
        <v/>
      </c>
      <c r="PY14" s="33">
        <f>入力シート!PW14</f>
        <v>0</v>
      </c>
      <c r="PZ14" s="88" t="str">
        <f ca="1">IF(PX14="","",IF(AND(PX9="",PX10="",PX11="",PX12="",PX13="",PX14&lt;&gt;"",OR(PY9=2,PY10=2,PY11=2,PY12=2,PY13=2,PY14=2)),PX14*2,IF(AND(PX10="",PX11="",PX12="",PX13="",PX14&lt;&gt;"",OR(PY10=2,PY11=2,PY12=2,PY13=2,PY14=2)),PX14*2,IF(AND(PX11="",PX12="",PX13="",PX14&lt;&gt;"",OR(PY11=2,PY12=2,PY13=2,PY14=2)),PX14*2,IF(AND(PX12="",PX13="",PX14&lt;&gt;"",OR(PY12=2,PY13=2,PY14=2)),PX14*2,IF(AND(PX13="",PX14&lt;&gt;"",OR(PY13=2,PY14=2)),PX14*2,IF(AND(PX14&lt;&gt;"",PY14=2),PX14*2,PX14)))))))</f>
        <v/>
      </c>
      <c r="QA14" s="87" t="str">
        <f>IF(QF14="","",IF(AND(QF9="",QF10="",QF11="",QF12="",QF13="",QF14&lt;&gt;"",OR(PY9=2,PY10=2,PY11=2,PY12=2,PY13=2,PY14=2)),QE14/(PQ14*2),IF(AND(QF10="",QF11="",QF12="",QF13="",QF14&lt;&gt;"",OR(PY10=2,PY11=2,PY12=2,PY13=2,PY14=2)),QE14/(PQ14*2),IF(AND(QF11="",QF12="",QF13="",QF14&lt;&gt;"",OR(PY11=2,PY12=2,PY13=2,PY14=2)),QE14/(PQ14*2),IF(AND(QF12="",QF13="",QF14&lt;&gt;"",OR(PY12=2,PY13=2,PY14=2)),QE14/(PQ14*2),IF(AND(QF13="",QF14&lt;&gt;"",OR(PY13=2,PY14=2)),QE14/(PQ14*2),1))))))</f>
        <v/>
      </c>
      <c r="QB14" s="89" t="str">
        <f t="shared" ca="1" si="213"/>
        <v/>
      </c>
      <c r="QC14" s="84">
        <f t="shared" si="214"/>
        <v>0</v>
      </c>
      <c r="QD14" s="84" t="str">
        <f>IF(PQ14="","",IF(AND(PQ9="",PQ10="",PQ11="",PQ12="",PQ13="",PQ14&lt;&gt;""),QC9+QC10+QC11+QC12+QC13+QC14,IF(AND(PQ10="",PQ11="",PQ12="",PQ13="",PQ14&lt;&gt;""),QC10+QC11+QC12+QC13+QC14,IF(AND(PQ11="",PQ12="",PQ13="",PQ14&lt;&gt;""),QC11+QC12+QC13+QC14,IF(AND(PQ12="",PQ13="",PQ14&lt;&gt;""),QC12+QC13+QC14,IF(AND(PQ13="",PQ14&lt;&gt;""),QC13+QC14,QC14))))))</f>
        <v/>
      </c>
      <c r="QE14" s="84" t="str">
        <f t="shared" si="215"/>
        <v/>
      </c>
      <c r="QF14" s="24" t="str">
        <f t="shared" si="216"/>
        <v/>
      </c>
      <c r="QG14" s="101">
        <f>入力シート!PX14</f>
        <v>0</v>
      </c>
      <c r="QH14" s="210">
        <f>入力シート!PY14</f>
        <v>0</v>
      </c>
      <c r="QI14" s="211"/>
      <c r="QJ14" s="212"/>
      <c r="QK14" s="94"/>
      <c r="QL14" s="94"/>
      <c r="QM14" s="94"/>
      <c r="QN14" s="14">
        <f>入力シート!PZ14</f>
        <v>0</v>
      </c>
      <c r="QP14" s="30" t="str">
        <f t="shared" si="345"/>
        <v/>
      </c>
      <c r="QQ14" s="101">
        <f>入力シート!QP14</f>
        <v>0</v>
      </c>
      <c r="QR14" s="101" t="str">
        <f>IF(QP14="","",入力シート!QQ14)</f>
        <v/>
      </c>
      <c r="QS14" s="24">
        <f>TIME(入力シート!QS14,入力シート!QU14,0)</f>
        <v>0</v>
      </c>
      <c r="QT14" s="24">
        <f>TIME(入力シート!QW14,入力シート!QY14,0)</f>
        <v>0</v>
      </c>
      <c r="QU14" s="31">
        <f>TIME(入力シート!RA14,入力シート!RC14,0)</f>
        <v>0</v>
      </c>
      <c r="QV14" s="31">
        <f>TIME(入力シート!RE14,入力シート!RG14,0)</f>
        <v>0</v>
      </c>
      <c r="QW14" s="24">
        <f t="shared" si="217"/>
        <v>0</v>
      </c>
      <c r="QX14" s="24">
        <f t="shared" si="218"/>
        <v>0</v>
      </c>
      <c r="QY14" s="24">
        <f t="shared" si="219"/>
        <v>0</v>
      </c>
      <c r="QZ14" s="26" t="str">
        <f t="shared" si="36"/>
        <v/>
      </c>
      <c r="RA14" s="26" t="str">
        <f t="shared" si="37"/>
        <v/>
      </c>
      <c r="RB14" s="24" t="str">
        <f t="shared" si="220"/>
        <v/>
      </c>
      <c r="RC14" s="24" t="str">
        <f>IF(RB14="","",IF(RB14=999,"error",IF(AND(AND(QQ14=QQ13,QQ13=QQ12,QQ12=QQ11,QQ11=QQ10,QQ10=QQ9),AND(RB13="",RB12="",RB11="",RB10="",RB9="")),QY9+QY10+QY11+QY12+QY13+QY14,IF(AND(AND(QQ14=QQ13,QQ13=QQ12,QQ12=QQ11,QQ11=QQ10),AND(RB13="",RB12="",RB11="",RB10="")),QY10+QY11+QY12+QY13+QY14,IF(AND(AND(QQ14=QQ13,QQ13=QQ12,QQ12=QQ11),AND(RB13="",RB12="",RB11="")),QY11+QY12+QY13+QY14,IF(AND(AND(QQ14=QQ13,QQ13=QQ12),AND(RB13="",RB12="")),QY12+QY13+QY14,IF(AND(QQ13=QQ14,RB13=""),QY13+QY14,RB14)))))))</f>
        <v/>
      </c>
      <c r="RD14" s="101" t="str">
        <f t="shared" si="221"/>
        <v/>
      </c>
      <c r="RE14" s="24" t="str">
        <f t="shared" si="222"/>
        <v/>
      </c>
      <c r="RF14" s="27">
        <f t="shared" si="373"/>
        <v>1</v>
      </c>
      <c r="RG14" s="27" t="str">
        <f t="shared" si="223"/>
        <v>1</v>
      </c>
      <c r="RH14" s="27" t="str">
        <f t="shared" si="346"/>
        <v/>
      </c>
      <c r="RI14" s="27" t="str">
        <f t="shared" si="224"/>
        <v/>
      </c>
      <c r="RJ14" s="28" t="str">
        <f t="shared" ca="1" si="225"/>
        <v/>
      </c>
      <c r="RK14" s="33">
        <f>入力シート!RI14</f>
        <v>0</v>
      </c>
      <c r="RL14" s="88" t="str">
        <f ca="1">IF(RJ14="","",IF(AND(RJ9="",RJ10="",RJ11="",RJ12="",RJ13="",RJ14&lt;&gt;"",OR(RK9=2,RK10=2,RK11=2,RK12=2,RK13=2,RK14=2)),RJ14*2,IF(AND(RJ10="",RJ11="",RJ12="",RJ13="",RJ14&lt;&gt;"",OR(RK10=2,RK11=2,RK12=2,RK13=2,RK14=2)),RJ14*2,IF(AND(RJ11="",RJ12="",RJ13="",RJ14&lt;&gt;"",OR(RK11=2,RK12=2,RK13=2,RK14=2)),RJ14*2,IF(AND(RJ12="",RJ13="",RJ14&lt;&gt;"",OR(RK12=2,RK13=2,RK14=2)),RJ14*2,IF(AND(RJ13="",RJ14&lt;&gt;"",OR(RK13=2,RK14=2)),RJ14*2,IF(AND(RJ14&lt;&gt;"",RK14=2),RJ14*2,RJ14)))))))</f>
        <v/>
      </c>
      <c r="RM14" s="87" t="str">
        <f>IF(RR14="","",IF(AND(RR9="",RR10="",RR11="",RR12="",RR13="",RR14&lt;&gt;"",OR(RK9=2,RK10=2,RK11=2,RK12=2,RK13=2,RK14=2)),RQ14/(RC14*2),IF(AND(RR10="",RR11="",RR12="",RR13="",RR14&lt;&gt;"",OR(RK10=2,RK11=2,RK12=2,RK13=2,RK14=2)),RQ14/(RC14*2),IF(AND(RR11="",RR12="",RR13="",RR14&lt;&gt;"",OR(RK11=2,RK12=2,RK13=2,RK14=2)),RQ14/(RC14*2),IF(AND(RR12="",RR13="",RR14&lt;&gt;"",OR(RK12=2,RK13=2,RK14=2)),RQ14/(RC14*2),IF(AND(RR13="",RR14&lt;&gt;"",OR(RK13=2,RK14=2)),RQ14/(RC14*2),1))))))</f>
        <v/>
      </c>
      <c r="RN14" s="89" t="str">
        <f t="shared" ca="1" si="226"/>
        <v/>
      </c>
      <c r="RO14" s="84">
        <f t="shared" si="227"/>
        <v>0</v>
      </c>
      <c r="RP14" s="84" t="str">
        <f>IF(RC14="","",IF(AND(RC9="",RC10="",RC11="",RC12="",RC13="",RC14&lt;&gt;""),RO9+RO10+RO11+RO12+RO13+RO14,IF(AND(RC10="",RC11="",RC12="",RC13="",RC14&lt;&gt;""),RO10+RO11+RO12+RO13+RO14,IF(AND(RC11="",RC12="",RC13="",RC14&lt;&gt;""),RO11+RO12+RO13+RO14,IF(AND(RC12="",RC13="",RC14&lt;&gt;""),RO12+RO13+RO14,IF(AND(RC13="",RC14&lt;&gt;""),RO13+RO14,RO14))))))</f>
        <v/>
      </c>
      <c r="RQ14" s="84" t="str">
        <f t="shared" si="228"/>
        <v/>
      </c>
      <c r="RR14" s="24" t="str">
        <f t="shared" si="229"/>
        <v/>
      </c>
      <c r="RS14" s="101">
        <f>入力シート!RJ14</f>
        <v>0</v>
      </c>
      <c r="RT14" s="210">
        <f>入力シート!RK14</f>
        <v>0</v>
      </c>
      <c r="RU14" s="211"/>
      <c r="RV14" s="212"/>
      <c r="RW14" s="94"/>
      <c r="RX14" s="94"/>
      <c r="RY14" s="94"/>
      <c r="RZ14" s="14">
        <f>入力シート!RL14</f>
        <v>0</v>
      </c>
      <c r="SB14" s="30" t="str">
        <f t="shared" si="347"/>
        <v/>
      </c>
      <c r="SC14" s="101">
        <f>入力シート!SB14</f>
        <v>0</v>
      </c>
      <c r="SD14" s="101" t="str">
        <f>IF(SB14="","",入力シート!SC14)</f>
        <v/>
      </c>
      <c r="SE14" s="24">
        <f>TIME(入力シート!SE14,入力シート!SG14,0)</f>
        <v>0</v>
      </c>
      <c r="SF14" s="24">
        <f>TIME(入力シート!SI14,入力シート!SK14,0)</f>
        <v>0</v>
      </c>
      <c r="SG14" s="31">
        <f>TIME(入力シート!SM14,入力シート!SO14,0)</f>
        <v>0</v>
      </c>
      <c r="SH14" s="31">
        <f>TIME(入力シート!SQ14,入力シート!SS14,0)</f>
        <v>0</v>
      </c>
      <c r="SI14" s="24">
        <f t="shared" si="230"/>
        <v>0</v>
      </c>
      <c r="SJ14" s="24">
        <f t="shared" si="231"/>
        <v>0</v>
      </c>
      <c r="SK14" s="24">
        <f t="shared" si="232"/>
        <v>0</v>
      </c>
      <c r="SL14" s="26" t="str">
        <f t="shared" si="39"/>
        <v/>
      </c>
      <c r="SM14" s="26" t="str">
        <f t="shared" si="40"/>
        <v/>
      </c>
      <c r="SN14" s="24" t="str">
        <f t="shared" si="233"/>
        <v/>
      </c>
      <c r="SO14" s="24" t="str">
        <f>IF(SN14="","",IF(SN14=999,"error",IF(AND(AND(SC14=SC13,SC13=SC12,SC12=SC11,SC11=SC10,SC10=SC9),AND(SN13="",SN12="",SN11="",SN10="",SN9="")),SK9+SK10+SK11+SK12+SK13+SK14,IF(AND(AND(SC14=SC13,SC13=SC12,SC12=SC11,SC11=SC10),AND(SN13="",SN12="",SN11="",SN10="")),SK10+SK11+SK12+SK13+SK14,IF(AND(AND(SC14=SC13,SC13=SC12,SC12=SC11),AND(SN13="",SN12="",SN11="")),SK11+SK12+SK13+SK14,IF(AND(AND(SC14=SC13,SC13=SC12),AND(SN13="",SN12="")),SK12+SK13+SK14,IF(AND(SC13=SC14,SN13=""),SK13+SK14,SN14)))))))</f>
        <v/>
      </c>
      <c r="SP14" s="101" t="str">
        <f t="shared" si="234"/>
        <v/>
      </c>
      <c r="SQ14" s="24" t="str">
        <f t="shared" si="235"/>
        <v/>
      </c>
      <c r="SR14" s="27">
        <f t="shared" si="374"/>
        <v>1</v>
      </c>
      <c r="SS14" s="27" t="str">
        <f t="shared" si="236"/>
        <v>1</v>
      </c>
      <c r="ST14" s="27" t="str">
        <f t="shared" si="348"/>
        <v/>
      </c>
      <c r="SU14" s="27" t="str">
        <f t="shared" si="237"/>
        <v/>
      </c>
      <c r="SV14" s="28" t="str">
        <f t="shared" ca="1" si="238"/>
        <v/>
      </c>
      <c r="SW14" s="33">
        <f>入力シート!SU14</f>
        <v>0</v>
      </c>
      <c r="SX14" s="88" t="str">
        <f ca="1">IF(SV14="","",IF(AND(SV9="",SV10="",SV11="",SV12="",SV13="",SV14&lt;&gt;"",OR(SW9=2,SW10=2,SW11=2,SW12=2,SW13=2,SW14=2)),SV14*2,IF(AND(SV10="",SV11="",SV12="",SV13="",SV14&lt;&gt;"",OR(SW10=2,SW11=2,SW12=2,SW13=2,SW14=2)),SV14*2,IF(AND(SV11="",SV12="",SV13="",SV14&lt;&gt;"",OR(SW11=2,SW12=2,SW13=2,SW14=2)),SV14*2,IF(AND(SV12="",SV13="",SV14&lt;&gt;"",OR(SW12=2,SW13=2,SW14=2)),SV14*2,IF(AND(SV13="",SV14&lt;&gt;"",OR(SW13=2,SW14=2)),SV14*2,IF(AND(SV14&lt;&gt;"",SW14=2),SV14*2,SV14)))))))</f>
        <v/>
      </c>
      <c r="SY14" s="87" t="str">
        <f>IF(TD14="","",IF(AND(TD9="",TD10="",TD11="",TD12="",TD13="",TD14&lt;&gt;"",OR(SW9=2,SW10=2,SW11=2,SW12=2,SW13=2,SW14=2)),TC14/(SO14*2),IF(AND(TD10="",TD11="",TD12="",TD13="",TD14&lt;&gt;"",OR(SW10=2,SW11=2,SW12=2,SW13=2,SW14=2)),TC14/(SO14*2),IF(AND(TD11="",TD12="",TD13="",TD14&lt;&gt;"",OR(SW11=2,SW12=2,SW13=2,SW14=2)),TC14/(SO14*2),IF(AND(TD12="",TD13="",TD14&lt;&gt;"",OR(SW12=2,SW13=2,SW14=2)),TC14/(SO14*2),IF(AND(TD13="",TD14&lt;&gt;"",OR(SW13=2,SW14=2)),TC14/(SO14*2),1))))))</f>
        <v/>
      </c>
      <c r="SZ14" s="89" t="str">
        <f t="shared" ca="1" si="239"/>
        <v/>
      </c>
      <c r="TA14" s="84">
        <f t="shared" si="240"/>
        <v>0</v>
      </c>
      <c r="TB14" s="84" t="str">
        <f>IF(SO14="","",IF(AND(SO9="",SO10="",SO11="",SO12="",SO13="",SO14&lt;&gt;""),TA9+TA10+TA11+TA12+TA13+TA14,IF(AND(SO10="",SO11="",SO12="",SO13="",SO14&lt;&gt;""),TA10+TA11+TA12+TA13+TA14,IF(AND(SO11="",SO12="",SO13="",SO14&lt;&gt;""),TA11+TA12+TA13+TA14,IF(AND(SO12="",SO13="",SO14&lt;&gt;""),TA12+TA13+TA14,IF(AND(SO13="",SO14&lt;&gt;""),TA13+TA14,TA14))))))</f>
        <v/>
      </c>
      <c r="TC14" s="84" t="str">
        <f t="shared" si="241"/>
        <v/>
      </c>
      <c r="TD14" s="24" t="str">
        <f t="shared" si="242"/>
        <v/>
      </c>
      <c r="TE14" s="101">
        <f>入力シート!SV14</f>
        <v>0</v>
      </c>
      <c r="TF14" s="210">
        <f>入力シート!SW14</f>
        <v>0</v>
      </c>
      <c r="TG14" s="211"/>
      <c r="TH14" s="212"/>
      <c r="TI14" s="94"/>
      <c r="TJ14" s="94"/>
      <c r="TK14" s="94"/>
      <c r="TL14" s="14">
        <f>入力シート!SX14</f>
        <v>0</v>
      </c>
      <c r="TN14" s="30" t="str">
        <f t="shared" si="349"/>
        <v/>
      </c>
      <c r="TO14" s="101">
        <f>入力シート!TN14</f>
        <v>0</v>
      </c>
      <c r="TP14" s="101" t="str">
        <f>IF(TN14="","",入力シート!TO14)</f>
        <v/>
      </c>
      <c r="TQ14" s="24">
        <f>TIME(入力シート!TQ14,入力シート!TS14,0)</f>
        <v>0</v>
      </c>
      <c r="TR14" s="24">
        <f>TIME(入力シート!TU14,入力シート!TW14,0)</f>
        <v>0</v>
      </c>
      <c r="TS14" s="31">
        <f>TIME(入力シート!TY14,入力シート!UA14,0)</f>
        <v>0</v>
      </c>
      <c r="TT14" s="31">
        <f>TIME(入力シート!UC14,入力シート!UE14,0)</f>
        <v>0</v>
      </c>
      <c r="TU14" s="24">
        <f t="shared" si="243"/>
        <v>0</v>
      </c>
      <c r="TV14" s="24">
        <f t="shared" si="244"/>
        <v>0</v>
      </c>
      <c r="TW14" s="24">
        <f t="shared" si="245"/>
        <v>0</v>
      </c>
      <c r="TX14" s="26" t="str">
        <f t="shared" si="42"/>
        <v/>
      </c>
      <c r="TY14" s="26" t="str">
        <f t="shared" si="43"/>
        <v/>
      </c>
      <c r="TZ14" s="24" t="str">
        <f t="shared" si="246"/>
        <v/>
      </c>
      <c r="UA14" s="24" t="str">
        <f>IF(TZ14="","",IF(TZ14=999,"error",IF(AND(AND(TO14=TO13,TO13=TO12,TO12=TO11,TO11=TO10,TO10=TO9),AND(TZ13="",TZ12="",TZ11="",TZ10="",TZ9="")),TW9+TW10+TW11+TW12+TW13+TW14,IF(AND(AND(TO14=TO13,TO13=TO12,TO12=TO11,TO11=TO10),AND(TZ13="",TZ12="",TZ11="",TZ10="")),TW10+TW11+TW12+TW13+TW14,IF(AND(AND(TO14=TO13,TO13=TO12,TO12=TO11),AND(TZ13="",TZ12="",TZ11="")),TW11+TW12+TW13+TW14,IF(AND(AND(TO14=TO13,TO13=TO12),AND(TZ13="",TZ12="")),TW12+TW13+TW14,IF(AND(TO13=TO14,TZ13=""),TW13+TW14,TZ14)))))))</f>
        <v/>
      </c>
      <c r="UB14" s="101" t="str">
        <f t="shared" si="247"/>
        <v/>
      </c>
      <c r="UC14" s="24" t="str">
        <f t="shared" si="248"/>
        <v/>
      </c>
      <c r="UD14" s="27">
        <f t="shared" si="375"/>
        <v>1</v>
      </c>
      <c r="UE14" s="27" t="str">
        <f t="shared" si="249"/>
        <v>1</v>
      </c>
      <c r="UF14" s="27" t="str">
        <f t="shared" si="350"/>
        <v/>
      </c>
      <c r="UG14" s="27" t="str">
        <f t="shared" si="250"/>
        <v/>
      </c>
      <c r="UH14" s="28" t="str">
        <f t="shared" ca="1" si="251"/>
        <v/>
      </c>
      <c r="UI14" s="33">
        <f>入力シート!UG14</f>
        <v>0</v>
      </c>
      <c r="UJ14" s="88" t="str">
        <f ca="1">IF(UH14="","",IF(AND(UH9="",UH10="",UH11="",UH12="",UH13="",UH14&lt;&gt;"",OR(UI9=2,UI10=2,UI11=2,UI12=2,UI13=2,UI14=2)),UH14*2,IF(AND(UH10="",UH11="",UH12="",UH13="",UH14&lt;&gt;"",OR(UI10=2,UI11=2,UI12=2,UI13=2,UI14=2)),UH14*2,IF(AND(UH11="",UH12="",UH13="",UH14&lt;&gt;"",OR(UI11=2,UI12=2,UI13=2,UI14=2)),UH14*2,IF(AND(UH12="",UH13="",UH14&lt;&gt;"",OR(UI12=2,UI13=2,UI14=2)),UH14*2,IF(AND(UH13="",UH14&lt;&gt;"",OR(UI13=2,UI14=2)),UH14*2,IF(AND(UH14&lt;&gt;"",UI14=2),UH14*2,UH14)))))))</f>
        <v/>
      </c>
      <c r="UK14" s="87" t="str">
        <f>IF(UP14="","",IF(AND(UP9="",UP10="",UP11="",UP12="",UP13="",UP14&lt;&gt;"",OR(UI9=2,UI10=2,UI11=2,UI12=2,UI13=2,UI14=2)),UO14/(UA14*2),IF(AND(UP10="",UP11="",UP12="",UP13="",UP14&lt;&gt;"",OR(UI10=2,UI11=2,UI12=2,UI13=2,UI14=2)),UO14/(UA14*2),IF(AND(UP11="",UP12="",UP13="",UP14&lt;&gt;"",OR(UI11=2,UI12=2,UI13=2,UI14=2)),UO14/(UA14*2),IF(AND(UP12="",UP13="",UP14&lt;&gt;"",OR(UI12=2,UI13=2,UI14=2)),UO14/(UA14*2),IF(AND(UP13="",UP14&lt;&gt;"",OR(UI13=2,UI14=2)),UO14/(UA14*2),1))))))</f>
        <v/>
      </c>
      <c r="UL14" s="89" t="str">
        <f t="shared" ca="1" si="252"/>
        <v/>
      </c>
      <c r="UM14" s="84">
        <f t="shared" si="253"/>
        <v>0</v>
      </c>
      <c r="UN14" s="84" t="str">
        <f>IF(UA14="","",IF(AND(UA9="",UA10="",UA11="",UA12="",UA13="",UA14&lt;&gt;""),UM9+UM10+UM11+UM12+UM13+UM14,IF(AND(UA10="",UA11="",UA12="",UA13="",UA14&lt;&gt;""),UM10+UM11+UM12+UM13+UM14,IF(AND(UA11="",UA12="",UA13="",UA14&lt;&gt;""),UM11+UM12+UM13+UM14,IF(AND(UA12="",UA13="",UA14&lt;&gt;""),UM12+UM13+UM14,IF(AND(UA13="",UA14&lt;&gt;""),UM13+UM14,UM14))))))</f>
        <v/>
      </c>
      <c r="UO14" s="84" t="str">
        <f t="shared" si="254"/>
        <v/>
      </c>
      <c r="UP14" s="24" t="str">
        <f t="shared" si="255"/>
        <v/>
      </c>
      <c r="UQ14" s="101">
        <f>入力シート!UH14</f>
        <v>0</v>
      </c>
      <c r="UR14" s="210">
        <f>入力シート!UI14</f>
        <v>0</v>
      </c>
      <c r="US14" s="211"/>
      <c r="UT14" s="212"/>
      <c r="UU14" s="94"/>
      <c r="UV14" s="94"/>
      <c r="UW14" s="94"/>
      <c r="UX14" s="14">
        <f>入力シート!UJ14</f>
        <v>0</v>
      </c>
      <c r="UZ14" s="30" t="str">
        <f t="shared" si="351"/>
        <v/>
      </c>
      <c r="VA14" s="101">
        <f>入力シート!UZ14</f>
        <v>0</v>
      </c>
      <c r="VB14" s="101" t="str">
        <f>IF(UZ14="","",入力シート!VA14)</f>
        <v/>
      </c>
      <c r="VC14" s="24">
        <f>TIME(入力シート!VC14,入力シート!VE14,0)</f>
        <v>0</v>
      </c>
      <c r="VD14" s="24">
        <f>TIME(入力シート!VG14,入力シート!VI14,0)</f>
        <v>0</v>
      </c>
      <c r="VE14" s="31">
        <f>TIME(入力シート!VK14,入力シート!VM14,0)</f>
        <v>0</v>
      </c>
      <c r="VF14" s="31">
        <f>TIME(入力シート!VO14,入力シート!VQ14,0)</f>
        <v>0</v>
      </c>
      <c r="VG14" s="24">
        <f t="shared" si="256"/>
        <v>0</v>
      </c>
      <c r="VH14" s="24">
        <f t="shared" si="257"/>
        <v>0</v>
      </c>
      <c r="VI14" s="24">
        <f t="shared" si="258"/>
        <v>0</v>
      </c>
      <c r="VJ14" s="26" t="str">
        <f t="shared" si="45"/>
        <v/>
      </c>
      <c r="VK14" s="26" t="str">
        <f t="shared" si="46"/>
        <v/>
      </c>
      <c r="VL14" s="24" t="str">
        <f t="shared" si="259"/>
        <v/>
      </c>
      <c r="VM14" s="24" t="str">
        <f>IF(VL14="","",IF(VL14=999,"error",IF(AND(AND(VA14=VA13,VA13=VA12,VA12=VA11,VA11=VA10,VA10=VA9),AND(VL13="",VL12="",VL11="",VL10="",VL9="")),VI9+VI10+VI11+VI12+VI13+VI14,IF(AND(AND(VA14=VA13,VA13=VA12,VA12=VA11,VA11=VA10),AND(VL13="",VL12="",VL11="",VL10="")),VI10+VI11+VI12+VI13+VI14,IF(AND(AND(VA14=VA13,VA13=VA12,VA12=VA11),AND(VL13="",VL12="",VL11="")),VI11+VI12+VI13+VI14,IF(AND(AND(VA14=VA13,VA13=VA12),AND(VL13="",VL12="")),VI12+VI13+VI14,IF(AND(VA13=VA14,VL13=""),VI13+VI14,VL14)))))))</f>
        <v/>
      </c>
      <c r="VN14" s="101" t="str">
        <f t="shared" si="260"/>
        <v/>
      </c>
      <c r="VO14" s="24" t="str">
        <f t="shared" si="261"/>
        <v/>
      </c>
      <c r="VP14" s="27">
        <f t="shared" si="376"/>
        <v>1</v>
      </c>
      <c r="VQ14" s="27" t="str">
        <f t="shared" si="262"/>
        <v>1</v>
      </c>
      <c r="VR14" s="27" t="str">
        <f t="shared" si="352"/>
        <v/>
      </c>
      <c r="VS14" s="27" t="str">
        <f t="shared" si="263"/>
        <v/>
      </c>
      <c r="VT14" s="28" t="str">
        <f t="shared" ca="1" si="264"/>
        <v/>
      </c>
      <c r="VU14" s="33">
        <f>入力シート!VS14</f>
        <v>0</v>
      </c>
      <c r="VV14" s="88" t="str">
        <f ca="1">IF(VT14="","",IF(AND(VT9="",VT10="",VT11="",VT12="",VT13="",VT14&lt;&gt;"",OR(VU9=2,VU10=2,VU11=2,VU12=2,VU13=2,VU14=2)),VT14*2,IF(AND(VT10="",VT11="",VT12="",VT13="",VT14&lt;&gt;"",OR(VU10=2,VU11=2,VU12=2,VU13=2,VU14=2)),VT14*2,IF(AND(VT11="",VT12="",VT13="",VT14&lt;&gt;"",OR(VU11=2,VU12=2,VU13=2,VU14=2)),VT14*2,IF(AND(VT12="",VT13="",VT14&lt;&gt;"",OR(VU12=2,VU13=2,VU14=2)),VT14*2,IF(AND(VT13="",VT14&lt;&gt;"",OR(VU13=2,VU14=2)),VT14*2,IF(AND(VT14&lt;&gt;"",VU14=2),VT14*2,VT14)))))))</f>
        <v/>
      </c>
      <c r="VW14" s="87" t="str">
        <f>IF(WB14="","",IF(AND(WB9="",WB10="",WB11="",WB12="",WB13="",WB14&lt;&gt;"",OR(VU9=2,VU10=2,VU11=2,VU12=2,VU13=2,VU14=2)),WA14/(VM14*2),IF(AND(WB10="",WB11="",WB12="",WB13="",WB14&lt;&gt;"",OR(VU10=2,VU11=2,VU12=2,VU13=2,VU14=2)),WA14/(VM14*2),IF(AND(WB11="",WB12="",WB13="",WB14&lt;&gt;"",OR(VU11=2,VU12=2,VU13=2,VU14=2)),WA14/(VM14*2),IF(AND(WB12="",WB13="",WB14&lt;&gt;"",OR(VU12=2,VU13=2,VU14=2)),WA14/(VM14*2),IF(AND(WB13="",WB14&lt;&gt;"",OR(VU13=2,VU14=2)),WA14/(VM14*2),1))))))</f>
        <v/>
      </c>
      <c r="VX14" s="89" t="str">
        <f t="shared" ca="1" si="265"/>
        <v/>
      </c>
      <c r="VY14" s="84">
        <f t="shared" si="266"/>
        <v>0</v>
      </c>
      <c r="VZ14" s="84" t="str">
        <f>IF(VM14="","",IF(AND(VM9="",VM10="",VM11="",VM12="",VM13="",VM14&lt;&gt;""),VY9+VY10+VY11+VY12+VY13+VY14,IF(AND(VM10="",VM11="",VM12="",VM13="",VM14&lt;&gt;""),VY10+VY11+VY12+VY13+VY14,IF(AND(VM11="",VM12="",VM13="",VM14&lt;&gt;""),VY11+VY12+VY13+VY14,IF(AND(VM12="",VM13="",VM14&lt;&gt;""),VY12+VY13+VY14,IF(AND(VM13="",VM14&lt;&gt;""),VY13+VY14,VY14))))))</f>
        <v/>
      </c>
      <c r="WA14" s="84" t="str">
        <f t="shared" si="267"/>
        <v/>
      </c>
      <c r="WB14" s="24" t="str">
        <f t="shared" si="268"/>
        <v/>
      </c>
      <c r="WC14" s="101">
        <f>入力シート!VT14</f>
        <v>0</v>
      </c>
      <c r="WD14" s="210">
        <f>入力シート!VU14</f>
        <v>0</v>
      </c>
      <c r="WE14" s="211"/>
      <c r="WF14" s="212"/>
      <c r="WG14" s="94"/>
      <c r="WH14" s="94"/>
      <c r="WI14" s="94"/>
      <c r="WJ14" s="14">
        <f>入力シート!VV14</f>
        <v>0</v>
      </c>
      <c r="WL14" s="30" t="str">
        <f t="shared" si="353"/>
        <v/>
      </c>
      <c r="WM14" s="101">
        <f>入力シート!WL14</f>
        <v>0</v>
      </c>
      <c r="WN14" s="101" t="str">
        <f>IF(WL14="","",入力シート!WM14)</f>
        <v/>
      </c>
      <c r="WO14" s="24">
        <f>TIME(入力シート!WO14,入力シート!WQ14,0)</f>
        <v>0</v>
      </c>
      <c r="WP14" s="24">
        <f>TIME(入力シート!WS14,入力シート!WU14,0)</f>
        <v>0</v>
      </c>
      <c r="WQ14" s="31">
        <f>TIME(入力シート!WW14,入力シート!WY14,0)</f>
        <v>0</v>
      </c>
      <c r="WR14" s="31">
        <f>TIME(入力シート!XA14,入力シート!XC14,0)</f>
        <v>0</v>
      </c>
      <c r="WS14" s="24">
        <f t="shared" si="269"/>
        <v>0</v>
      </c>
      <c r="WT14" s="24">
        <f t="shared" si="270"/>
        <v>0</v>
      </c>
      <c r="WU14" s="24">
        <f t="shared" si="271"/>
        <v>0</v>
      </c>
      <c r="WV14" s="26" t="str">
        <f t="shared" si="48"/>
        <v/>
      </c>
      <c r="WW14" s="26" t="str">
        <f t="shared" si="49"/>
        <v/>
      </c>
      <c r="WX14" s="24" t="str">
        <f t="shared" si="272"/>
        <v/>
      </c>
      <c r="WY14" s="24" t="str">
        <f>IF(WX14="","",IF(WX14=999,"error",IF(AND(AND(WM14=WM13,WM13=WM12,WM12=WM11,WM11=WM10,WM10=WM9),AND(WX13="",WX12="",WX11="",WX10="",WX9="")),WU9+WU10+WU11+WU12+WU13+WU14,IF(AND(AND(WM14=WM13,WM13=WM12,WM12=WM11,WM11=WM10),AND(WX13="",WX12="",WX11="",WX10="")),WU10+WU11+WU12+WU13+WU14,IF(AND(AND(WM14=WM13,WM13=WM12,WM12=WM11),AND(WX13="",WX12="",WX11="")),WU11+WU12+WU13+WU14,IF(AND(AND(WM14=WM13,WM13=WM12),AND(WX13="",WX12="")),WU12+WU13+WU14,IF(AND(WM13=WM14,WX13=""),WU13+WU14,WX14)))))))</f>
        <v/>
      </c>
      <c r="WZ14" s="101" t="str">
        <f t="shared" si="273"/>
        <v/>
      </c>
      <c r="XA14" s="24" t="str">
        <f t="shared" si="274"/>
        <v/>
      </c>
      <c r="XB14" s="27">
        <f t="shared" si="377"/>
        <v>1</v>
      </c>
      <c r="XC14" s="27" t="str">
        <f t="shared" si="275"/>
        <v>1</v>
      </c>
      <c r="XD14" s="27" t="str">
        <f t="shared" si="354"/>
        <v/>
      </c>
      <c r="XE14" s="27" t="str">
        <f t="shared" si="276"/>
        <v/>
      </c>
      <c r="XF14" s="28" t="str">
        <f t="shared" ca="1" si="277"/>
        <v/>
      </c>
      <c r="XG14" s="33">
        <f>入力シート!XE14</f>
        <v>0</v>
      </c>
      <c r="XH14" s="88" t="str">
        <f ca="1">IF(XF14="","",IF(AND(XF9="",XF10="",XF11="",XF12="",XF13="",XF14&lt;&gt;"",OR(XG9=2,XG10=2,XG11=2,XG12=2,XG13=2,XG14=2)),XF14*2,IF(AND(XF10="",XF11="",XF12="",XF13="",XF14&lt;&gt;"",OR(XG10=2,XG11=2,XG12=2,XG13=2,XG14=2)),XF14*2,IF(AND(XF11="",XF12="",XF13="",XF14&lt;&gt;"",OR(XG11=2,XG12=2,XG13=2,XG14=2)),XF14*2,IF(AND(XF12="",XF13="",XF14&lt;&gt;"",OR(XG12=2,XG13=2,XG14=2)),XF14*2,IF(AND(XF13="",XF14&lt;&gt;"",OR(XG13=2,XG14=2)),XF14*2,IF(AND(XF14&lt;&gt;"",XG14=2),XF14*2,XF14)))))))</f>
        <v/>
      </c>
      <c r="XI14" s="87" t="str">
        <f>IF(XN14="","",IF(AND(XN9="",XN10="",XN11="",XN12="",XN13="",XN14&lt;&gt;"",OR(XG9=2,XG10=2,XG11=2,XG12=2,XG13=2,XG14=2)),XM14/(WY14*2),IF(AND(XN10="",XN11="",XN12="",XN13="",XN14&lt;&gt;"",OR(XG10=2,XG11=2,XG12=2,XG13=2,XG14=2)),XM14/(WY14*2),IF(AND(XN11="",XN12="",XN13="",XN14&lt;&gt;"",OR(XG11=2,XG12=2,XG13=2,XG14=2)),XM14/(WY14*2),IF(AND(XN12="",XN13="",XN14&lt;&gt;"",OR(XG12=2,XG13=2,XG14=2)),XM14/(WY14*2),IF(AND(XN13="",XN14&lt;&gt;"",OR(XG13=2,XG14=2)),XM14/(WY14*2),1))))))</f>
        <v/>
      </c>
      <c r="XJ14" s="89" t="str">
        <f t="shared" ca="1" si="278"/>
        <v/>
      </c>
      <c r="XK14" s="84">
        <f t="shared" si="279"/>
        <v>0</v>
      </c>
      <c r="XL14" s="84" t="str">
        <f>IF(WY14="","",IF(AND(WY9="",WY10="",WY11="",WY12="",WY13="",WY14&lt;&gt;""),XK9+XK10+XK11+XK12+XK13+XK14,IF(AND(WY10="",WY11="",WY12="",WY13="",WY14&lt;&gt;""),XK10+XK11+XK12+XK13+XK14,IF(AND(WY11="",WY12="",WY13="",WY14&lt;&gt;""),XK11+XK12+XK13+XK14,IF(AND(WY12="",WY13="",WY14&lt;&gt;""),XK12+XK13+XK14,IF(AND(WY13="",WY14&lt;&gt;""),XK13+XK14,XK14))))))</f>
        <v/>
      </c>
      <c r="XM14" s="84" t="str">
        <f t="shared" si="280"/>
        <v/>
      </c>
      <c r="XN14" s="24" t="str">
        <f t="shared" si="281"/>
        <v/>
      </c>
      <c r="XO14" s="101">
        <f>入力シート!XF14</f>
        <v>0</v>
      </c>
      <c r="XP14" s="210">
        <f>入力シート!XG14</f>
        <v>0</v>
      </c>
      <c r="XQ14" s="211"/>
      <c r="XR14" s="212"/>
      <c r="XS14" s="94"/>
      <c r="XT14" s="94"/>
      <c r="XU14" s="94"/>
      <c r="XV14" s="14">
        <f>入力シート!XH14</f>
        <v>0</v>
      </c>
      <c r="XX14" s="30" t="str">
        <f t="shared" si="355"/>
        <v/>
      </c>
      <c r="XY14" s="101">
        <f>入力シート!XX14</f>
        <v>0</v>
      </c>
      <c r="XZ14" s="101" t="str">
        <f>IF(XX14="","",入力シート!XY14)</f>
        <v/>
      </c>
      <c r="YA14" s="24">
        <f>TIME(入力シート!YA14,入力シート!YC14,0)</f>
        <v>0</v>
      </c>
      <c r="YB14" s="24">
        <f>TIME(入力シート!YE14,入力シート!YG14,0)</f>
        <v>0</v>
      </c>
      <c r="YC14" s="31">
        <f>TIME(入力シート!YI14,入力シート!YK14,0)</f>
        <v>0</v>
      </c>
      <c r="YD14" s="31">
        <f>TIME(入力シート!YM14,入力シート!YO14,0)</f>
        <v>0</v>
      </c>
      <c r="YE14" s="24">
        <f t="shared" si="282"/>
        <v>0</v>
      </c>
      <c r="YF14" s="24">
        <f t="shared" si="283"/>
        <v>0</v>
      </c>
      <c r="YG14" s="24">
        <f t="shared" si="284"/>
        <v>0</v>
      </c>
      <c r="YH14" s="26" t="str">
        <f t="shared" si="51"/>
        <v/>
      </c>
      <c r="YI14" s="26" t="str">
        <f t="shared" si="52"/>
        <v/>
      </c>
      <c r="YJ14" s="24" t="str">
        <f t="shared" si="285"/>
        <v/>
      </c>
      <c r="YK14" s="24" t="str">
        <f>IF(YJ14="","",IF(YJ14=999,"error",IF(AND(AND(XY14=XY13,XY13=XY12,XY12=XY11,XY11=XY10,XY10=XY9),AND(YJ13="",YJ12="",YJ11="",YJ10="",YJ9="")),YG9+YG10+YG11+YG12+YG13+YG14,IF(AND(AND(XY14=XY13,XY13=XY12,XY12=XY11,XY11=XY10),AND(YJ13="",YJ12="",YJ11="",YJ10="")),YG10+YG11+YG12+YG13+YG14,IF(AND(AND(XY14=XY13,XY13=XY12,XY12=XY11),AND(YJ13="",YJ12="",YJ11="")),YG11+YG12+YG13+YG14,IF(AND(AND(XY14=XY13,XY13=XY12),AND(YJ13="",YJ12="")),YG12+YG13+YG14,IF(AND(XY13=XY14,YJ13=""),YG13+YG14,YJ14)))))))</f>
        <v/>
      </c>
      <c r="YL14" s="101" t="str">
        <f t="shared" si="286"/>
        <v/>
      </c>
      <c r="YM14" s="24" t="str">
        <f t="shared" si="287"/>
        <v/>
      </c>
      <c r="YN14" s="27">
        <f t="shared" si="378"/>
        <v>1</v>
      </c>
      <c r="YO14" s="27" t="str">
        <f t="shared" si="288"/>
        <v>1</v>
      </c>
      <c r="YP14" s="27" t="str">
        <f t="shared" si="356"/>
        <v/>
      </c>
      <c r="YQ14" s="27" t="str">
        <f t="shared" si="289"/>
        <v/>
      </c>
      <c r="YR14" s="28" t="str">
        <f t="shared" ca="1" si="290"/>
        <v/>
      </c>
      <c r="YS14" s="33">
        <f>入力シート!YQ14</f>
        <v>0</v>
      </c>
      <c r="YT14" s="88" t="str">
        <f ca="1">IF(YR14="","",IF(AND(YR9="",YR10="",YR11="",YR12="",YR13="",YR14&lt;&gt;"",OR(YS9=2,YS10=2,YS11=2,YS12=2,YS13=2,YS14=2)),YR14*2,IF(AND(YR10="",YR11="",YR12="",YR13="",YR14&lt;&gt;"",OR(YS10=2,YS11=2,YS12=2,YS13=2,YS14=2)),YR14*2,IF(AND(YR11="",YR12="",YR13="",YR14&lt;&gt;"",OR(YS11=2,YS12=2,YS13=2,YS14=2)),YR14*2,IF(AND(YR12="",YR13="",YR14&lt;&gt;"",OR(YS12=2,YS13=2,YS14=2)),YR14*2,IF(AND(YR13="",YR14&lt;&gt;"",OR(YS13=2,YS14=2)),YR14*2,IF(AND(YR14&lt;&gt;"",YS14=2),YR14*2,YR14)))))))</f>
        <v/>
      </c>
      <c r="YU14" s="87" t="str">
        <f>IF(YZ14="","",IF(AND(YZ9="",YZ10="",YZ11="",YZ12="",YZ13="",YZ14&lt;&gt;"",OR(YS9=2,YS10=2,YS11=2,YS12=2,YS13=2,YS14=2)),YY14/(YK14*2),IF(AND(YZ10="",YZ11="",YZ12="",YZ13="",YZ14&lt;&gt;"",OR(YS10=2,YS11=2,YS12=2,YS13=2,YS14=2)),YY14/(YK14*2),IF(AND(YZ11="",YZ12="",YZ13="",YZ14&lt;&gt;"",OR(YS11=2,YS12=2,YS13=2,YS14=2)),YY14/(YK14*2),IF(AND(YZ12="",YZ13="",YZ14&lt;&gt;"",OR(YS12=2,YS13=2,YS14=2)),YY14/(YK14*2),IF(AND(YZ13="",YZ14&lt;&gt;"",OR(YS13=2,YS14=2)),YY14/(YK14*2),1))))))</f>
        <v/>
      </c>
      <c r="YV14" s="89" t="str">
        <f t="shared" ca="1" si="291"/>
        <v/>
      </c>
      <c r="YW14" s="84">
        <f t="shared" si="292"/>
        <v>0</v>
      </c>
      <c r="YX14" s="84" t="str">
        <f>IF(YK14="","",IF(AND(YK9="",YK10="",YK11="",YK12="",YK13="",YK14&lt;&gt;""),YW9+YW10+YW11+YW12+YW13+YW14,IF(AND(YK10="",YK11="",YK12="",YK13="",YK14&lt;&gt;""),YW10+YW11+YW12+YW13+YW14,IF(AND(YK11="",YK12="",YK13="",YK14&lt;&gt;""),YW11+YW12+YW13+YW14,IF(AND(YK12="",YK13="",YK14&lt;&gt;""),YW12+YW13+YW14,IF(AND(YK13="",YK14&lt;&gt;""),YW13+YW14,YW14))))))</f>
        <v/>
      </c>
      <c r="YY14" s="84" t="str">
        <f t="shared" si="293"/>
        <v/>
      </c>
      <c r="YZ14" s="24" t="str">
        <f t="shared" si="294"/>
        <v/>
      </c>
      <c r="ZA14" s="101">
        <f>入力シート!YR14</f>
        <v>0</v>
      </c>
      <c r="ZB14" s="210">
        <f>入力シート!YS14</f>
        <v>0</v>
      </c>
      <c r="ZC14" s="211"/>
      <c r="ZD14" s="212"/>
      <c r="ZE14" s="94"/>
      <c r="ZF14" s="94"/>
      <c r="ZG14" s="94"/>
      <c r="ZH14" s="14">
        <f>入力シート!YT14</f>
        <v>0</v>
      </c>
      <c r="ZJ14" s="30" t="str">
        <f t="shared" si="357"/>
        <v/>
      </c>
      <c r="ZK14" s="101">
        <f>入力シート!ZJ14</f>
        <v>0</v>
      </c>
      <c r="ZL14" s="101" t="str">
        <f>IF(ZJ14="","",入力シート!ZK14)</f>
        <v/>
      </c>
      <c r="ZM14" s="24">
        <f>TIME(入力シート!ZM14,入力シート!ZO14,0)</f>
        <v>0</v>
      </c>
      <c r="ZN14" s="24">
        <f>TIME(入力シート!ZQ14,入力シート!ZS14,0)</f>
        <v>0</v>
      </c>
      <c r="ZO14" s="31">
        <f>TIME(入力シート!ZU14,入力シート!ZW14,0)</f>
        <v>0</v>
      </c>
      <c r="ZP14" s="31">
        <f>TIME(入力シート!ZY14,入力シート!AAA14,0)</f>
        <v>0</v>
      </c>
      <c r="ZQ14" s="24">
        <f t="shared" si="295"/>
        <v>0</v>
      </c>
      <c r="ZR14" s="24">
        <f t="shared" si="296"/>
        <v>0</v>
      </c>
      <c r="ZS14" s="24">
        <f t="shared" si="297"/>
        <v>0</v>
      </c>
      <c r="ZT14" s="26" t="str">
        <f t="shared" si="54"/>
        <v/>
      </c>
      <c r="ZU14" s="26" t="str">
        <f t="shared" si="55"/>
        <v/>
      </c>
      <c r="ZV14" s="24" t="str">
        <f t="shared" si="298"/>
        <v/>
      </c>
      <c r="ZW14" s="24" t="str">
        <f>IF(ZV14="","",IF(ZV14=999,"error",IF(AND(AND(ZK14=ZK13,ZK13=ZK12,ZK12=ZK11,ZK11=ZK10,ZK10=ZK9),AND(ZV13="",ZV12="",ZV11="",ZV10="",ZV9="")),ZS9+ZS10+ZS11+ZS12+ZS13+ZS14,IF(AND(AND(ZK14=ZK13,ZK13=ZK12,ZK12=ZK11,ZK11=ZK10),AND(ZV13="",ZV12="",ZV11="",ZV10="")),ZS10+ZS11+ZS12+ZS13+ZS14,IF(AND(AND(ZK14=ZK13,ZK13=ZK12,ZK12=ZK11),AND(ZV13="",ZV12="",ZV11="")),ZS11+ZS12+ZS13+ZS14,IF(AND(AND(ZK14=ZK13,ZK13=ZK12),AND(ZV13="",ZV12="")),ZS12+ZS13+ZS14,IF(AND(ZK13=ZK14,ZV13=""),ZS13+ZS14,ZV14)))))))</f>
        <v/>
      </c>
      <c r="ZX14" s="101" t="str">
        <f t="shared" si="299"/>
        <v/>
      </c>
      <c r="ZY14" s="24" t="str">
        <f t="shared" si="300"/>
        <v/>
      </c>
      <c r="ZZ14" s="27">
        <f t="shared" si="379"/>
        <v>1</v>
      </c>
      <c r="AAA14" s="27" t="str">
        <f t="shared" si="301"/>
        <v>1</v>
      </c>
      <c r="AAB14" s="27" t="str">
        <f t="shared" si="358"/>
        <v/>
      </c>
      <c r="AAC14" s="27" t="str">
        <f t="shared" si="302"/>
        <v/>
      </c>
      <c r="AAD14" s="28" t="str">
        <f t="shared" ca="1" si="303"/>
        <v/>
      </c>
      <c r="AAE14" s="33">
        <f>入力シート!AAC14</f>
        <v>0</v>
      </c>
      <c r="AAF14" s="88" t="str">
        <f ca="1">IF(AAD14="","",IF(AND(AAD9="",AAD10="",AAD11="",AAD12="",AAD13="",AAD14&lt;&gt;"",OR(AAE9=2,AAE10=2,AAE11=2,AAE12=2,AAE13=2,AAE14=2)),AAD14*2,IF(AND(AAD10="",AAD11="",AAD12="",AAD13="",AAD14&lt;&gt;"",OR(AAE10=2,AAE11=2,AAE12=2,AAE13=2,AAE14=2)),AAD14*2,IF(AND(AAD11="",AAD12="",AAD13="",AAD14&lt;&gt;"",OR(AAE11=2,AAE12=2,AAE13=2,AAE14=2)),AAD14*2,IF(AND(AAD12="",AAD13="",AAD14&lt;&gt;"",OR(AAE12=2,AAE13=2,AAE14=2)),AAD14*2,IF(AND(AAD13="",AAD14&lt;&gt;"",OR(AAE13=2,AAE14=2)),AAD14*2,IF(AND(AAD14&lt;&gt;"",AAE14=2),AAD14*2,AAD14)))))))</f>
        <v/>
      </c>
      <c r="AAG14" s="87" t="str">
        <f>IF(AAL14="","",IF(AND(AAL9="",AAL10="",AAL11="",AAL12="",AAL13="",AAL14&lt;&gt;"",OR(AAE9=2,AAE10=2,AAE11=2,AAE12=2,AAE13=2,AAE14=2)),AAK14/(ZW14*2),IF(AND(AAL10="",AAL11="",AAL12="",AAL13="",AAL14&lt;&gt;"",OR(AAE10=2,AAE11=2,AAE12=2,AAE13=2,AAE14=2)),AAK14/(ZW14*2),IF(AND(AAL11="",AAL12="",AAL13="",AAL14&lt;&gt;"",OR(AAE11=2,AAE12=2,AAE13=2,AAE14=2)),AAK14/(ZW14*2),IF(AND(AAL12="",AAL13="",AAL14&lt;&gt;"",OR(AAE12=2,AAE13=2,AAE14=2)),AAK14/(ZW14*2),IF(AND(AAL13="",AAL14&lt;&gt;"",OR(AAE13=2,AAE14=2)),AAK14/(ZW14*2),1))))))</f>
        <v/>
      </c>
      <c r="AAH14" s="89" t="str">
        <f t="shared" ca="1" si="304"/>
        <v/>
      </c>
      <c r="AAI14" s="84">
        <f t="shared" si="305"/>
        <v>0</v>
      </c>
      <c r="AAJ14" s="84" t="str">
        <f>IF(ZW14="","",IF(AND(ZW9="",ZW10="",ZW11="",ZW12="",ZW13="",ZW14&lt;&gt;""),AAI9+AAI10+AAI11+AAI12+AAI13+AAI14,IF(AND(ZW10="",ZW11="",ZW12="",ZW13="",ZW14&lt;&gt;""),AAI10+AAI11+AAI12+AAI13+AAI14,IF(AND(ZW11="",ZW12="",ZW13="",ZW14&lt;&gt;""),AAI11+AAI12+AAI13+AAI14,IF(AND(ZW12="",ZW13="",ZW14&lt;&gt;""),AAI12+AAI13+AAI14,IF(AND(ZW13="",ZW14&lt;&gt;""),AAI13+AAI14,AAI14))))))</f>
        <v/>
      </c>
      <c r="AAK14" s="84" t="str">
        <f t="shared" si="306"/>
        <v/>
      </c>
      <c r="AAL14" s="24" t="str">
        <f t="shared" si="307"/>
        <v/>
      </c>
      <c r="AAM14" s="101">
        <f>入力シート!AAD14</f>
        <v>0</v>
      </c>
      <c r="AAN14" s="210">
        <f>入力シート!AAE14</f>
        <v>0</v>
      </c>
      <c r="AAO14" s="211"/>
      <c r="AAP14" s="212"/>
      <c r="AAQ14" s="94"/>
      <c r="AAR14" s="94"/>
      <c r="AAS14" s="94"/>
      <c r="AAT14" s="14">
        <f>入力シート!AAF14</f>
        <v>0</v>
      </c>
      <c r="AAV14" s="30" t="str">
        <f t="shared" si="359"/>
        <v/>
      </c>
      <c r="AAW14" s="101">
        <f>入力シート!AAV14</f>
        <v>0</v>
      </c>
      <c r="AAX14" s="101" t="str">
        <f>IF(AAV14="","",入力シート!AAW14)</f>
        <v/>
      </c>
      <c r="AAY14" s="24">
        <f>TIME(入力シート!AAY14,入力シート!ABA14,0)</f>
        <v>0</v>
      </c>
      <c r="AAZ14" s="24">
        <f>TIME(入力シート!ABC14,入力シート!ABE14,0)</f>
        <v>0</v>
      </c>
      <c r="ABA14" s="31">
        <f>TIME(入力シート!ABG14,入力シート!ABI14,0)</f>
        <v>0</v>
      </c>
      <c r="ABB14" s="31">
        <f>TIME(入力シート!ABK14,入力シート!ABM14,0)</f>
        <v>0</v>
      </c>
      <c r="ABC14" s="24">
        <f t="shared" si="308"/>
        <v>0</v>
      </c>
      <c r="ABD14" s="24">
        <f t="shared" si="309"/>
        <v>0</v>
      </c>
      <c r="ABE14" s="24">
        <f t="shared" si="310"/>
        <v>0</v>
      </c>
      <c r="ABF14" s="26" t="str">
        <f t="shared" si="57"/>
        <v/>
      </c>
      <c r="ABG14" s="26" t="str">
        <f t="shared" si="58"/>
        <v/>
      </c>
      <c r="ABH14" s="24" t="str">
        <f t="shared" si="311"/>
        <v/>
      </c>
      <c r="ABI14" s="24" t="str">
        <f>IF(ABH14="","",IF(ABH14=999,"error",IF(AND(AND(AAW14=AAW13,AAW13=AAW12,AAW12=AAW11,AAW11=AAW10,AAW10=AAW9),AND(ABH13="",ABH12="",ABH11="",ABH10="",ABH9="")),ABE9+ABE10+ABE11+ABE12+ABE13+ABE14,IF(AND(AND(AAW14=AAW13,AAW13=AAW12,AAW12=AAW11,AAW11=AAW10),AND(ABH13="",ABH12="",ABH11="",ABH10="")),ABE10+ABE11+ABE12+ABE13+ABE14,IF(AND(AND(AAW14=AAW13,AAW13=AAW12,AAW12=AAW11),AND(ABH13="",ABH12="",ABH11="")),ABE11+ABE12+ABE13+ABE14,IF(AND(AND(AAW14=AAW13,AAW13=AAW12),AND(ABH13="",ABH12="")),ABE12+ABE13+ABE14,IF(AND(AAW13=AAW14,ABH13=""),ABE13+ABE14,ABH14)))))))</f>
        <v/>
      </c>
      <c r="ABJ14" s="101" t="str">
        <f t="shared" si="312"/>
        <v/>
      </c>
      <c r="ABK14" s="24" t="str">
        <f t="shared" si="313"/>
        <v/>
      </c>
      <c r="ABL14" s="27">
        <f t="shared" si="380"/>
        <v>1</v>
      </c>
      <c r="ABM14" s="27" t="str">
        <f t="shared" si="314"/>
        <v>1</v>
      </c>
      <c r="ABN14" s="27" t="str">
        <f t="shared" si="360"/>
        <v/>
      </c>
      <c r="ABO14" s="27" t="str">
        <f t="shared" si="315"/>
        <v/>
      </c>
      <c r="ABP14" s="28" t="str">
        <f t="shared" ca="1" si="316"/>
        <v/>
      </c>
      <c r="ABQ14" s="33">
        <f>入力シート!ABO14</f>
        <v>0</v>
      </c>
      <c r="ABR14" s="88" t="str">
        <f ca="1">IF(ABP14="","",IF(AND(ABP9="",ABP10="",ABP11="",ABP12="",ABP13="",ABP14&lt;&gt;"",OR(ABQ9=2,ABQ10=2,ABQ11=2,ABQ12=2,ABQ13=2,ABQ14=2)),ABP14*2,IF(AND(ABP10="",ABP11="",ABP12="",ABP13="",ABP14&lt;&gt;"",OR(ABQ10=2,ABQ11=2,ABQ12=2,ABQ13=2,ABQ14=2)),ABP14*2,IF(AND(ABP11="",ABP12="",ABP13="",ABP14&lt;&gt;"",OR(ABQ11=2,ABQ12=2,ABQ13=2,ABQ14=2)),ABP14*2,IF(AND(ABP12="",ABP13="",ABP14&lt;&gt;"",OR(ABQ12=2,ABQ13=2,ABQ14=2)),ABP14*2,IF(AND(ABP13="",ABP14&lt;&gt;"",OR(ABQ13=2,ABQ14=2)),ABP14*2,IF(AND(ABP14&lt;&gt;"",ABQ14=2),ABP14*2,ABP14)))))))</f>
        <v/>
      </c>
      <c r="ABS14" s="87" t="str">
        <f>IF(ABX14="","",IF(AND(ABX9="",ABX10="",ABX11="",ABX12="",ABX13="",ABX14&lt;&gt;"",OR(ABQ9=2,ABQ10=2,ABQ11=2,ABQ12=2,ABQ13=2,ABQ14=2)),ABW14/(ABI14*2),IF(AND(ABX10="",ABX11="",ABX12="",ABX13="",ABX14&lt;&gt;"",OR(ABQ10=2,ABQ11=2,ABQ12=2,ABQ13=2,ABQ14=2)),ABW14/(ABI14*2),IF(AND(ABX11="",ABX12="",ABX13="",ABX14&lt;&gt;"",OR(ABQ11=2,ABQ12=2,ABQ13=2,ABQ14=2)),ABW14/(ABI14*2),IF(AND(ABX12="",ABX13="",ABX14&lt;&gt;"",OR(ABQ12=2,ABQ13=2,ABQ14=2)),ABW14/(ABI14*2),IF(AND(ABX13="",ABX14&lt;&gt;"",OR(ABQ13=2,ABQ14=2)),ABW14/(ABI14*2),1))))))</f>
        <v/>
      </c>
      <c r="ABT14" s="89" t="str">
        <f t="shared" ca="1" si="317"/>
        <v/>
      </c>
      <c r="ABU14" s="84">
        <f t="shared" si="318"/>
        <v>0</v>
      </c>
      <c r="ABV14" s="84" t="str">
        <f>IF(ABI14="","",IF(AND(ABI9="",ABI10="",ABI11="",ABI12="",ABI13="",ABI14&lt;&gt;""),ABU9+ABU10+ABU11+ABU12+ABU13+ABU14,IF(AND(ABI10="",ABI11="",ABI12="",ABI13="",ABI14&lt;&gt;""),ABU10+ABU11+ABU12+ABU13+ABU14,IF(AND(ABI11="",ABI12="",ABI13="",ABI14&lt;&gt;""),ABU11+ABU12+ABU13+ABU14,IF(AND(ABI12="",ABI13="",ABI14&lt;&gt;""),ABU12+ABU13+ABU14,IF(AND(ABI13="",ABI14&lt;&gt;""),ABU13+ABU14,ABU14))))))</f>
        <v/>
      </c>
      <c r="ABW14" s="84" t="str">
        <f t="shared" si="319"/>
        <v/>
      </c>
      <c r="ABX14" s="24" t="str">
        <f t="shared" si="320"/>
        <v/>
      </c>
      <c r="ABY14" s="101">
        <f>入力シート!ABP14</f>
        <v>0</v>
      </c>
      <c r="ABZ14" s="210">
        <f>入力シート!ABQ14</f>
        <v>0</v>
      </c>
      <c r="ACA14" s="211"/>
      <c r="ACB14" s="212"/>
      <c r="ACC14" s="94"/>
      <c r="ACD14" s="94"/>
      <c r="ACE14" s="94"/>
      <c r="ACF14" s="14">
        <f>入力シート!ABR14</f>
        <v>0</v>
      </c>
    </row>
    <row r="15" spans="2:760" ht="18" customHeight="1" x14ac:dyDescent="0.2">
      <c r="B15" s="30" t="str">
        <f t="shared" si="321"/>
        <v/>
      </c>
      <c r="C15" s="101">
        <f>入力シート!B15</f>
        <v>0</v>
      </c>
      <c r="D15" s="101" t="str">
        <f>IF(B15="","",入力シート!C15)</f>
        <v/>
      </c>
      <c r="E15" s="24">
        <f>TIME(入力シート!E15,入力シート!G15,0)</f>
        <v>0</v>
      </c>
      <c r="F15" s="24">
        <f>TIME(入力シート!I15,入力シート!K15,0)</f>
        <v>0</v>
      </c>
      <c r="G15" s="31">
        <f>TIME(入力シート!M15,入力シート!O15,0)</f>
        <v>0</v>
      </c>
      <c r="H15" s="31">
        <f>TIME(入力シート!Q15,入力シート!S15,0)</f>
        <v>0</v>
      </c>
      <c r="I15" s="24">
        <f t="shared" si="60"/>
        <v>0</v>
      </c>
      <c r="J15" s="24">
        <f t="shared" si="61"/>
        <v>0</v>
      </c>
      <c r="K15" s="24">
        <f t="shared" si="62"/>
        <v>0</v>
      </c>
      <c r="L15" s="26" t="str">
        <f t="shared" si="63"/>
        <v/>
      </c>
      <c r="M15" s="26" t="str">
        <f t="shared" si="1"/>
        <v/>
      </c>
      <c r="N15" s="24" t="str">
        <f t="shared" si="64"/>
        <v/>
      </c>
      <c r="O15" s="24" t="str">
        <f>IF(N15="","",IF(N15=999,"error",IF(AND(AND(C15=C14,C14=C13,C13=C12,C12=C11,C11=C10,C10=C9),AND(N14="",N13="",N12="",N11="",N10="",N9="")),K9+K10+K11+K12+K13+K14+K15,IF(AND(AND(C15=C14,C14=C13,C13=C12,C12=C11,C11=C10),AND(N14="",N13="",N12="",N11="",N10="")),K10+K11+K12+K13+K14+K15,IF(AND(AND(C15=C14,C14=C13,C13=C12,C12=C11),AND(N14="",N13="",N12="",N11="")),K11+K12+K13+K14+K15,IF(AND(AND(C15=C14,C14=C13,C13=C12),AND(N14="",N13="",N12="")),K12+K13+K14+K15,IF(AND(AND(C15=C14,C14=C13),AND(N14="",N13="")),K13+K14+K15,IF(AND(C14=C15,N14=""),K14+K15,N15))))))))</f>
        <v/>
      </c>
      <c r="P15" s="101" t="str">
        <f t="shared" si="65"/>
        <v/>
      </c>
      <c r="Q15" s="24" t="str">
        <f t="shared" si="66"/>
        <v/>
      </c>
      <c r="R15" s="27">
        <f t="shared" si="361"/>
        <v>1</v>
      </c>
      <c r="S15" s="27" t="str">
        <f t="shared" si="67"/>
        <v>1</v>
      </c>
      <c r="T15" s="27" t="str">
        <f t="shared" si="322"/>
        <v/>
      </c>
      <c r="U15" s="27" t="str">
        <f t="shared" si="68"/>
        <v/>
      </c>
      <c r="V15" s="28" t="str">
        <f t="shared" ca="1" si="69"/>
        <v/>
      </c>
      <c r="W15" s="33">
        <f>入力シート!U15</f>
        <v>0</v>
      </c>
      <c r="X15" s="88" t="str">
        <f ca="1">IF(V15="","",IF(AND(V9="",V10="",V11="",V12="",V13="",V14="",V15&lt;&gt;"",OR(W9=2,W10=2,W11=2,W12=2,W13=2,W14=2,W15=2)),V15*2,IF(AND(V10="",V11="",V12="",V13="",V14="",V15&lt;&gt;"",OR(W10=2,W11=2,W12=2,W13=2,W14=2,W15=2)),V15*2,IF(AND(V11="",V12="",V13="",V14="",V15&lt;&gt;"",OR(W11=2,W12=2,W13=2,W14=2,W15=2)),V15*2,IF(AND(V12="",V13="",V14="",V15&lt;&gt;"",OR(W12=2,W13=2,W14=2,W15=2)),V15*2,IF(AND(V13="",V14="",V15&lt;&gt;"",OR(W13=2,W14=2,W15=2)),V15*2,IF(AND(V14="",V15&lt;&gt;"",OR(W14=2,W15=2)),V15*2,IF(AND(V15&lt;&gt;"",W15=2),V15*2,V15))))))))</f>
        <v/>
      </c>
      <c r="Y15" s="87" t="str">
        <f>IF(AD15="","",IF(AND(AD9="",AD10="",AD11="",AD12="",AD13="",AD14="",AD15&lt;&gt;"",OR(W9=2,W10=2,W11=2,W12=2,W13=2,W14=2,W15=2)),AC15/(O15*2),IF(AND(AD10="",AD11="",AD12="",AD13="",AD14="",AD15&lt;&gt;"",OR(W10=2,W11=2,W12=2,W13=2,W14=2,W15=2)),AC15/(O15*2),IF(AND(AD11="",AD12="",AD13="",AD14="",AD15&lt;&gt;"",OR(W11=2,W12=2,W13=2,W14=2,W15=2)),AC15/(O15*2),IF(AND(AD12="",AD13="",AD14="",AD15&lt;&gt;"",OR(W12=2,W13=2,W14=2,W15=2)),AC15/(O15*2),IF(AND(AD13="",AD14="",AD15&lt;&gt;"",OR(W13=2,W14=2,W15=2)),AC15/(O15*2),IF(AND(AD14="",AD15&lt;&gt;"",OR(W14=2,W15=2)),AC15/(O15*2),1)))))))</f>
        <v/>
      </c>
      <c r="Z15" s="89" t="str">
        <f t="shared" ca="1" si="70"/>
        <v/>
      </c>
      <c r="AA15" s="84">
        <f t="shared" si="71"/>
        <v>0</v>
      </c>
      <c r="AB15" s="84" t="str">
        <f>IF(O15="","",IF(AND(O9="",O10="",O11="",O12="",O13="",O14="",O15&lt;&gt;""),AA9+AA10+AA11+AA12+AA13+AA14+AA15,IF(AND(O10="",O11="",O12="",O13="",O14="",O15&lt;&gt;""),AA10+AA11+AA12+AA13+AA14+AA15,IF(AND(O11="",O12="",O13="",O14="",O15&lt;&gt;""),AA11+AA12+AA13+AA14+AA15,IF(AND(O12="",O13="",O14="",O15&lt;&gt;""),AA12+AA13+AA14+AA15,IF(AND(O13="",O14="",O15&lt;&gt;""),AA13+AA14+AA15,IF(AND(O14="",O15&lt;&gt;""),AA14+AA15,AA15)))))))</f>
        <v/>
      </c>
      <c r="AC15" s="84" t="str">
        <f t="shared" si="72"/>
        <v/>
      </c>
      <c r="AD15" s="24" t="str">
        <f t="shared" si="73"/>
        <v/>
      </c>
      <c r="AE15" s="101">
        <f>入力シート!V15</f>
        <v>0</v>
      </c>
      <c r="AF15" s="210">
        <f>入力シート!W15</f>
        <v>0</v>
      </c>
      <c r="AG15" s="211"/>
      <c r="AH15" s="212"/>
      <c r="AI15" s="94"/>
      <c r="AJ15" s="94"/>
      <c r="AK15" s="94"/>
      <c r="AL15" s="14">
        <f>入力シート!X15</f>
        <v>0</v>
      </c>
      <c r="AN15" s="30" t="str">
        <f t="shared" si="323"/>
        <v/>
      </c>
      <c r="AO15" s="101">
        <f>入力シート!AN15</f>
        <v>0</v>
      </c>
      <c r="AP15" s="101" t="str">
        <f>IF(AN15="","",入力シート!AO15)</f>
        <v/>
      </c>
      <c r="AQ15" s="24">
        <f>TIME(入力シート!AQ15,入力シート!AS15,0)</f>
        <v>0</v>
      </c>
      <c r="AR15" s="24">
        <f>TIME(入力シート!AU15,入力シート!AW15,0)</f>
        <v>0</v>
      </c>
      <c r="AS15" s="31">
        <f>TIME(入力シート!AY15,入力シート!BA15,0)</f>
        <v>0</v>
      </c>
      <c r="AT15" s="31">
        <f>TIME(入力シート!BC15,入力シート!BE15,0)</f>
        <v>0</v>
      </c>
      <c r="AU15" s="24">
        <f t="shared" si="74"/>
        <v>0</v>
      </c>
      <c r="AV15" s="24">
        <f t="shared" si="75"/>
        <v>0</v>
      </c>
      <c r="AW15" s="24">
        <f t="shared" si="76"/>
        <v>0</v>
      </c>
      <c r="AX15" s="26" t="str">
        <f t="shared" si="3"/>
        <v/>
      </c>
      <c r="AY15" s="26" t="str">
        <f t="shared" si="4"/>
        <v/>
      </c>
      <c r="AZ15" s="24" t="str">
        <f t="shared" si="77"/>
        <v/>
      </c>
      <c r="BA15" s="24" t="str">
        <f>IF(AZ15="","",IF(AZ15=999,"error",IF(AND(AND(AO15=AO14,AO14=AO13,AO13=AO12,AO12=AO11,AO11=AO10,AO10=AO9),AND(AZ14="",AZ13="",AZ12="",AZ11="",AZ10="",AZ9="")),AW9+AW10+AW11+AW12+AW13+AW14+AW15,IF(AND(AND(AO15=AO14,AO14=AO13,AO13=AO12,AO12=AO11,AO11=AO10),AND(AZ14="",AZ13="",AZ12="",AZ11="",AZ10="")),AW10+AW11+AW12+AW13+AW14+AW15,IF(AND(AND(AO15=AO14,AO14=AO13,AO13=AO12,AO12=AO11),AND(AZ14="",AZ13="",AZ12="",AZ11="")),AW11+AW12+AW13+AW14+AW15,IF(AND(AND(AO15=AO14,AO14=AO13,AO13=AO12),AND(AZ14="",AZ13="",AZ12="")),AW12+AW13+AW14+AW15,IF(AND(AND(AO15=AO14,AO14=AO13),AND(AZ14="",AZ13="")),AW13+AW14+AW15,IF(AND(AO14=AO15,AZ14=""),AW14+AW15,AZ15))))))))</f>
        <v/>
      </c>
      <c r="BB15" s="101" t="str">
        <f t="shared" si="78"/>
        <v/>
      </c>
      <c r="BC15" s="24" t="str">
        <f t="shared" si="79"/>
        <v/>
      </c>
      <c r="BD15" s="27">
        <f t="shared" si="362"/>
        <v>1</v>
      </c>
      <c r="BE15" s="27" t="str">
        <f t="shared" si="80"/>
        <v>1</v>
      </c>
      <c r="BF15" s="27" t="str">
        <f t="shared" si="324"/>
        <v/>
      </c>
      <c r="BG15" s="27" t="str">
        <f t="shared" si="81"/>
        <v/>
      </c>
      <c r="BH15" s="28" t="str">
        <f t="shared" ca="1" si="82"/>
        <v/>
      </c>
      <c r="BI15" s="33">
        <f>入力シート!BG15</f>
        <v>0</v>
      </c>
      <c r="BJ15" s="88" t="str">
        <f ca="1">IF(BH15="","",IF(AND(BH9="",BH10="",BH11="",BH12="",BH13="",BH14="",BH15&lt;&gt;"",OR(BI9=2,BI10=2,BI11=2,BI12=2,BI13=2,BI14=2,BI15=2)),BH15*2,IF(AND(BH10="",BH11="",BH12="",BH13="",BH14="",BH15&lt;&gt;"",OR(BI10=2,BI11=2,BI12=2,BI13=2,BI14=2,BI15=2)),BH15*2,IF(AND(BH11="",BH12="",BH13="",BH14="",BH15&lt;&gt;"",OR(BI11=2,BI12=2,BI13=2,BI14=2,BI15=2)),BH15*2,IF(AND(BH12="",BH13="",BH14="",BH15&lt;&gt;"",OR(BI12=2,BI13=2,BI14=2,BI15=2)),BH15*2,IF(AND(BH13="",BH14="",BH15&lt;&gt;"",OR(BI13=2,BI14=2,BI15=2)),BH15*2,IF(AND(BH14="",BH15&lt;&gt;"",OR(BI14=2,BI15=2)),BH15*2,IF(AND(BH15&lt;&gt;"",BI15=2),BH15*2,BH15))))))))</f>
        <v/>
      </c>
      <c r="BK15" s="87" t="str">
        <f>IF(BP15="","",IF(AND(BP9="",BP10="",BP11="",BP12="",BP13="",BP14="",BP15&lt;&gt;"",OR(BI9=2,BI10=2,BI11=2,BI12=2,BI13=2,BI14=2,BI15=2)),BO15/(BA15*2),IF(AND(BP10="",BP11="",BP12="",BP13="",BP14="",BP15&lt;&gt;"",OR(BI10=2,BI11=2,BI12=2,BI13=2,BI14=2,BI15=2)),BO15/(BA15*2),IF(AND(BP11="",BP12="",BP13="",BP14="",BP15&lt;&gt;"",OR(BI11=2,BI12=2,BI13=2,BI14=2,BI15=2)),BO15/(BA15*2),IF(AND(BP12="",BP13="",BP14="",BP15&lt;&gt;"",OR(BI12=2,BI13=2,BI14=2,BI15=2)),BO15/(BA15*2),IF(AND(BP13="",BP14="",BP15&lt;&gt;"",OR(BI13=2,BI14=2,BI15=2)),BO15/(BA15*2),IF(AND(BP14="",BP15&lt;&gt;"",OR(BI14=2,BI15=2)),BO15/(BA15*2),1)))))))</f>
        <v/>
      </c>
      <c r="BL15" s="89" t="str">
        <f t="shared" ca="1" si="83"/>
        <v/>
      </c>
      <c r="BM15" s="84">
        <f t="shared" si="84"/>
        <v>0</v>
      </c>
      <c r="BN15" s="84" t="str">
        <f>IF(BA15="","",IF(AND(BA9="",BA10="",BA11="",BA12="",BA13="",BA14="",BA15&lt;&gt;""),BM9+BM10+BM11+BM12+BM13+BM14+BM15,IF(AND(BA10="",BA11="",BA12="",BA13="",BA14="",BA15&lt;&gt;""),BM10+BM11+BM12+BM13+BM14+BM15,IF(AND(BA11="",BA12="",BA13="",BA14="",BA15&lt;&gt;""),BM11+BM12+BM13+BM14+BM15,IF(AND(BA12="",BA13="",BA14="",BA15&lt;&gt;""),BM12+BM13+BM14+BM15,IF(AND(BA13="",BA14="",BA15&lt;&gt;""),BM13+BM14+BM15,IF(AND(BA14="",BA15&lt;&gt;""),BM14+BM15,BM15)))))))</f>
        <v/>
      </c>
      <c r="BO15" s="84" t="str">
        <f t="shared" si="85"/>
        <v/>
      </c>
      <c r="BP15" s="24" t="str">
        <f t="shared" si="86"/>
        <v/>
      </c>
      <c r="BQ15" s="101">
        <f>入力シート!BH15</f>
        <v>0</v>
      </c>
      <c r="BR15" s="210">
        <f>入力シート!BI15</f>
        <v>0</v>
      </c>
      <c r="BS15" s="211"/>
      <c r="BT15" s="212"/>
      <c r="BU15" s="94"/>
      <c r="BV15" s="94"/>
      <c r="BW15" s="94"/>
      <c r="BX15" s="14">
        <f>入力シート!BJ15</f>
        <v>0</v>
      </c>
      <c r="BZ15" s="30" t="str">
        <f t="shared" si="325"/>
        <v/>
      </c>
      <c r="CA15" s="101">
        <f>入力シート!BZ15</f>
        <v>0</v>
      </c>
      <c r="CB15" s="101" t="str">
        <f>IF(BZ15="","",入力シート!CA15)</f>
        <v/>
      </c>
      <c r="CC15" s="24">
        <f>TIME(入力シート!CC15,入力シート!CE15,0)</f>
        <v>0</v>
      </c>
      <c r="CD15" s="24">
        <f>TIME(入力シート!CG15,入力シート!CI15,0)</f>
        <v>0</v>
      </c>
      <c r="CE15" s="31">
        <f>TIME(入力シート!CK15,入力シート!CM15,0)</f>
        <v>0</v>
      </c>
      <c r="CF15" s="31">
        <f>TIME(入力シート!CO15,入力シート!CQ15,0)</f>
        <v>0</v>
      </c>
      <c r="CG15" s="24">
        <f t="shared" si="87"/>
        <v>0</v>
      </c>
      <c r="CH15" s="24">
        <f t="shared" si="88"/>
        <v>0</v>
      </c>
      <c r="CI15" s="24">
        <f t="shared" si="89"/>
        <v>0</v>
      </c>
      <c r="CJ15" s="26" t="str">
        <f t="shared" si="6"/>
        <v/>
      </c>
      <c r="CK15" s="26" t="str">
        <f t="shared" si="7"/>
        <v/>
      </c>
      <c r="CL15" s="24" t="str">
        <f t="shared" si="90"/>
        <v/>
      </c>
      <c r="CM15" s="24" t="str">
        <f>IF(CL15="","",IF(CL15=999,"error",IF(AND(AND(CA15=CA14,CA14=CA13,CA13=CA12,CA12=CA11,CA11=CA10,CA10=CA9),AND(CL14="",CL13="",CL12="",CL11="",CL10="",CL9="")),CI9+CI10+CI11+CI12+CI13+CI14+CI15,IF(AND(AND(CA15=CA14,CA14=CA13,CA13=CA12,CA12=CA11,CA11=CA10),AND(CL14="",CL13="",CL12="",CL11="",CL10="")),CI10+CI11+CI12+CI13+CI14+CI15,IF(AND(AND(CA15=CA14,CA14=CA13,CA13=CA12,CA12=CA11),AND(CL14="",CL13="",CL12="",CL11="")),CI11+CI12+CI13+CI14+CI15,IF(AND(AND(CA15=CA14,CA14=CA13,CA13=CA12),AND(CL14="",CL13="",CL12="")),CI12+CI13+CI14+CI15,IF(AND(AND(CA15=CA14,CA14=CA13),AND(CL14="",CL13="")),CI13+CI14+CI15,IF(AND(CA14=CA15,CL14=""),CI14+CI15,CL15))))))))</f>
        <v/>
      </c>
      <c r="CN15" s="101" t="str">
        <f t="shared" si="91"/>
        <v/>
      </c>
      <c r="CO15" s="24" t="str">
        <f t="shared" si="92"/>
        <v/>
      </c>
      <c r="CP15" s="27">
        <f t="shared" si="363"/>
        <v>1</v>
      </c>
      <c r="CQ15" s="27" t="str">
        <f t="shared" si="93"/>
        <v>1</v>
      </c>
      <c r="CR15" s="27" t="str">
        <f t="shared" si="326"/>
        <v/>
      </c>
      <c r="CS15" s="27" t="str">
        <f t="shared" si="94"/>
        <v/>
      </c>
      <c r="CT15" s="28" t="str">
        <f t="shared" ca="1" si="95"/>
        <v/>
      </c>
      <c r="CU15" s="33">
        <f>入力シート!CS15</f>
        <v>0</v>
      </c>
      <c r="CV15" s="88" t="str">
        <f ca="1">IF(CT15="","",IF(AND(CT9="",CT10="",CT11="",CT12="",CT13="",CT14="",CT15&lt;&gt;"",OR(CU9=2,CU10=2,CU11=2,CU12=2,CU13=2,CU14=2,CU15=2)),CT15*2,IF(AND(CT10="",CT11="",CT12="",CT13="",CT14="",CT15&lt;&gt;"",OR(CU10=2,CU11=2,CU12=2,CU13=2,CU14=2,CU15=2)),CT15*2,IF(AND(CT11="",CT12="",CT13="",CT14="",CT15&lt;&gt;"",OR(CU11=2,CU12=2,CU13=2,CU14=2,CU15=2)),CT15*2,IF(AND(CT12="",CT13="",CT14="",CT15&lt;&gt;"",OR(CU12=2,CU13=2,CU14=2,CU15=2)),CT15*2,IF(AND(CT13="",CT14="",CT15&lt;&gt;"",OR(CU13=2,CU14=2,CU15=2)),CT15*2,IF(AND(CT14="",CT15&lt;&gt;"",OR(CU14=2,CU15=2)),CT15*2,IF(AND(CT15&lt;&gt;"",CU15=2),CT15*2,CT15))))))))</f>
        <v/>
      </c>
      <c r="CW15" s="87" t="str">
        <f>IF(DB15="","",IF(AND(DB9="",DB10="",DB11="",DB12="",DB13="",DB14="",DB15&lt;&gt;"",OR(CU9=2,CU10=2,CU11=2,CU12=2,CU13=2,CU14=2,CU15=2)),DA15/(CM15*2),IF(AND(DB10="",DB11="",DB12="",DB13="",DB14="",DB15&lt;&gt;"",OR(CU10=2,CU11=2,CU12=2,CU13=2,CU14=2,CU15=2)),DA15/(CM15*2),IF(AND(DB11="",DB12="",DB13="",DB14="",DB15&lt;&gt;"",OR(CU11=2,CU12=2,CU13=2,CU14=2,CU15=2)),DA15/(CM15*2),IF(AND(DB12="",DB13="",DB14="",DB15&lt;&gt;"",OR(CU12=2,CU13=2,CU14=2,CU15=2)),DA15/(CM15*2),IF(AND(DB13="",DB14="",DB15&lt;&gt;"",OR(CU13=2,CU14=2,CU15=2)),DA15/(CM15*2),IF(AND(DB14="",DB15&lt;&gt;"",OR(CU14=2,CU15=2)),DA15/(CM15*2),1)))))))</f>
        <v/>
      </c>
      <c r="CX15" s="89" t="str">
        <f t="shared" ca="1" si="96"/>
        <v/>
      </c>
      <c r="CY15" s="84">
        <f t="shared" si="97"/>
        <v>0</v>
      </c>
      <c r="CZ15" s="84" t="str">
        <f>IF(CM15="","",IF(AND(CM9="",CM10="",CM11="",CM12="",CM13="",CM14="",CM15&lt;&gt;""),CY9+CY10+CY11+CY12+CY13+CY14+CY15,IF(AND(CM10="",CM11="",CM12="",CM13="",CM14="",CM15&lt;&gt;""),CY10+CY11+CY12+CY13+CY14+CY15,IF(AND(CM11="",CM12="",CM13="",CM14="",CM15&lt;&gt;""),CY11+CY12+CY13+CY14+CY15,IF(AND(CM12="",CM13="",CM14="",CM15&lt;&gt;""),CY12+CY13+CY14+CY15,IF(AND(CM13="",CM14="",CM15&lt;&gt;""),CY13+CY14+CY15,IF(AND(CM14="",CM15&lt;&gt;""),CY14+CY15,CY15)))))))</f>
        <v/>
      </c>
      <c r="DA15" s="84" t="str">
        <f t="shared" si="98"/>
        <v/>
      </c>
      <c r="DB15" s="24" t="str">
        <f t="shared" si="99"/>
        <v/>
      </c>
      <c r="DC15" s="101">
        <f>入力シート!CT15</f>
        <v>0</v>
      </c>
      <c r="DD15" s="210">
        <f>入力シート!CU15</f>
        <v>0</v>
      </c>
      <c r="DE15" s="211"/>
      <c r="DF15" s="212"/>
      <c r="DG15" s="94"/>
      <c r="DH15" s="94"/>
      <c r="DI15" s="94"/>
      <c r="DJ15" s="14">
        <f>入力シート!CV15</f>
        <v>0</v>
      </c>
      <c r="DL15" s="30" t="str">
        <f t="shared" si="327"/>
        <v/>
      </c>
      <c r="DM15" s="101">
        <f>入力シート!DL15</f>
        <v>0</v>
      </c>
      <c r="DN15" s="101" t="str">
        <f>IF(DL15="","",入力シート!DM15)</f>
        <v/>
      </c>
      <c r="DO15" s="24">
        <f>TIME(入力シート!DO15,入力シート!DQ15,0)</f>
        <v>0</v>
      </c>
      <c r="DP15" s="24">
        <f>TIME(入力シート!DS15,入力シート!DU15,0)</f>
        <v>0</v>
      </c>
      <c r="DQ15" s="31">
        <f>TIME(入力シート!DW15,入力シート!DY15,0)</f>
        <v>0</v>
      </c>
      <c r="DR15" s="31">
        <f>TIME(入力シート!EA15,入力シート!EC15,0)</f>
        <v>0</v>
      </c>
      <c r="DS15" s="24">
        <f t="shared" si="100"/>
        <v>0</v>
      </c>
      <c r="DT15" s="24">
        <f t="shared" si="101"/>
        <v>0</v>
      </c>
      <c r="DU15" s="24">
        <f t="shared" si="102"/>
        <v>0</v>
      </c>
      <c r="DV15" s="26" t="str">
        <f t="shared" si="9"/>
        <v/>
      </c>
      <c r="DW15" s="26" t="str">
        <f t="shared" si="10"/>
        <v/>
      </c>
      <c r="DX15" s="24" t="str">
        <f t="shared" si="103"/>
        <v/>
      </c>
      <c r="DY15" s="24" t="str">
        <f>IF(DX15="","",IF(DX15=999,"error",IF(AND(AND(DM15=DM14,DM14=DM13,DM13=DM12,DM12=DM11,DM11=DM10,DM10=DM9),AND(DX14="",DX13="",DX12="",DX11="",DX10="",DX9="")),DU9+DU10+DU11+DU12+DU13+DU14+DU15,IF(AND(AND(DM15=DM14,DM14=DM13,DM13=DM12,DM12=DM11,DM11=DM10),AND(DX14="",DX13="",DX12="",DX11="",DX10="")),DU10+DU11+DU12+DU13+DU14+DU15,IF(AND(AND(DM15=DM14,DM14=DM13,DM13=DM12,DM12=DM11),AND(DX14="",DX13="",DX12="",DX11="")),DU11+DU12+DU13+DU14+DU15,IF(AND(AND(DM15=DM14,DM14=DM13,DM13=DM12),AND(DX14="",DX13="",DX12="")),DU12+DU13+DU14+DU15,IF(AND(AND(DM15=DM14,DM14=DM13),AND(DX14="",DX13="")),DU13+DU14+DU15,IF(AND(DM14=DM15,DX14=""),DU14+DU15,DX15))))))))</f>
        <v/>
      </c>
      <c r="DZ15" s="101" t="str">
        <f t="shared" si="104"/>
        <v/>
      </c>
      <c r="EA15" s="24" t="str">
        <f t="shared" si="105"/>
        <v/>
      </c>
      <c r="EB15" s="27">
        <f t="shared" si="364"/>
        <v>1</v>
      </c>
      <c r="EC15" s="27" t="str">
        <f t="shared" si="106"/>
        <v>1</v>
      </c>
      <c r="ED15" s="27" t="str">
        <f t="shared" si="328"/>
        <v/>
      </c>
      <c r="EE15" s="27" t="str">
        <f t="shared" si="107"/>
        <v/>
      </c>
      <c r="EF15" s="28" t="str">
        <f t="shared" ca="1" si="108"/>
        <v/>
      </c>
      <c r="EG15" s="33">
        <f>入力シート!EE15</f>
        <v>0</v>
      </c>
      <c r="EH15" s="88" t="str">
        <f ca="1">IF(EF15="","",IF(AND(EF9="",EF10="",EF11="",EF12="",EF13="",EF14="",EF15&lt;&gt;"",OR(EG9=2,EG10=2,EG11=2,EG12=2,EG13=2,EG14=2,EG15=2)),EF15*2,IF(AND(EF10="",EF11="",EF12="",EF13="",EF14="",EF15&lt;&gt;"",OR(EG10=2,EG11=2,EG12=2,EG13=2,EG14=2,EG15=2)),EF15*2,IF(AND(EF11="",EF12="",EF13="",EF14="",EF15&lt;&gt;"",OR(EG11=2,EG12=2,EG13=2,EG14=2,EG15=2)),EF15*2,IF(AND(EF12="",EF13="",EF14="",EF15&lt;&gt;"",OR(EG12=2,EG13=2,EG14=2,EG15=2)),EF15*2,IF(AND(EF13="",EF14="",EF15&lt;&gt;"",OR(EG13=2,EG14=2,EG15=2)),EF15*2,IF(AND(EF14="",EF15&lt;&gt;"",OR(EG14=2,EG15=2)),EF15*2,IF(AND(EF15&lt;&gt;"",EG15=2),EF15*2,EF15))))))))</f>
        <v/>
      </c>
      <c r="EI15" s="87" t="str">
        <f>IF(EN15="","",IF(AND(EN9="",EN10="",EN11="",EN12="",EN13="",EN14="",EN15&lt;&gt;"",OR(EG9=2,EG10=2,EG11=2,EG12=2,EG13=2,EG14=2,EG15=2)),EM15/(DY15*2),IF(AND(EN10="",EN11="",EN12="",EN13="",EN14="",EN15&lt;&gt;"",OR(EG10=2,EG11=2,EG12=2,EG13=2,EG14=2,EG15=2)),EM15/(DY15*2),IF(AND(EN11="",EN12="",EN13="",EN14="",EN15&lt;&gt;"",OR(EG11=2,EG12=2,EG13=2,EG14=2,EG15=2)),EM15/(DY15*2),IF(AND(EN12="",EN13="",EN14="",EN15&lt;&gt;"",OR(EG12=2,EG13=2,EG14=2,EG15=2)),EM15/(DY15*2),IF(AND(EN13="",EN14="",EN15&lt;&gt;"",OR(EG13=2,EG14=2,EG15=2)),EM15/(DY15*2),IF(AND(EN14="",EN15&lt;&gt;"",OR(EG14=2,EG15=2)),EM15/(DY15*2),1)))))))</f>
        <v/>
      </c>
      <c r="EJ15" s="89" t="str">
        <f t="shared" ca="1" si="109"/>
        <v/>
      </c>
      <c r="EK15" s="84">
        <f t="shared" si="110"/>
        <v>0</v>
      </c>
      <c r="EL15" s="84" t="str">
        <f>IF(DY15="","",IF(AND(DY9="",DY10="",DY11="",DY12="",DY13="",DY14="",DY15&lt;&gt;""),EK9+EK10+EK11+EK12+EK13+EK14+EK15,IF(AND(DY10="",DY11="",DY12="",DY13="",DY14="",DY15&lt;&gt;""),EK10+EK11+EK12+EK13+EK14+EK15,IF(AND(DY11="",DY12="",DY13="",DY14="",DY15&lt;&gt;""),EK11+EK12+EK13+EK14+EK15,IF(AND(DY12="",DY13="",DY14="",DY15&lt;&gt;""),EK12+EK13+EK14+EK15,IF(AND(DY13="",DY14="",DY15&lt;&gt;""),EK13+EK14+EK15,IF(AND(DY14="",DY15&lt;&gt;""),EK14+EK15,EK15)))))))</f>
        <v/>
      </c>
      <c r="EM15" s="84" t="str">
        <f t="shared" si="111"/>
        <v/>
      </c>
      <c r="EN15" s="24" t="str">
        <f t="shared" si="112"/>
        <v/>
      </c>
      <c r="EO15" s="101">
        <f>入力シート!EF15</f>
        <v>0</v>
      </c>
      <c r="EP15" s="210">
        <f>入力シート!EG15</f>
        <v>0</v>
      </c>
      <c r="EQ15" s="211"/>
      <c r="ER15" s="212"/>
      <c r="ES15" s="94"/>
      <c r="ET15" s="94"/>
      <c r="EU15" s="94"/>
      <c r="EV15" s="14">
        <f>入力シート!EH15</f>
        <v>0</v>
      </c>
      <c r="EX15" s="30" t="str">
        <f t="shared" si="329"/>
        <v/>
      </c>
      <c r="EY15" s="101">
        <f>入力シート!EX15</f>
        <v>0</v>
      </c>
      <c r="EZ15" s="101" t="str">
        <f>IF(EX15="","",入力シート!EY15)</f>
        <v/>
      </c>
      <c r="FA15" s="24">
        <f>TIME(入力シート!FA15,入力シート!FC15,0)</f>
        <v>0</v>
      </c>
      <c r="FB15" s="24">
        <f>TIME(入力シート!FE15,入力シート!FG15,0)</f>
        <v>0</v>
      </c>
      <c r="FC15" s="31">
        <f>TIME(入力シート!FI15,入力シート!FK15,0)</f>
        <v>0</v>
      </c>
      <c r="FD15" s="31">
        <f>TIME(入力シート!FM15,入力シート!FO15,0)</f>
        <v>0</v>
      </c>
      <c r="FE15" s="24">
        <f t="shared" si="113"/>
        <v>0</v>
      </c>
      <c r="FF15" s="24">
        <f t="shared" si="114"/>
        <v>0</v>
      </c>
      <c r="FG15" s="24">
        <f t="shared" si="115"/>
        <v>0</v>
      </c>
      <c r="FH15" s="26" t="str">
        <f t="shared" si="12"/>
        <v/>
      </c>
      <c r="FI15" s="26" t="str">
        <f t="shared" si="13"/>
        <v/>
      </c>
      <c r="FJ15" s="24" t="str">
        <f t="shared" si="116"/>
        <v/>
      </c>
      <c r="FK15" s="24" t="str">
        <f>IF(FJ15="","",IF(FJ15=999,"error",IF(AND(AND(EY15=EY14,EY14=EY13,EY13=EY12,EY12=EY11,EY11=EY10,EY10=EY9),AND(FJ14="",FJ13="",FJ12="",FJ11="",FJ10="",FJ9="")),FG9+FG10+FG11+FG12+FG13+FG14+FG15,IF(AND(AND(EY15=EY14,EY14=EY13,EY13=EY12,EY12=EY11,EY11=EY10),AND(FJ14="",FJ13="",FJ12="",FJ11="",FJ10="")),FG10+FG11+FG12+FG13+FG14+FG15,IF(AND(AND(EY15=EY14,EY14=EY13,EY13=EY12,EY12=EY11),AND(FJ14="",FJ13="",FJ12="",FJ11="")),FG11+FG12+FG13+FG14+FG15,IF(AND(AND(EY15=EY14,EY14=EY13,EY13=EY12),AND(FJ14="",FJ13="",FJ12="")),FG12+FG13+FG14+FG15,IF(AND(AND(EY15=EY14,EY14=EY13),AND(FJ14="",FJ13="")),FG13+FG14+FG15,IF(AND(EY14=EY15,FJ14=""),FG14+FG15,FJ15))))))))</f>
        <v/>
      </c>
      <c r="FL15" s="101" t="str">
        <f t="shared" si="117"/>
        <v/>
      </c>
      <c r="FM15" s="24" t="str">
        <f t="shared" si="118"/>
        <v/>
      </c>
      <c r="FN15" s="27">
        <f t="shared" si="365"/>
        <v>1</v>
      </c>
      <c r="FO15" s="27" t="str">
        <f t="shared" si="119"/>
        <v>1</v>
      </c>
      <c r="FP15" s="27" t="str">
        <f t="shared" si="330"/>
        <v/>
      </c>
      <c r="FQ15" s="27" t="str">
        <f t="shared" si="120"/>
        <v/>
      </c>
      <c r="FR15" s="28" t="str">
        <f t="shared" ca="1" si="121"/>
        <v/>
      </c>
      <c r="FS15" s="33">
        <f>入力シート!FQ15</f>
        <v>0</v>
      </c>
      <c r="FT15" s="88" t="str">
        <f ca="1">IF(FR15="","",IF(AND(FR9="",FR10="",FR11="",FR12="",FR13="",FR14="",FR15&lt;&gt;"",OR(FS9=2,FS10=2,FS11=2,FS12=2,FS13=2,FS14=2,FS15=2)),FR15*2,IF(AND(FR10="",FR11="",FR12="",FR13="",FR14="",FR15&lt;&gt;"",OR(FS10=2,FS11=2,FS12=2,FS13=2,FS14=2,FS15=2)),FR15*2,IF(AND(FR11="",FR12="",FR13="",FR14="",FR15&lt;&gt;"",OR(FS11=2,FS12=2,FS13=2,FS14=2,FS15=2)),FR15*2,IF(AND(FR12="",FR13="",FR14="",FR15&lt;&gt;"",OR(FS12=2,FS13=2,FS14=2,FS15=2)),FR15*2,IF(AND(FR13="",FR14="",FR15&lt;&gt;"",OR(FS13=2,FS14=2,FS15=2)),FR15*2,IF(AND(FR14="",FR15&lt;&gt;"",OR(FS14=2,FS15=2)),FR15*2,IF(AND(FR15&lt;&gt;"",FS15=2),FR15*2,FR15))))))))</f>
        <v/>
      </c>
      <c r="FU15" s="87" t="str">
        <f>IF(FZ15="","",IF(AND(FZ9="",FZ10="",FZ11="",FZ12="",FZ13="",FZ14="",FZ15&lt;&gt;"",OR(FS9=2,FS10=2,FS11=2,FS12=2,FS13=2,FS14=2,FS15=2)),FY15/(FK15*2),IF(AND(FZ10="",FZ11="",FZ12="",FZ13="",FZ14="",FZ15&lt;&gt;"",OR(FS10=2,FS11=2,FS12=2,FS13=2,FS14=2,FS15=2)),FY15/(FK15*2),IF(AND(FZ11="",FZ12="",FZ13="",FZ14="",FZ15&lt;&gt;"",OR(FS11=2,FS12=2,FS13=2,FS14=2,FS15=2)),FY15/(FK15*2),IF(AND(FZ12="",FZ13="",FZ14="",FZ15&lt;&gt;"",OR(FS12=2,FS13=2,FS14=2,FS15=2)),FY15/(FK15*2),IF(AND(FZ13="",FZ14="",FZ15&lt;&gt;"",OR(FS13=2,FS14=2,FS15=2)),FY15/(FK15*2),IF(AND(FZ14="",FZ15&lt;&gt;"",OR(FS14=2,FS15=2)),FY15/(FK15*2),1)))))))</f>
        <v/>
      </c>
      <c r="FV15" s="89" t="str">
        <f t="shared" ca="1" si="122"/>
        <v/>
      </c>
      <c r="FW15" s="84">
        <f t="shared" si="123"/>
        <v>0</v>
      </c>
      <c r="FX15" s="84" t="str">
        <f>IF(FK15="","",IF(AND(FK9="",FK10="",FK11="",FK12="",FK13="",FK14="",FK15&lt;&gt;""),FW9+FW10+FW11+FW12+FW13+FW14+FW15,IF(AND(FK10="",FK11="",FK12="",FK13="",FK14="",FK15&lt;&gt;""),FW10+FW11+FW12+FW13+FW14+FW15,IF(AND(FK11="",FK12="",FK13="",FK14="",FK15&lt;&gt;""),FW11+FW12+FW13+FW14+FW15,IF(AND(FK12="",FK13="",FK14="",FK15&lt;&gt;""),FW12+FW13+FW14+FW15,IF(AND(FK13="",FK14="",FK15&lt;&gt;""),FW13+FW14+FW15,IF(AND(FK14="",FK15&lt;&gt;""),FW14+FW15,FW15)))))))</f>
        <v/>
      </c>
      <c r="FY15" s="84" t="str">
        <f t="shared" si="124"/>
        <v/>
      </c>
      <c r="FZ15" s="24" t="str">
        <f t="shared" si="125"/>
        <v/>
      </c>
      <c r="GA15" s="101">
        <f>入力シート!FR15</f>
        <v>0</v>
      </c>
      <c r="GB15" s="210">
        <f>入力シート!FS15</f>
        <v>0</v>
      </c>
      <c r="GC15" s="211"/>
      <c r="GD15" s="212"/>
      <c r="GE15" s="94"/>
      <c r="GF15" s="94"/>
      <c r="GG15" s="94"/>
      <c r="GH15" s="14">
        <f>入力シート!FT15</f>
        <v>0</v>
      </c>
      <c r="GJ15" s="30" t="str">
        <f t="shared" si="331"/>
        <v/>
      </c>
      <c r="GK15" s="101">
        <f>入力シート!GJ15</f>
        <v>0</v>
      </c>
      <c r="GL15" s="101" t="str">
        <f>IF(GJ15="","",入力シート!GK15)</f>
        <v/>
      </c>
      <c r="GM15" s="24">
        <f>TIME(入力シート!GM15,入力シート!GO15,0)</f>
        <v>0</v>
      </c>
      <c r="GN15" s="24">
        <f>TIME(入力シート!GQ15,入力シート!GS15,0)</f>
        <v>0</v>
      </c>
      <c r="GO15" s="31">
        <f>TIME(入力シート!GU15,入力シート!GW15,0)</f>
        <v>0</v>
      </c>
      <c r="GP15" s="31">
        <f>TIME(入力シート!GY15,入力シート!HA15,0)</f>
        <v>0</v>
      </c>
      <c r="GQ15" s="24">
        <f t="shared" si="126"/>
        <v>0</v>
      </c>
      <c r="GR15" s="24">
        <f t="shared" si="127"/>
        <v>0</v>
      </c>
      <c r="GS15" s="24">
        <f t="shared" si="128"/>
        <v>0</v>
      </c>
      <c r="GT15" s="26" t="str">
        <f t="shared" si="15"/>
        <v/>
      </c>
      <c r="GU15" s="26" t="str">
        <f t="shared" si="16"/>
        <v/>
      </c>
      <c r="GV15" s="24" t="str">
        <f t="shared" si="129"/>
        <v/>
      </c>
      <c r="GW15" s="24" t="str">
        <f>IF(GV15="","",IF(GV15=999,"error",IF(AND(AND(GK15=GK14,GK14=GK13,GK13=GK12,GK12=GK11,GK11=GK10,GK10=GK9),AND(GV14="",GV13="",GV12="",GV11="",GV10="",GV9="")),GS9+GS10+GS11+GS12+GS13+GS14+GS15,IF(AND(AND(GK15=GK14,GK14=GK13,GK13=GK12,GK12=GK11,GK11=GK10),AND(GV14="",GV13="",GV12="",GV11="",GV10="")),GS10+GS11+GS12+GS13+GS14+GS15,IF(AND(AND(GK15=GK14,GK14=GK13,GK13=GK12,GK12=GK11),AND(GV14="",GV13="",GV12="",GV11="")),GS11+GS12+GS13+GS14+GS15,IF(AND(AND(GK15=GK14,GK14=GK13,GK13=GK12),AND(GV14="",GV13="",GV12="")),GS12+GS13+GS14+GS15,IF(AND(AND(GK15=GK14,GK14=GK13),AND(GV14="",GV13="")),GS13+GS14+GS15,IF(AND(GK14=GK15,GV14=""),GS14+GS15,GV15))))))))</f>
        <v/>
      </c>
      <c r="GX15" s="101" t="str">
        <f t="shared" si="130"/>
        <v/>
      </c>
      <c r="GY15" s="24" t="str">
        <f t="shared" si="131"/>
        <v/>
      </c>
      <c r="GZ15" s="27">
        <f t="shared" si="366"/>
        <v>1</v>
      </c>
      <c r="HA15" s="27" t="str">
        <f t="shared" si="132"/>
        <v>1</v>
      </c>
      <c r="HB15" s="27" t="str">
        <f t="shared" si="332"/>
        <v/>
      </c>
      <c r="HC15" s="27" t="str">
        <f t="shared" si="133"/>
        <v/>
      </c>
      <c r="HD15" s="28" t="str">
        <f t="shared" ca="1" si="134"/>
        <v/>
      </c>
      <c r="HE15" s="33">
        <f>入力シート!HC15</f>
        <v>0</v>
      </c>
      <c r="HF15" s="88" t="str">
        <f ca="1">IF(HD15="","",IF(AND(HD9="",HD10="",HD11="",HD12="",HD13="",HD14="",HD15&lt;&gt;"",OR(HE9=2,HE10=2,HE11=2,HE12=2,HE13=2,HE14=2,HE15=2)),HD15*2,IF(AND(HD10="",HD11="",HD12="",HD13="",HD14="",HD15&lt;&gt;"",OR(HE10=2,HE11=2,HE12=2,HE13=2,HE14=2,HE15=2)),HD15*2,IF(AND(HD11="",HD12="",HD13="",HD14="",HD15&lt;&gt;"",OR(HE11=2,HE12=2,HE13=2,HE14=2,HE15=2)),HD15*2,IF(AND(HD12="",HD13="",HD14="",HD15&lt;&gt;"",OR(HE12=2,HE13=2,HE14=2,HE15=2)),HD15*2,IF(AND(HD13="",HD14="",HD15&lt;&gt;"",OR(HE13=2,HE14=2,HE15=2)),HD15*2,IF(AND(HD14="",HD15&lt;&gt;"",OR(HE14=2,HE15=2)),HD15*2,IF(AND(HD15&lt;&gt;"",HE15=2),HD15*2,HD15))))))))</f>
        <v/>
      </c>
      <c r="HG15" s="87" t="str">
        <f>IF(HL15="","",IF(AND(HL9="",HL10="",HL11="",HL12="",HL13="",HL14="",HL15&lt;&gt;"",OR(HE9=2,HE10=2,HE11=2,HE12=2,HE13=2,HE14=2,HE15=2)),HK15/(GW15*2),IF(AND(HL10="",HL11="",HL12="",HL13="",HL14="",HL15&lt;&gt;"",OR(HE10=2,HE11=2,HE12=2,HE13=2,HE14=2,HE15=2)),HK15/(GW15*2),IF(AND(HL11="",HL12="",HL13="",HL14="",HL15&lt;&gt;"",OR(HE11=2,HE12=2,HE13=2,HE14=2,HE15=2)),HK15/(GW15*2),IF(AND(HL12="",HL13="",HL14="",HL15&lt;&gt;"",OR(HE12=2,HE13=2,HE14=2,HE15=2)),HK15/(GW15*2),IF(AND(HL13="",HL14="",HL15&lt;&gt;"",OR(HE13=2,HE14=2,HE15=2)),HK15/(GW15*2),IF(AND(HL14="",HL15&lt;&gt;"",OR(HE14=2,HE15=2)),HK15/(GW15*2),1)))))))</f>
        <v/>
      </c>
      <c r="HH15" s="89" t="str">
        <f t="shared" ca="1" si="135"/>
        <v/>
      </c>
      <c r="HI15" s="84">
        <f t="shared" si="136"/>
        <v>0</v>
      </c>
      <c r="HJ15" s="84" t="str">
        <f>IF(GW15="","",IF(AND(GW9="",GW10="",GW11="",GW12="",GW13="",GW14="",GW15&lt;&gt;""),HI9+HI10+HI11+HI12+HI13+HI14+HI15,IF(AND(GW10="",GW11="",GW12="",GW13="",GW14="",GW15&lt;&gt;""),HI10+HI11+HI12+HI13+HI14+HI15,IF(AND(GW11="",GW12="",GW13="",GW14="",GW15&lt;&gt;""),HI11+HI12+HI13+HI14+HI15,IF(AND(GW12="",GW13="",GW14="",GW15&lt;&gt;""),HI12+HI13+HI14+HI15,IF(AND(GW13="",GW14="",GW15&lt;&gt;""),HI13+HI14+HI15,IF(AND(GW14="",GW15&lt;&gt;""),HI14+HI15,HI15)))))))</f>
        <v/>
      </c>
      <c r="HK15" s="84" t="str">
        <f t="shared" si="137"/>
        <v/>
      </c>
      <c r="HL15" s="24" t="str">
        <f t="shared" si="138"/>
        <v/>
      </c>
      <c r="HM15" s="101">
        <f>入力シート!HD15</f>
        <v>0</v>
      </c>
      <c r="HN15" s="210">
        <f>入力シート!HE15</f>
        <v>0</v>
      </c>
      <c r="HO15" s="211"/>
      <c r="HP15" s="212"/>
      <c r="HQ15" s="94"/>
      <c r="HR15" s="94"/>
      <c r="HS15" s="94"/>
      <c r="HT15" s="14">
        <f>入力シート!HF15</f>
        <v>0</v>
      </c>
      <c r="HV15" s="30" t="str">
        <f t="shared" si="333"/>
        <v/>
      </c>
      <c r="HW15" s="101">
        <f>入力シート!HV15</f>
        <v>0</v>
      </c>
      <c r="HX15" s="101" t="str">
        <f>IF(HV15="","",入力シート!HW15)</f>
        <v/>
      </c>
      <c r="HY15" s="24">
        <f>TIME(入力シート!HY15,入力シート!IA15,0)</f>
        <v>0</v>
      </c>
      <c r="HZ15" s="24">
        <f>TIME(入力シート!IC15,入力シート!IE15,0)</f>
        <v>0</v>
      </c>
      <c r="IA15" s="31">
        <f>TIME(入力シート!IG15,入力シート!II15,0)</f>
        <v>0</v>
      </c>
      <c r="IB15" s="31">
        <f>TIME(入力シート!IK15,入力シート!IM15,0)</f>
        <v>0</v>
      </c>
      <c r="IC15" s="24">
        <f t="shared" si="139"/>
        <v>0</v>
      </c>
      <c r="ID15" s="24">
        <f t="shared" si="140"/>
        <v>0</v>
      </c>
      <c r="IE15" s="24">
        <f t="shared" si="141"/>
        <v>0</v>
      </c>
      <c r="IF15" s="26" t="str">
        <f t="shared" si="18"/>
        <v/>
      </c>
      <c r="IG15" s="26" t="str">
        <f t="shared" si="19"/>
        <v/>
      </c>
      <c r="IH15" s="24" t="str">
        <f t="shared" si="142"/>
        <v/>
      </c>
      <c r="II15" s="24" t="str">
        <f>IF(IH15="","",IF(IH15=999,"error",IF(AND(AND(HW15=HW14,HW14=HW13,HW13=HW12,HW12=HW11,HW11=HW10,HW10=HW9),AND(IH14="",IH13="",IH12="",IH11="",IH10="",IH9="")),IE9+IE10+IE11+IE12+IE13+IE14+IE15,IF(AND(AND(HW15=HW14,HW14=HW13,HW13=HW12,HW12=HW11,HW11=HW10),AND(IH14="",IH13="",IH12="",IH11="",IH10="")),IE10+IE11+IE12+IE13+IE14+IE15,IF(AND(AND(HW15=HW14,HW14=HW13,HW13=HW12,HW12=HW11),AND(IH14="",IH13="",IH12="",IH11="")),IE11+IE12+IE13+IE14+IE15,IF(AND(AND(HW15=HW14,HW14=HW13,HW13=HW12),AND(IH14="",IH13="",IH12="")),IE12+IE13+IE14+IE15,IF(AND(AND(HW15=HW14,HW14=HW13),AND(IH14="",IH13="")),IE13+IE14+IE15,IF(AND(HW14=HW15,IH14=""),IE14+IE15,IH15))))))))</f>
        <v/>
      </c>
      <c r="IJ15" s="101" t="str">
        <f t="shared" si="143"/>
        <v/>
      </c>
      <c r="IK15" s="24" t="str">
        <f t="shared" si="144"/>
        <v/>
      </c>
      <c r="IL15" s="27">
        <f t="shared" si="367"/>
        <v>1</v>
      </c>
      <c r="IM15" s="27" t="str">
        <f t="shared" si="145"/>
        <v>1</v>
      </c>
      <c r="IN15" s="27" t="str">
        <f t="shared" si="334"/>
        <v/>
      </c>
      <c r="IO15" s="27" t="str">
        <f t="shared" si="146"/>
        <v/>
      </c>
      <c r="IP15" s="28" t="str">
        <f t="shared" ca="1" si="147"/>
        <v/>
      </c>
      <c r="IQ15" s="33">
        <f>入力シート!IO15</f>
        <v>0</v>
      </c>
      <c r="IR15" s="88" t="str">
        <f ca="1">IF(IP15="","",IF(AND(IP9="",IP10="",IP11="",IP12="",IP13="",IP14="",IP15&lt;&gt;"",OR(IQ9=2,IQ10=2,IQ11=2,IQ12=2,IQ13=2,IQ14=2,IQ15=2)),IP15*2,IF(AND(IP10="",IP11="",IP12="",IP13="",IP14="",IP15&lt;&gt;"",OR(IQ10=2,IQ11=2,IQ12=2,IQ13=2,IQ14=2,IQ15=2)),IP15*2,IF(AND(IP11="",IP12="",IP13="",IP14="",IP15&lt;&gt;"",OR(IQ11=2,IQ12=2,IQ13=2,IQ14=2,IQ15=2)),IP15*2,IF(AND(IP12="",IP13="",IP14="",IP15&lt;&gt;"",OR(IQ12=2,IQ13=2,IQ14=2,IQ15=2)),IP15*2,IF(AND(IP13="",IP14="",IP15&lt;&gt;"",OR(IQ13=2,IQ14=2,IQ15=2)),IP15*2,IF(AND(IP14="",IP15&lt;&gt;"",OR(IQ14=2,IQ15=2)),IP15*2,IF(AND(IP15&lt;&gt;"",IQ15=2),IP15*2,IP15))))))))</f>
        <v/>
      </c>
      <c r="IS15" s="87" t="str">
        <f>IF(IX15="","",IF(AND(IX9="",IX10="",IX11="",IX12="",IX13="",IX14="",IX15&lt;&gt;"",OR(IQ9=2,IQ10=2,IQ11=2,IQ12=2,IQ13=2,IQ14=2,IQ15=2)),IW15/(II15*2),IF(AND(IX10="",IX11="",IX12="",IX13="",IX14="",IX15&lt;&gt;"",OR(IQ10=2,IQ11=2,IQ12=2,IQ13=2,IQ14=2,IQ15=2)),IW15/(II15*2),IF(AND(IX11="",IX12="",IX13="",IX14="",IX15&lt;&gt;"",OR(IQ11=2,IQ12=2,IQ13=2,IQ14=2,IQ15=2)),IW15/(II15*2),IF(AND(IX12="",IX13="",IX14="",IX15&lt;&gt;"",OR(IQ12=2,IQ13=2,IQ14=2,IQ15=2)),IW15/(II15*2),IF(AND(IX13="",IX14="",IX15&lt;&gt;"",OR(IQ13=2,IQ14=2,IQ15=2)),IW15/(II15*2),IF(AND(IX14="",IX15&lt;&gt;"",OR(IQ14=2,IQ15=2)),IW15/(II15*2),1)))))))</f>
        <v/>
      </c>
      <c r="IT15" s="89" t="str">
        <f t="shared" ca="1" si="148"/>
        <v/>
      </c>
      <c r="IU15" s="84">
        <f t="shared" si="149"/>
        <v>0</v>
      </c>
      <c r="IV15" s="84" t="str">
        <f>IF(II15="","",IF(AND(II9="",II10="",II11="",II12="",II13="",II14="",II15&lt;&gt;""),IU9+IU10+IU11+IU12+IU13+IU14+IU15,IF(AND(II10="",II11="",II12="",II13="",II14="",II15&lt;&gt;""),IU10+IU11+IU12+IU13+IU14+IU15,IF(AND(II11="",II12="",II13="",II14="",II15&lt;&gt;""),IU11+IU12+IU13+IU14+IU15,IF(AND(II12="",II13="",II14="",II15&lt;&gt;""),IU12+IU13+IU14+IU15,IF(AND(II13="",II14="",II15&lt;&gt;""),IU13+IU14+IU15,IF(AND(II14="",II15&lt;&gt;""),IU14+IU15,IU15)))))))</f>
        <v/>
      </c>
      <c r="IW15" s="84" t="str">
        <f t="shared" si="150"/>
        <v/>
      </c>
      <c r="IX15" s="24" t="str">
        <f t="shared" si="151"/>
        <v/>
      </c>
      <c r="IY15" s="101">
        <f>入力シート!IP15</f>
        <v>0</v>
      </c>
      <c r="IZ15" s="210">
        <f>入力シート!IQ15</f>
        <v>0</v>
      </c>
      <c r="JA15" s="211"/>
      <c r="JB15" s="212"/>
      <c r="JC15" s="94"/>
      <c r="JD15" s="94"/>
      <c r="JE15" s="94"/>
      <c r="JF15" s="14">
        <f>入力シート!IR15</f>
        <v>0</v>
      </c>
      <c r="JH15" s="30" t="str">
        <f t="shared" si="335"/>
        <v/>
      </c>
      <c r="JI15" s="101">
        <f>入力シート!JH15</f>
        <v>0</v>
      </c>
      <c r="JJ15" s="101" t="str">
        <f>IF(JH15="","",入力シート!JI15)</f>
        <v/>
      </c>
      <c r="JK15" s="24">
        <f>TIME(入力シート!JK15,入力シート!JM15,0)</f>
        <v>0</v>
      </c>
      <c r="JL15" s="24">
        <f>TIME(入力シート!JO15,入力シート!JQ15,0)</f>
        <v>0</v>
      </c>
      <c r="JM15" s="31">
        <f>TIME(入力シート!JS15,入力シート!JU15,0)</f>
        <v>0</v>
      </c>
      <c r="JN15" s="31">
        <f>TIME(入力シート!JW15,入力シート!JY15,0)</f>
        <v>0</v>
      </c>
      <c r="JO15" s="24">
        <f t="shared" si="152"/>
        <v>0</v>
      </c>
      <c r="JP15" s="24">
        <f t="shared" si="153"/>
        <v>0</v>
      </c>
      <c r="JQ15" s="24">
        <f t="shared" si="154"/>
        <v>0</v>
      </c>
      <c r="JR15" s="26" t="str">
        <f t="shared" si="21"/>
        <v/>
      </c>
      <c r="JS15" s="26" t="str">
        <f t="shared" si="22"/>
        <v/>
      </c>
      <c r="JT15" s="24" t="str">
        <f t="shared" si="155"/>
        <v/>
      </c>
      <c r="JU15" s="24" t="str">
        <f>IF(JT15="","",IF(JT15=999,"error",IF(AND(AND(JI15=JI14,JI14=JI13,JI13=JI12,JI12=JI11,JI11=JI10,JI10=JI9),AND(JT14="",JT13="",JT12="",JT11="",JT10="",JT9="")),JQ9+JQ10+JQ11+JQ12+JQ13+JQ14+JQ15,IF(AND(AND(JI15=JI14,JI14=JI13,JI13=JI12,JI12=JI11,JI11=JI10),AND(JT14="",JT13="",JT12="",JT11="",JT10="")),JQ10+JQ11+JQ12+JQ13+JQ14+JQ15,IF(AND(AND(JI15=JI14,JI14=JI13,JI13=JI12,JI12=JI11),AND(JT14="",JT13="",JT12="",JT11="")),JQ11+JQ12+JQ13+JQ14+JQ15,IF(AND(AND(JI15=JI14,JI14=JI13,JI13=JI12),AND(JT14="",JT13="",JT12="")),JQ12+JQ13+JQ14+JQ15,IF(AND(AND(JI15=JI14,JI14=JI13),AND(JT14="",JT13="")),JQ13+JQ14+JQ15,IF(AND(JI14=JI15,JT14=""),JQ14+JQ15,JT15))))))))</f>
        <v/>
      </c>
      <c r="JV15" s="101" t="str">
        <f t="shared" si="156"/>
        <v/>
      </c>
      <c r="JW15" s="24" t="str">
        <f t="shared" si="157"/>
        <v/>
      </c>
      <c r="JX15" s="27">
        <f t="shared" si="368"/>
        <v>1</v>
      </c>
      <c r="JY15" s="27" t="str">
        <f t="shared" si="158"/>
        <v>1</v>
      </c>
      <c r="JZ15" s="27" t="str">
        <f t="shared" si="336"/>
        <v/>
      </c>
      <c r="KA15" s="27" t="str">
        <f t="shared" si="159"/>
        <v/>
      </c>
      <c r="KB15" s="28" t="str">
        <f t="shared" ca="1" si="160"/>
        <v/>
      </c>
      <c r="KC15" s="33">
        <f>入力シート!KA15</f>
        <v>0</v>
      </c>
      <c r="KD15" s="88" t="str">
        <f ca="1">IF(KB15="","",IF(AND(KB9="",KB10="",KB11="",KB12="",KB13="",KB14="",KB15&lt;&gt;"",OR(KC9=2,KC10=2,KC11=2,KC12=2,KC13=2,KC14=2,KC15=2)),KB15*2,IF(AND(KB10="",KB11="",KB12="",KB13="",KB14="",KB15&lt;&gt;"",OR(KC10=2,KC11=2,KC12=2,KC13=2,KC14=2,KC15=2)),KB15*2,IF(AND(KB11="",KB12="",KB13="",KB14="",KB15&lt;&gt;"",OR(KC11=2,KC12=2,KC13=2,KC14=2,KC15=2)),KB15*2,IF(AND(KB12="",KB13="",KB14="",KB15&lt;&gt;"",OR(KC12=2,KC13=2,KC14=2,KC15=2)),KB15*2,IF(AND(KB13="",KB14="",KB15&lt;&gt;"",OR(KC13=2,KC14=2,KC15=2)),KB15*2,IF(AND(KB14="",KB15&lt;&gt;"",OR(KC14=2,KC15=2)),KB15*2,IF(AND(KB15&lt;&gt;"",KC15=2),KB15*2,KB15))))))))</f>
        <v/>
      </c>
      <c r="KE15" s="87" t="str">
        <f>IF(KJ15="","",IF(AND(KJ9="",KJ10="",KJ11="",KJ12="",KJ13="",KJ14="",KJ15&lt;&gt;"",OR(KC9=2,KC10=2,KC11=2,KC12=2,KC13=2,KC14=2,KC15=2)),KI15/(JU15*2),IF(AND(KJ10="",KJ11="",KJ12="",KJ13="",KJ14="",KJ15&lt;&gt;"",OR(KC10=2,KC11=2,KC12=2,KC13=2,KC14=2,KC15=2)),KI15/(JU15*2),IF(AND(KJ11="",KJ12="",KJ13="",KJ14="",KJ15&lt;&gt;"",OR(KC11=2,KC12=2,KC13=2,KC14=2,KC15=2)),KI15/(JU15*2),IF(AND(KJ12="",KJ13="",KJ14="",KJ15&lt;&gt;"",OR(KC12=2,KC13=2,KC14=2,KC15=2)),KI15/(JU15*2),IF(AND(KJ13="",KJ14="",KJ15&lt;&gt;"",OR(KC13=2,KC14=2,KC15=2)),KI15/(JU15*2),IF(AND(KJ14="",KJ15&lt;&gt;"",OR(KC14=2,KC15=2)),KI15/(JU15*2),1)))))))</f>
        <v/>
      </c>
      <c r="KF15" s="89" t="str">
        <f t="shared" ca="1" si="161"/>
        <v/>
      </c>
      <c r="KG15" s="84">
        <f t="shared" si="162"/>
        <v>0</v>
      </c>
      <c r="KH15" s="84" t="str">
        <f>IF(JU15="","",IF(AND(JU9="",JU10="",JU11="",JU12="",JU13="",JU14="",JU15&lt;&gt;""),KG9+KG10+KG11+KG12+KG13+KG14+KG15,IF(AND(JU10="",JU11="",JU12="",JU13="",JU14="",JU15&lt;&gt;""),KG10+KG11+KG12+KG13+KG14+KG15,IF(AND(JU11="",JU12="",JU13="",JU14="",JU15&lt;&gt;""),KG11+KG12+KG13+KG14+KG15,IF(AND(JU12="",JU13="",JU14="",JU15&lt;&gt;""),KG12+KG13+KG14+KG15,IF(AND(JU13="",JU14="",JU15&lt;&gt;""),KG13+KG14+KG15,IF(AND(JU14="",JU15&lt;&gt;""),KG14+KG15,KG15)))))))</f>
        <v/>
      </c>
      <c r="KI15" s="84" t="str">
        <f t="shared" si="163"/>
        <v/>
      </c>
      <c r="KJ15" s="24" t="str">
        <f t="shared" si="164"/>
        <v/>
      </c>
      <c r="KK15" s="101">
        <f>入力シート!KB15</f>
        <v>0</v>
      </c>
      <c r="KL15" s="210">
        <f>入力シート!KC15</f>
        <v>0</v>
      </c>
      <c r="KM15" s="211"/>
      <c r="KN15" s="212"/>
      <c r="KO15" s="94"/>
      <c r="KP15" s="94"/>
      <c r="KQ15" s="94"/>
      <c r="KR15" s="14">
        <f>入力シート!KD15</f>
        <v>0</v>
      </c>
      <c r="KT15" s="30" t="str">
        <f t="shared" si="337"/>
        <v/>
      </c>
      <c r="KU15" s="101">
        <f>入力シート!KT15</f>
        <v>0</v>
      </c>
      <c r="KV15" s="101" t="str">
        <f>IF(KT15="","",入力シート!KU15)</f>
        <v/>
      </c>
      <c r="KW15" s="24">
        <f>TIME(入力シート!KW15,入力シート!KY15,0)</f>
        <v>0</v>
      </c>
      <c r="KX15" s="24">
        <f>TIME(入力シート!LA15,入力シート!LC15,0)</f>
        <v>0</v>
      </c>
      <c r="KY15" s="31">
        <f>TIME(入力シート!LE15,入力シート!LG15,0)</f>
        <v>0</v>
      </c>
      <c r="KZ15" s="31">
        <f>TIME(入力シート!LI15,入力シート!LK15,0)</f>
        <v>0</v>
      </c>
      <c r="LA15" s="24">
        <f t="shared" si="165"/>
        <v>0</v>
      </c>
      <c r="LB15" s="24">
        <f t="shared" si="166"/>
        <v>0</v>
      </c>
      <c r="LC15" s="24">
        <f t="shared" si="167"/>
        <v>0</v>
      </c>
      <c r="LD15" s="26" t="str">
        <f t="shared" si="24"/>
        <v/>
      </c>
      <c r="LE15" s="26" t="str">
        <f t="shared" si="25"/>
        <v/>
      </c>
      <c r="LF15" s="24" t="str">
        <f t="shared" si="168"/>
        <v/>
      </c>
      <c r="LG15" s="24" t="str">
        <f>IF(LF15="","",IF(LF15=999,"error",IF(AND(AND(KU15=KU14,KU14=KU13,KU13=KU12,KU12=KU11,KU11=KU10,KU10=KU9),AND(LF14="",LF13="",LF12="",LF11="",LF10="",LF9="")),LC9+LC10+LC11+LC12+LC13+LC14+LC15,IF(AND(AND(KU15=KU14,KU14=KU13,KU13=KU12,KU12=KU11,KU11=KU10),AND(LF14="",LF13="",LF12="",LF11="",LF10="")),LC10+LC11+LC12+LC13+LC14+LC15,IF(AND(AND(KU15=KU14,KU14=KU13,KU13=KU12,KU12=KU11),AND(LF14="",LF13="",LF12="",LF11="")),LC11+LC12+LC13+LC14+LC15,IF(AND(AND(KU15=KU14,KU14=KU13,KU13=KU12),AND(LF14="",LF13="",LF12="")),LC12+LC13+LC14+LC15,IF(AND(AND(KU15=KU14,KU14=KU13),AND(LF14="",LF13="")),LC13+LC14+LC15,IF(AND(KU14=KU15,LF14=""),LC14+LC15,LF15))))))))</f>
        <v/>
      </c>
      <c r="LH15" s="101" t="str">
        <f t="shared" si="169"/>
        <v/>
      </c>
      <c r="LI15" s="24" t="str">
        <f t="shared" si="170"/>
        <v/>
      </c>
      <c r="LJ15" s="27">
        <f t="shared" si="369"/>
        <v>1</v>
      </c>
      <c r="LK15" s="27" t="str">
        <f t="shared" si="171"/>
        <v>1</v>
      </c>
      <c r="LL15" s="27" t="str">
        <f t="shared" si="338"/>
        <v/>
      </c>
      <c r="LM15" s="27" t="str">
        <f t="shared" si="172"/>
        <v/>
      </c>
      <c r="LN15" s="28" t="str">
        <f t="shared" ca="1" si="173"/>
        <v/>
      </c>
      <c r="LO15" s="33">
        <f>入力シート!LM15</f>
        <v>0</v>
      </c>
      <c r="LP15" s="88" t="str">
        <f ca="1">IF(LN15="","",IF(AND(LN9="",LN10="",LN11="",LN12="",LN13="",LN14="",LN15&lt;&gt;"",OR(LO9=2,LO10=2,LO11=2,LO12=2,LO13=2,LO14=2,LO15=2)),LN15*2,IF(AND(LN10="",LN11="",LN12="",LN13="",LN14="",LN15&lt;&gt;"",OR(LO10=2,LO11=2,LO12=2,LO13=2,LO14=2,LO15=2)),LN15*2,IF(AND(LN11="",LN12="",LN13="",LN14="",LN15&lt;&gt;"",OR(LO11=2,LO12=2,LO13=2,LO14=2,LO15=2)),LN15*2,IF(AND(LN12="",LN13="",LN14="",LN15&lt;&gt;"",OR(LO12=2,LO13=2,LO14=2,LO15=2)),LN15*2,IF(AND(LN13="",LN14="",LN15&lt;&gt;"",OR(LO13=2,LO14=2,LO15=2)),LN15*2,IF(AND(LN14="",LN15&lt;&gt;"",OR(LO14=2,LO15=2)),LN15*2,IF(AND(LN15&lt;&gt;"",LO15=2),LN15*2,LN15))))))))</f>
        <v/>
      </c>
      <c r="LQ15" s="87" t="str">
        <f>IF(LV15="","",IF(AND(LV9="",LV10="",LV11="",LV12="",LV13="",LV14="",LV15&lt;&gt;"",OR(LO9=2,LO10=2,LO11=2,LO12=2,LO13=2,LO14=2,LO15=2)),LU15/(LG15*2),IF(AND(LV10="",LV11="",LV12="",LV13="",LV14="",LV15&lt;&gt;"",OR(LO10=2,LO11=2,LO12=2,LO13=2,LO14=2,LO15=2)),LU15/(LG15*2),IF(AND(LV11="",LV12="",LV13="",LV14="",LV15&lt;&gt;"",OR(LO11=2,LO12=2,LO13=2,LO14=2,LO15=2)),LU15/(LG15*2),IF(AND(LV12="",LV13="",LV14="",LV15&lt;&gt;"",OR(LO12=2,LO13=2,LO14=2,LO15=2)),LU15/(LG15*2),IF(AND(LV13="",LV14="",LV15&lt;&gt;"",OR(LO13=2,LO14=2,LO15=2)),LU15/(LG15*2),IF(AND(LV14="",LV15&lt;&gt;"",OR(LO14=2,LO15=2)),LU15/(LG15*2),1)))))))</f>
        <v/>
      </c>
      <c r="LR15" s="89" t="str">
        <f t="shared" ca="1" si="174"/>
        <v/>
      </c>
      <c r="LS15" s="84">
        <f t="shared" si="175"/>
        <v>0</v>
      </c>
      <c r="LT15" s="84" t="str">
        <f>IF(LG15="","",IF(AND(LG9="",LG10="",LG11="",LG12="",LG13="",LG14="",LG15&lt;&gt;""),LS9+LS10+LS11+LS12+LS13+LS14+LS15,IF(AND(LG10="",LG11="",LG12="",LG13="",LG14="",LG15&lt;&gt;""),LS10+LS11+LS12+LS13+LS14+LS15,IF(AND(LG11="",LG12="",LG13="",LG14="",LG15&lt;&gt;""),LS11+LS12+LS13+LS14+LS15,IF(AND(LG12="",LG13="",LG14="",LG15&lt;&gt;""),LS12+LS13+LS14+LS15,IF(AND(LG13="",LG14="",LG15&lt;&gt;""),LS13+LS14+LS15,IF(AND(LG14="",LG15&lt;&gt;""),LS14+LS15,LS15)))))))</f>
        <v/>
      </c>
      <c r="LU15" s="84" t="str">
        <f t="shared" si="176"/>
        <v/>
      </c>
      <c r="LV15" s="24" t="str">
        <f t="shared" si="177"/>
        <v/>
      </c>
      <c r="LW15" s="101">
        <f>入力シート!LN15</f>
        <v>0</v>
      </c>
      <c r="LX15" s="210">
        <f>入力シート!LO15</f>
        <v>0</v>
      </c>
      <c r="LY15" s="211"/>
      <c r="LZ15" s="212"/>
      <c r="MA15" s="94"/>
      <c r="MB15" s="94"/>
      <c r="MC15" s="94"/>
      <c r="MD15" s="14">
        <f>入力シート!LP15</f>
        <v>0</v>
      </c>
      <c r="MF15" s="30" t="str">
        <f t="shared" si="339"/>
        <v/>
      </c>
      <c r="MG15" s="101">
        <f>入力シート!MF15</f>
        <v>0</v>
      </c>
      <c r="MH15" s="101" t="str">
        <f>IF(MF15="","",入力シート!MG15)</f>
        <v/>
      </c>
      <c r="MI15" s="24">
        <f>TIME(入力シート!MI15,入力シート!MK15,0)</f>
        <v>0</v>
      </c>
      <c r="MJ15" s="24">
        <f>TIME(入力シート!MM15,入力シート!MO15,0)</f>
        <v>0</v>
      </c>
      <c r="MK15" s="31">
        <f>TIME(入力シート!MQ15,入力シート!MS15,0)</f>
        <v>0</v>
      </c>
      <c r="ML15" s="31">
        <f>TIME(入力シート!MU15,入力シート!MW15,0)</f>
        <v>0</v>
      </c>
      <c r="MM15" s="24">
        <f t="shared" si="178"/>
        <v>0</v>
      </c>
      <c r="MN15" s="24">
        <f t="shared" si="179"/>
        <v>0</v>
      </c>
      <c r="MO15" s="24">
        <f t="shared" si="180"/>
        <v>0</v>
      </c>
      <c r="MP15" s="26" t="str">
        <f t="shared" si="27"/>
        <v/>
      </c>
      <c r="MQ15" s="26" t="str">
        <f t="shared" si="28"/>
        <v/>
      </c>
      <c r="MR15" s="24" t="str">
        <f t="shared" si="181"/>
        <v/>
      </c>
      <c r="MS15" s="24" t="str">
        <f>IF(MR15="","",IF(MR15=999,"error",IF(AND(AND(MG15=MG14,MG14=MG13,MG13=MG12,MG12=MG11,MG11=MG10,MG10=MG9),AND(MR14="",MR13="",MR12="",MR11="",MR10="",MR9="")),MO9+MO10+MO11+MO12+MO13+MO14+MO15,IF(AND(AND(MG15=MG14,MG14=MG13,MG13=MG12,MG12=MG11,MG11=MG10),AND(MR14="",MR13="",MR12="",MR11="",MR10="")),MO10+MO11+MO12+MO13+MO14+MO15,IF(AND(AND(MG15=MG14,MG14=MG13,MG13=MG12,MG12=MG11),AND(MR14="",MR13="",MR12="",MR11="")),MO11+MO12+MO13+MO14+MO15,IF(AND(AND(MG15=MG14,MG14=MG13,MG13=MG12),AND(MR14="",MR13="",MR12="")),MO12+MO13+MO14+MO15,IF(AND(AND(MG15=MG14,MG14=MG13),AND(MR14="",MR13="")),MO13+MO14+MO15,IF(AND(MG14=MG15,MR14=""),MO14+MO15,MR15))))))))</f>
        <v/>
      </c>
      <c r="MT15" s="101" t="str">
        <f t="shared" si="182"/>
        <v/>
      </c>
      <c r="MU15" s="24" t="str">
        <f t="shared" si="183"/>
        <v/>
      </c>
      <c r="MV15" s="27">
        <f t="shared" si="370"/>
        <v>1</v>
      </c>
      <c r="MW15" s="27" t="str">
        <f t="shared" si="184"/>
        <v>1</v>
      </c>
      <c r="MX15" s="27" t="str">
        <f t="shared" si="340"/>
        <v/>
      </c>
      <c r="MY15" s="27" t="str">
        <f t="shared" si="185"/>
        <v/>
      </c>
      <c r="MZ15" s="28" t="str">
        <f t="shared" ca="1" si="186"/>
        <v/>
      </c>
      <c r="NA15" s="33">
        <f>入力シート!MY15</f>
        <v>0</v>
      </c>
      <c r="NB15" s="88" t="str">
        <f ca="1">IF(MZ15="","",IF(AND(MZ9="",MZ10="",MZ11="",MZ12="",MZ13="",MZ14="",MZ15&lt;&gt;"",OR(NA9=2,NA10=2,NA11=2,NA12=2,NA13=2,NA14=2,NA15=2)),MZ15*2,IF(AND(MZ10="",MZ11="",MZ12="",MZ13="",MZ14="",MZ15&lt;&gt;"",OR(NA10=2,NA11=2,NA12=2,NA13=2,NA14=2,NA15=2)),MZ15*2,IF(AND(MZ11="",MZ12="",MZ13="",MZ14="",MZ15&lt;&gt;"",OR(NA11=2,NA12=2,NA13=2,NA14=2,NA15=2)),MZ15*2,IF(AND(MZ12="",MZ13="",MZ14="",MZ15&lt;&gt;"",OR(NA12=2,NA13=2,NA14=2,NA15=2)),MZ15*2,IF(AND(MZ13="",MZ14="",MZ15&lt;&gt;"",OR(NA13=2,NA14=2,NA15=2)),MZ15*2,IF(AND(MZ14="",MZ15&lt;&gt;"",OR(NA14=2,NA15=2)),MZ15*2,IF(AND(MZ15&lt;&gt;"",NA15=2),MZ15*2,MZ15))))))))</f>
        <v/>
      </c>
      <c r="NC15" s="87" t="str">
        <f>IF(NH15="","",IF(AND(NH9="",NH10="",NH11="",NH12="",NH13="",NH14="",NH15&lt;&gt;"",OR(NA9=2,NA10=2,NA11=2,NA12=2,NA13=2,NA14=2,NA15=2)),NG15/(MS15*2),IF(AND(NH10="",NH11="",NH12="",NH13="",NH14="",NH15&lt;&gt;"",OR(NA10=2,NA11=2,NA12=2,NA13=2,NA14=2,NA15=2)),NG15/(MS15*2),IF(AND(NH11="",NH12="",NH13="",NH14="",NH15&lt;&gt;"",OR(NA11=2,NA12=2,NA13=2,NA14=2,NA15=2)),NG15/(MS15*2),IF(AND(NH12="",NH13="",NH14="",NH15&lt;&gt;"",OR(NA12=2,NA13=2,NA14=2,NA15=2)),NG15/(MS15*2),IF(AND(NH13="",NH14="",NH15&lt;&gt;"",OR(NA13=2,NA14=2,NA15=2)),NG15/(MS15*2),IF(AND(NH14="",NH15&lt;&gt;"",OR(NA14=2,NA15=2)),NG15/(MS15*2),1)))))))</f>
        <v/>
      </c>
      <c r="ND15" s="89" t="str">
        <f t="shared" ca="1" si="187"/>
        <v/>
      </c>
      <c r="NE15" s="84">
        <f t="shared" si="188"/>
        <v>0</v>
      </c>
      <c r="NF15" s="84" t="str">
        <f>IF(MS15="","",IF(AND(MS9="",MS10="",MS11="",MS12="",MS13="",MS14="",MS15&lt;&gt;""),NE9+NE10+NE11+NE12+NE13+NE14+NE15,IF(AND(MS10="",MS11="",MS12="",MS13="",MS14="",MS15&lt;&gt;""),NE10+NE11+NE12+NE13+NE14+NE15,IF(AND(MS11="",MS12="",MS13="",MS14="",MS15&lt;&gt;""),NE11+NE12+NE13+NE14+NE15,IF(AND(MS12="",MS13="",MS14="",MS15&lt;&gt;""),NE12+NE13+NE14+NE15,IF(AND(MS13="",MS14="",MS15&lt;&gt;""),NE13+NE14+NE15,IF(AND(MS14="",MS15&lt;&gt;""),NE14+NE15,NE15)))))))</f>
        <v/>
      </c>
      <c r="NG15" s="84" t="str">
        <f t="shared" si="189"/>
        <v/>
      </c>
      <c r="NH15" s="24" t="str">
        <f t="shared" si="190"/>
        <v/>
      </c>
      <c r="NI15" s="101">
        <f>入力シート!MZ15</f>
        <v>0</v>
      </c>
      <c r="NJ15" s="210">
        <f>入力シート!NA15</f>
        <v>0</v>
      </c>
      <c r="NK15" s="211"/>
      <c r="NL15" s="212"/>
      <c r="NM15" s="94"/>
      <c r="NN15" s="94"/>
      <c r="NO15" s="94"/>
      <c r="NP15" s="14">
        <f>入力シート!NB15</f>
        <v>0</v>
      </c>
      <c r="NR15" s="30" t="str">
        <f t="shared" si="341"/>
        <v/>
      </c>
      <c r="NS15" s="101">
        <f>入力シート!NR15</f>
        <v>0</v>
      </c>
      <c r="NT15" s="101" t="str">
        <f>IF(NR15="","",入力シート!NS15)</f>
        <v/>
      </c>
      <c r="NU15" s="24">
        <f>TIME(入力シート!NU15,入力シート!NW15,0)</f>
        <v>0</v>
      </c>
      <c r="NV15" s="24">
        <f>TIME(入力シート!NY15,入力シート!OA15,0)</f>
        <v>0</v>
      </c>
      <c r="NW15" s="31">
        <f>TIME(入力シート!OC15,入力シート!OE15,0)</f>
        <v>0</v>
      </c>
      <c r="NX15" s="31">
        <f>TIME(入力シート!OG15,入力シート!OI15,0)</f>
        <v>0</v>
      </c>
      <c r="NY15" s="24">
        <f t="shared" si="191"/>
        <v>0</v>
      </c>
      <c r="NZ15" s="24">
        <f t="shared" si="192"/>
        <v>0</v>
      </c>
      <c r="OA15" s="24">
        <f t="shared" si="193"/>
        <v>0</v>
      </c>
      <c r="OB15" s="26" t="str">
        <f t="shared" si="30"/>
        <v/>
      </c>
      <c r="OC15" s="26" t="str">
        <f t="shared" si="31"/>
        <v/>
      </c>
      <c r="OD15" s="24" t="str">
        <f t="shared" si="194"/>
        <v/>
      </c>
      <c r="OE15" s="24" t="str">
        <f>IF(OD15="","",IF(OD15=999,"error",IF(AND(AND(NS15=NS14,NS14=NS13,NS13=NS12,NS12=NS11,NS11=NS10,NS10=NS9),AND(OD14="",OD13="",OD12="",OD11="",OD10="",OD9="")),OA9+OA10+OA11+OA12+OA13+OA14+OA15,IF(AND(AND(NS15=NS14,NS14=NS13,NS13=NS12,NS12=NS11,NS11=NS10),AND(OD14="",OD13="",OD12="",OD11="",OD10="")),OA10+OA11+OA12+OA13+OA14+OA15,IF(AND(AND(NS15=NS14,NS14=NS13,NS13=NS12,NS12=NS11),AND(OD14="",OD13="",OD12="",OD11="")),OA11+OA12+OA13+OA14+OA15,IF(AND(AND(NS15=NS14,NS14=NS13,NS13=NS12),AND(OD14="",OD13="",OD12="")),OA12+OA13+OA14+OA15,IF(AND(AND(NS15=NS14,NS14=NS13),AND(OD14="",OD13="")),OA13+OA14+OA15,IF(AND(NS14=NS15,OD14=""),OA14+OA15,OD15))))))))</f>
        <v/>
      </c>
      <c r="OF15" s="101" t="str">
        <f t="shared" si="195"/>
        <v/>
      </c>
      <c r="OG15" s="24" t="str">
        <f t="shared" si="196"/>
        <v/>
      </c>
      <c r="OH15" s="27">
        <f t="shared" si="371"/>
        <v>1</v>
      </c>
      <c r="OI15" s="27" t="str">
        <f t="shared" si="197"/>
        <v>1</v>
      </c>
      <c r="OJ15" s="27" t="str">
        <f t="shared" si="342"/>
        <v/>
      </c>
      <c r="OK15" s="27" t="str">
        <f t="shared" si="198"/>
        <v/>
      </c>
      <c r="OL15" s="28" t="str">
        <f t="shared" ca="1" si="199"/>
        <v/>
      </c>
      <c r="OM15" s="33">
        <f>入力シート!OK15</f>
        <v>0</v>
      </c>
      <c r="ON15" s="88" t="str">
        <f ca="1">IF(OL15="","",IF(AND(OL9="",OL10="",OL11="",OL12="",OL13="",OL14="",OL15&lt;&gt;"",OR(OM9=2,OM10=2,OM11=2,OM12=2,OM13=2,OM14=2,OM15=2)),OL15*2,IF(AND(OL10="",OL11="",OL12="",OL13="",OL14="",OL15&lt;&gt;"",OR(OM10=2,OM11=2,OM12=2,OM13=2,OM14=2,OM15=2)),OL15*2,IF(AND(OL11="",OL12="",OL13="",OL14="",OL15&lt;&gt;"",OR(OM11=2,OM12=2,OM13=2,OM14=2,OM15=2)),OL15*2,IF(AND(OL12="",OL13="",OL14="",OL15&lt;&gt;"",OR(OM12=2,OM13=2,OM14=2,OM15=2)),OL15*2,IF(AND(OL13="",OL14="",OL15&lt;&gt;"",OR(OM13=2,OM14=2,OM15=2)),OL15*2,IF(AND(OL14="",OL15&lt;&gt;"",OR(OM14=2,OM15=2)),OL15*2,IF(AND(OL15&lt;&gt;"",OM15=2),OL15*2,OL15))))))))</f>
        <v/>
      </c>
      <c r="OO15" s="87" t="str">
        <f>IF(OT15="","",IF(AND(OT9="",OT10="",OT11="",OT12="",OT13="",OT14="",OT15&lt;&gt;"",OR(OM9=2,OM10=2,OM11=2,OM12=2,OM13=2,OM14=2,OM15=2)),OS15/(OE15*2),IF(AND(OT10="",OT11="",OT12="",OT13="",OT14="",OT15&lt;&gt;"",OR(OM10=2,OM11=2,OM12=2,OM13=2,OM14=2,OM15=2)),OS15/(OE15*2),IF(AND(OT11="",OT12="",OT13="",OT14="",OT15&lt;&gt;"",OR(OM11=2,OM12=2,OM13=2,OM14=2,OM15=2)),OS15/(OE15*2),IF(AND(OT12="",OT13="",OT14="",OT15&lt;&gt;"",OR(OM12=2,OM13=2,OM14=2,OM15=2)),OS15/(OE15*2),IF(AND(OT13="",OT14="",OT15&lt;&gt;"",OR(OM13=2,OM14=2,OM15=2)),OS15/(OE15*2),IF(AND(OT14="",OT15&lt;&gt;"",OR(OM14=2,OM15=2)),OS15/(OE15*2),1)))))))</f>
        <v/>
      </c>
      <c r="OP15" s="89" t="str">
        <f t="shared" ca="1" si="200"/>
        <v/>
      </c>
      <c r="OQ15" s="84">
        <f t="shared" si="201"/>
        <v>0</v>
      </c>
      <c r="OR15" s="84" t="str">
        <f>IF(OE15="","",IF(AND(OE9="",OE10="",OE11="",OE12="",OE13="",OE14="",OE15&lt;&gt;""),OQ9+OQ10+OQ11+OQ12+OQ13+OQ14+OQ15,IF(AND(OE10="",OE11="",OE12="",OE13="",OE14="",OE15&lt;&gt;""),OQ10+OQ11+OQ12+OQ13+OQ14+OQ15,IF(AND(OE11="",OE12="",OE13="",OE14="",OE15&lt;&gt;""),OQ11+OQ12+OQ13+OQ14+OQ15,IF(AND(OE12="",OE13="",OE14="",OE15&lt;&gt;""),OQ12+OQ13+OQ14+OQ15,IF(AND(OE13="",OE14="",OE15&lt;&gt;""),OQ13+OQ14+OQ15,IF(AND(OE14="",OE15&lt;&gt;""),OQ14+OQ15,OQ15)))))))</f>
        <v/>
      </c>
      <c r="OS15" s="84" t="str">
        <f t="shared" si="202"/>
        <v/>
      </c>
      <c r="OT15" s="24" t="str">
        <f t="shared" si="203"/>
        <v/>
      </c>
      <c r="OU15" s="101">
        <f>入力シート!OL15</f>
        <v>0</v>
      </c>
      <c r="OV15" s="210">
        <f>入力シート!OM15</f>
        <v>0</v>
      </c>
      <c r="OW15" s="211"/>
      <c r="OX15" s="212"/>
      <c r="OY15" s="94"/>
      <c r="OZ15" s="94"/>
      <c r="PA15" s="94"/>
      <c r="PB15" s="14">
        <f>入力シート!ON15</f>
        <v>0</v>
      </c>
      <c r="PD15" s="30" t="str">
        <f t="shared" si="343"/>
        <v/>
      </c>
      <c r="PE15" s="101">
        <f>入力シート!PD15</f>
        <v>0</v>
      </c>
      <c r="PF15" s="101" t="str">
        <f>IF(PD15="","",入力シート!PE15)</f>
        <v/>
      </c>
      <c r="PG15" s="24">
        <f>TIME(入力シート!PG15,入力シート!PI15,0)</f>
        <v>0</v>
      </c>
      <c r="PH15" s="24">
        <f>TIME(入力シート!PK15,入力シート!PM15,0)</f>
        <v>0</v>
      </c>
      <c r="PI15" s="31">
        <f>TIME(入力シート!PO15,入力シート!PQ15,0)</f>
        <v>0</v>
      </c>
      <c r="PJ15" s="31">
        <f>TIME(入力シート!PS15,入力シート!PU15,0)</f>
        <v>0</v>
      </c>
      <c r="PK15" s="24">
        <f t="shared" si="204"/>
        <v>0</v>
      </c>
      <c r="PL15" s="24">
        <f t="shared" si="205"/>
        <v>0</v>
      </c>
      <c r="PM15" s="24">
        <f t="shared" si="206"/>
        <v>0</v>
      </c>
      <c r="PN15" s="26" t="str">
        <f t="shared" si="33"/>
        <v/>
      </c>
      <c r="PO15" s="26" t="str">
        <f t="shared" si="34"/>
        <v/>
      </c>
      <c r="PP15" s="24" t="str">
        <f t="shared" si="207"/>
        <v/>
      </c>
      <c r="PQ15" s="24" t="str">
        <f>IF(PP15="","",IF(PP15=999,"error",IF(AND(AND(PE15=PE14,PE14=PE13,PE13=PE12,PE12=PE11,PE11=PE10,PE10=PE9),AND(PP14="",PP13="",PP12="",PP11="",PP10="",PP9="")),PM9+PM10+PM11+PM12+PM13+PM14+PM15,IF(AND(AND(PE15=PE14,PE14=PE13,PE13=PE12,PE12=PE11,PE11=PE10),AND(PP14="",PP13="",PP12="",PP11="",PP10="")),PM10+PM11+PM12+PM13+PM14+PM15,IF(AND(AND(PE15=PE14,PE14=PE13,PE13=PE12,PE12=PE11),AND(PP14="",PP13="",PP12="",PP11="")),PM11+PM12+PM13+PM14+PM15,IF(AND(AND(PE15=PE14,PE14=PE13,PE13=PE12),AND(PP14="",PP13="",PP12="")),PM12+PM13+PM14+PM15,IF(AND(AND(PE15=PE14,PE14=PE13),AND(PP14="",PP13="")),PM13+PM14+PM15,IF(AND(PE14=PE15,PP14=""),PM14+PM15,PP15))))))))</f>
        <v/>
      </c>
      <c r="PR15" s="101" t="str">
        <f t="shared" si="208"/>
        <v/>
      </c>
      <c r="PS15" s="24" t="str">
        <f t="shared" si="209"/>
        <v/>
      </c>
      <c r="PT15" s="27">
        <f t="shared" si="372"/>
        <v>1</v>
      </c>
      <c r="PU15" s="27" t="str">
        <f t="shared" si="210"/>
        <v>1</v>
      </c>
      <c r="PV15" s="27" t="str">
        <f t="shared" si="344"/>
        <v/>
      </c>
      <c r="PW15" s="27" t="str">
        <f t="shared" si="211"/>
        <v/>
      </c>
      <c r="PX15" s="28" t="str">
        <f t="shared" ca="1" si="212"/>
        <v/>
      </c>
      <c r="PY15" s="33">
        <f>入力シート!PW15</f>
        <v>0</v>
      </c>
      <c r="PZ15" s="88" t="str">
        <f ca="1">IF(PX15="","",IF(AND(PX9="",PX10="",PX11="",PX12="",PX13="",PX14="",PX15&lt;&gt;"",OR(PY9=2,PY10=2,PY11=2,PY12=2,PY13=2,PY14=2,PY15=2)),PX15*2,IF(AND(PX10="",PX11="",PX12="",PX13="",PX14="",PX15&lt;&gt;"",OR(PY10=2,PY11=2,PY12=2,PY13=2,PY14=2,PY15=2)),PX15*2,IF(AND(PX11="",PX12="",PX13="",PX14="",PX15&lt;&gt;"",OR(PY11=2,PY12=2,PY13=2,PY14=2,PY15=2)),PX15*2,IF(AND(PX12="",PX13="",PX14="",PX15&lt;&gt;"",OR(PY12=2,PY13=2,PY14=2,PY15=2)),PX15*2,IF(AND(PX13="",PX14="",PX15&lt;&gt;"",OR(PY13=2,PY14=2,PY15=2)),PX15*2,IF(AND(PX14="",PX15&lt;&gt;"",OR(PY14=2,PY15=2)),PX15*2,IF(AND(PX15&lt;&gt;"",PY15=2),PX15*2,PX15))))))))</f>
        <v/>
      </c>
      <c r="QA15" s="87" t="str">
        <f>IF(QF15="","",IF(AND(QF9="",QF10="",QF11="",QF12="",QF13="",QF14="",QF15&lt;&gt;"",OR(PY9=2,PY10=2,PY11=2,PY12=2,PY13=2,PY14=2,PY15=2)),QE15/(PQ15*2),IF(AND(QF10="",QF11="",QF12="",QF13="",QF14="",QF15&lt;&gt;"",OR(PY10=2,PY11=2,PY12=2,PY13=2,PY14=2,PY15=2)),QE15/(PQ15*2),IF(AND(QF11="",QF12="",QF13="",QF14="",QF15&lt;&gt;"",OR(PY11=2,PY12=2,PY13=2,PY14=2,PY15=2)),QE15/(PQ15*2),IF(AND(QF12="",QF13="",QF14="",QF15&lt;&gt;"",OR(PY12=2,PY13=2,PY14=2,PY15=2)),QE15/(PQ15*2),IF(AND(QF13="",QF14="",QF15&lt;&gt;"",OR(PY13=2,PY14=2,PY15=2)),QE15/(PQ15*2),IF(AND(QF14="",QF15&lt;&gt;"",OR(PY14=2,PY15=2)),QE15/(PQ15*2),1)))))))</f>
        <v/>
      </c>
      <c r="QB15" s="89" t="str">
        <f t="shared" ca="1" si="213"/>
        <v/>
      </c>
      <c r="QC15" s="84">
        <f t="shared" si="214"/>
        <v>0</v>
      </c>
      <c r="QD15" s="84" t="str">
        <f>IF(PQ15="","",IF(AND(PQ9="",PQ10="",PQ11="",PQ12="",PQ13="",PQ14="",PQ15&lt;&gt;""),QC9+QC10+QC11+QC12+QC13+QC14+QC15,IF(AND(PQ10="",PQ11="",PQ12="",PQ13="",PQ14="",PQ15&lt;&gt;""),QC10+QC11+QC12+QC13+QC14+QC15,IF(AND(PQ11="",PQ12="",PQ13="",PQ14="",PQ15&lt;&gt;""),QC11+QC12+QC13+QC14+QC15,IF(AND(PQ12="",PQ13="",PQ14="",PQ15&lt;&gt;""),QC12+QC13+QC14+QC15,IF(AND(PQ13="",PQ14="",PQ15&lt;&gt;""),QC13+QC14+QC15,IF(AND(PQ14="",PQ15&lt;&gt;""),QC14+QC15,QC15)))))))</f>
        <v/>
      </c>
      <c r="QE15" s="84" t="str">
        <f t="shared" si="215"/>
        <v/>
      </c>
      <c r="QF15" s="24" t="str">
        <f t="shared" si="216"/>
        <v/>
      </c>
      <c r="QG15" s="101">
        <f>入力シート!PX15</f>
        <v>0</v>
      </c>
      <c r="QH15" s="210">
        <f>入力シート!PY15</f>
        <v>0</v>
      </c>
      <c r="QI15" s="211"/>
      <c r="QJ15" s="212"/>
      <c r="QK15" s="94"/>
      <c r="QL15" s="94"/>
      <c r="QM15" s="94"/>
      <c r="QN15" s="14">
        <f>入力シート!PZ15</f>
        <v>0</v>
      </c>
      <c r="QP15" s="30" t="str">
        <f t="shared" si="345"/>
        <v/>
      </c>
      <c r="QQ15" s="101">
        <f>入力シート!QP15</f>
        <v>0</v>
      </c>
      <c r="QR15" s="101" t="str">
        <f>IF(QP15="","",入力シート!QQ15)</f>
        <v/>
      </c>
      <c r="QS15" s="24">
        <f>TIME(入力シート!QS15,入力シート!QU15,0)</f>
        <v>0</v>
      </c>
      <c r="QT15" s="24">
        <f>TIME(入力シート!QW15,入力シート!QY15,0)</f>
        <v>0</v>
      </c>
      <c r="QU15" s="31">
        <f>TIME(入力シート!RA15,入力シート!RC15,0)</f>
        <v>0</v>
      </c>
      <c r="QV15" s="31">
        <f>TIME(入力シート!RE15,入力シート!RG15,0)</f>
        <v>0</v>
      </c>
      <c r="QW15" s="24">
        <f t="shared" si="217"/>
        <v>0</v>
      </c>
      <c r="QX15" s="24">
        <f t="shared" si="218"/>
        <v>0</v>
      </c>
      <c r="QY15" s="24">
        <f t="shared" si="219"/>
        <v>0</v>
      </c>
      <c r="QZ15" s="26" t="str">
        <f t="shared" si="36"/>
        <v/>
      </c>
      <c r="RA15" s="26" t="str">
        <f t="shared" si="37"/>
        <v/>
      </c>
      <c r="RB15" s="24" t="str">
        <f t="shared" si="220"/>
        <v/>
      </c>
      <c r="RC15" s="24" t="str">
        <f>IF(RB15="","",IF(RB15=999,"error",IF(AND(AND(QQ15=QQ14,QQ14=QQ13,QQ13=QQ12,QQ12=QQ11,QQ11=QQ10,QQ10=QQ9),AND(RB14="",RB13="",RB12="",RB11="",RB10="",RB9="")),QY9+QY10+QY11+QY12+QY13+QY14+QY15,IF(AND(AND(QQ15=QQ14,QQ14=QQ13,QQ13=QQ12,QQ12=QQ11,QQ11=QQ10),AND(RB14="",RB13="",RB12="",RB11="",RB10="")),QY10+QY11+QY12+QY13+QY14+QY15,IF(AND(AND(QQ15=QQ14,QQ14=QQ13,QQ13=QQ12,QQ12=QQ11),AND(RB14="",RB13="",RB12="",RB11="")),QY11+QY12+QY13+QY14+QY15,IF(AND(AND(QQ15=QQ14,QQ14=QQ13,QQ13=QQ12),AND(RB14="",RB13="",RB12="")),QY12+QY13+QY14+QY15,IF(AND(AND(QQ15=QQ14,QQ14=QQ13),AND(RB14="",RB13="")),QY13+QY14+QY15,IF(AND(QQ14=QQ15,RB14=""),QY14+QY15,RB15))))))))</f>
        <v/>
      </c>
      <c r="RD15" s="101" t="str">
        <f t="shared" si="221"/>
        <v/>
      </c>
      <c r="RE15" s="24" t="str">
        <f t="shared" si="222"/>
        <v/>
      </c>
      <c r="RF15" s="27">
        <f t="shared" si="373"/>
        <v>1</v>
      </c>
      <c r="RG15" s="27" t="str">
        <f t="shared" si="223"/>
        <v>1</v>
      </c>
      <c r="RH15" s="27" t="str">
        <f t="shared" si="346"/>
        <v/>
      </c>
      <c r="RI15" s="27" t="str">
        <f t="shared" si="224"/>
        <v/>
      </c>
      <c r="RJ15" s="28" t="str">
        <f t="shared" ca="1" si="225"/>
        <v/>
      </c>
      <c r="RK15" s="33">
        <f>入力シート!RI15</f>
        <v>0</v>
      </c>
      <c r="RL15" s="88" t="str">
        <f ca="1">IF(RJ15="","",IF(AND(RJ9="",RJ10="",RJ11="",RJ12="",RJ13="",RJ14="",RJ15&lt;&gt;"",OR(RK9=2,RK10=2,RK11=2,RK12=2,RK13=2,RK14=2,RK15=2)),RJ15*2,IF(AND(RJ10="",RJ11="",RJ12="",RJ13="",RJ14="",RJ15&lt;&gt;"",OR(RK10=2,RK11=2,RK12=2,RK13=2,RK14=2,RK15=2)),RJ15*2,IF(AND(RJ11="",RJ12="",RJ13="",RJ14="",RJ15&lt;&gt;"",OR(RK11=2,RK12=2,RK13=2,RK14=2,RK15=2)),RJ15*2,IF(AND(RJ12="",RJ13="",RJ14="",RJ15&lt;&gt;"",OR(RK12=2,RK13=2,RK14=2,RK15=2)),RJ15*2,IF(AND(RJ13="",RJ14="",RJ15&lt;&gt;"",OR(RK13=2,RK14=2,RK15=2)),RJ15*2,IF(AND(RJ14="",RJ15&lt;&gt;"",OR(RK14=2,RK15=2)),RJ15*2,IF(AND(RJ15&lt;&gt;"",RK15=2),RJ15*2,RJ15))))))))</f>
        <v/>
      </c>
      <c r="RM15" s="87" t="str">
        <f>IF(RR15="","",IF(AND(RR9="",RR10="",RR11="",RR12="",RR13="",RR14="",RR15&lt;&gt;"",OR(RK9=2,RK10=2,RK11=2,RK12=2,RK13=2,RK14=2,RK15=2)),RQ15/(RC15*2),IF(AND(RR10="",RR11="",RR12="",RR13="",RR14="",RR15&lt;&gt;"",OR(RK10=2,RK11=2,RK12=2,RK13=2,RK14=2,RK15=2)),RQ15/(RC15*2),IF(AND(RR11="",RR12="",RR13="",RR14="",RR15&lt;&gt;"",OR(RK11=2,RK12=2,RK13=2,RK14=2,RK15=2)),RQ15/(RC15*2),IF(AND(RR12="",RR13="",RR14="",RR15&lt;&gt;"",OR(RK12=2,RK13=2,RK14=2,RK15=2)),RQ15/(RC15*2),IF(AND(RR13="",RR14="",RR15&lt;&gt;"",OR(RK13=2,RK14=2,RK15=2)),RQ15/(RC15*2),IF(AND(RR14="",RR15&lt;&gt;"",OR(RK14=2,RK15=2)),RQ15/(RC15*2),1)))))))</f>
        <v/>
      </c>
      <c r="RN15" s="89" t="str">
        <f t="shared" ca="1" si="226"/>
        <v/>
      </c>
      <c r="RO15" s="84">
        <f t="shared" si="227"/>
        <v>0</v>
      </c>
      <c r="RP15" s="84" t="str">
        <f>IF(RC15="","",IF(AND(RC9="",RC10="",RC11="",RC12="",RC13="",RC14="",RC15&lt;&gt;""),RO9+RO10+RO11+RO12+RO13+RO14+RO15,IF(AND(RC10="",RC11="",RC12="",RC13="",RC14="",RC15&lt;&gt;""),RO10+RO11+RO12+RO13+RO14+RO15,IF(AND(RC11="",RC12="",RC13="",RC14="",RC15&lt;&gt;""),RO11+RO12+RO13+RO14+RO15,IF(AND(RC12="",RC13="",RC14="",RC15&lt;&gt;""),RO12+RO13+RO14+RO15,IF(AND(RC13="",RC14="",RC15&lt;&gt;""),RO13+RO14+RO15,IF(AND(RC14="",RC15&lt;&gt;""),RO14+RO15,RO15)))))))</f>
        <v/>
      </c>
      <c r="RQ15" s="84" t="str">
        <f t="shared" si="228"/>
        <v/>
      </c>
      <c r="RR15" s="24" t="str">
        <f t="shared" si="229"/>
        <v/>
      </c>
      <c r="RS15" s="101">
        <f>入力シート!RJ15</f>
        <v>0</v>
      </c>
      <c r="RT15" s="210">
        <f>入力シート!RK15</f>
        <v>0</v>
      </c>
      <c r="RU15" s="211"/>
      <c r="RV15" s="212"/>
      <c r="RW15" s="94"/>
      <c r="RX15" s="94"/>
      <c r="RY15" s="94"/>
      <c r="RZ15" s="14">
        <f>入力シート!RL15</f>
        <v>0</v>
      </c>
      <c r="SB15" s="30" t="str">
        <f t="shared" si="347"/>
        <v/>
      </c>
      <c r="SC15" s="101">
        <f>入力シート!SB15</f>
        <v>0</v>
      </c>
      <c r="SD15" s="101" t="str">
        <f>IF(SB15="","",入力シート!SC15)</f>
        <v/>
      </c>
      <c r="SE15" s="24">
        <f>TIME(入力シート!SE15,入力シート!SG15,0)</f>
        <v>0</v>
      </c>
      <c r="SF15" s="24">
        <f>TIME(入力シート!SI15,入力シート!SK15,0)</f>
        <v>0</v>
      </c>
      <c r="SG15" s="31">
        <f>TIME(入力シート!SM15,入力シート!SO15,0)</f>
        <v>0</v>
      </c>
      <c r="SH15" s="31">
        <f>TIME(入力シート!SQ15,入力シート!SS15,0)</f>
        <v>0</v>
      </c>
      <c r="SI15" s="24">
        <f t="shared" si="230"/>
        <v>0</v>
      </c>
      <c r="SJ15" s="24">
        <f t="shared" si="231"/>
        <v>0</v>
      </c>
      <c r="SK15" s="24">
        <f t="shared" si="232"/>
        <v>0</v>
      </c>
      <c r="SL15" s="26" t="str">
        <f t="shared" si="39"/>
        <v/>
      </c>
      <c r="SM15" s="26" t="str">
        <f t="shared" si="40"/>
        <v/>
      </c>
      <c r="SN15" s="24" t="str">
        <f t="shared" si="233"/>
        <v/>
      </c>
      <c r="SO15" s="24" t="str">
        <f>IF(SN15="","",IF(SN15=999,"error",IF(AND(AND(SC15=SC14,SC14=SC13,SC13=SC12,SC12=SC11,SC11=SC10,SC10=SC9),AND(SN14="",SN13="",SN12="",SN11="",SN10="",SN9="")),SK9+SK10+SK11+SK12+SK13+SK14+SK15,IF(AND(AND(SC15=SC14,SC14=SC13,SC13=SC12,SC12=SC11,SC11=SC10),AND(SN14="",SN13="",SN12="",SN11="",SN10="")),SK10+SK11+SK12+SK13+SK14+SK15,IF(AND(AND(SC15=SC14,SC14=SC13,SC13=SC12,SC12=SC11),AND(SN14="",SN13="",SN12="",SN11="")),SK11+SK12+SK13+SK14+SK15,IF(AND(AND(SC15=SC14,SC14=SC13,SC13=SC12),AND(SN14="",SN13="",SN12="")),SK12+SK13+SK14+SK15,IF(AND(AND(SC15=SC14,SC14=SC13),AND(SN14="",SN13="")),SK13+SK14+SK15,IF(AND(SC14=SC15,SN14=""),SK14+SK15,SN15))))))))</f>
        <v/>
      </c>
      <c r="SP15" s="101" t="str">
        <f t="shared" si="234"/>
        <v/>
      </c>
      <c r="SQ15" s="24" t="str">
        <f t="shared" si="235"/>
        <v/>
      </c>
      <c r="SR15" s="27">
        <f t="shared" si="374"/>
        <v>1</v>
      </c>
      <c r="SS15" s="27" t="str">
        <f t="shared" si="236"/>
        <v>1</v>
      </c>
      <c r="ST15" s="27" t="str">
        <f t="shared" si="348"/>
        <v/>
      </c>
      <c r="SU15" s="27" t="str">
        <f t="shared" si="237"/>
        <v/>
      </c>
      <c r="SV15" s="28" t="str">
        <f t="shared" ca="1" si="238"/>
        <v/>
      </c>
      <c r="SW15" s="33">
        <f>入力シート!SU15</f>
        <v>0</v>
      </c>
      <c r="SX15" s="88" t="str">
        <f ca="1">IF(SV15="","",IF(AND(SV9="",SV10="",SV11="",SV12="",SV13="",SV14="",SV15&lt;&gt;"",OR(SW9=2,SW10=2,SW11=2,SW12=2,SW13=2,SW14=2,SW15=2)),SV15*2,IF(AND(SV10="",SV11="",SV12="",SV13="",SV14="",SV15&lt;&gt;"",OR(SW10=2,SW11=2,SW12=2,SW13=2,SW14=2,SW15=2)),SV15*2,IF(AND(SV11="",SV12="",SV13="",SV14="",SV15&lt;&gt;"",OR(SW11=2,SW12=2,SW13=2,SW14=2,SW15=2)),SV15*2,IF(AND(SV12="",SV13="",SV14="",SV15&lt;&gt;"",OR(SW12=2,SW13=2,SW14=2,SW15=2)),SV15*2,IF(AND(SV13="",SV14="",SV15&lt;&gt;"",OR(SW13=2,SW14=2,SW15=2)),SV15*2,IF(AND(SV14="",SV15&lt;&gt;"",OR(SW14=2,SW15=2)),SV15*2,IF(AND(SV15&lt;&gt;"",SW15=2),SV15*2,SV15))))))))</f>
        <v/>
      </c>
      <c r="SY15" s="87" t="str">
        <f>IF(TD15="","",IF(AND(TD9="",TD10="",TD11="",TD12="",TD13="",TD14="",TD15&lt;&gt;"",OR(SW9=2,SW10=2,SW11=2,SW12=2,SW13=2,SW14=2,SW15=2)),TC15/(SO15*2),IF(AND(TD10="",TD11="",TD12="",TD13="",TD14="",TD15&lt;&gt;"",OR(SW10=2,SW11=2,SW12=2,SW13=2,SW14=2,SW15=2)),TC15/(SO15*2),IF(AND(TD11="",TD12="",TD13="",TD14="",TD15&lt;&gt;"",OR(SW11=2,SW12=2,SW13=2,SW14=2,SW15=2)),TC15/(SO15*2),IF(AND(TD12="",TD13="",TD14="",TD15&lt;&gt;"",OR(SW12=2,SW13=2,SW14=2,SW15=2)),TC15/(SO15*2),IF(AND(TD13="",TD14="",TD15&lt;&gt;"",OR(SW13=2,SW14=2,SW15=2)),TC15/(SO15*2),IF(AND(TD14="",TD15&lt;&gt;"",OR(SW14=2,SW15=2)),TC15/(SO15*2),1)))))))</f>
        <v/>
      </c>
      <c r="SZ15" s="89" t="str">
        <f t="shared" ca="1" si="239"/>
        <v/>
      </c>
      <c r="TA15" s="84">
        <f t="shared" si="240"/>
        <v>0</v>
      </c>
      <c r="TB15" s="84" t="str">
        <f>IF(SO15="","",IF(AND(SO9="",SO10="",SO11="",SO12="",SO13="",SO14="",SO15&lt;&gt;""),TA9+TA10+TA11+TA12+TA13+TA14+TA15,IF(AND(SO10="",SO11="",SO12="",SO13="",SO14="",SO15&lt;&gt;""),TA10+TA11+TA12+TA13+TA14+TA15,IF(AND(SO11="",SO12="",SO13="",SO14="",SO15&lt;&gt;""),TA11+TA12+TA13+TA14+TA15,IF(AND(SO12="",SO13="",SO14="",SO15&lt;&gt;""),TA12+TA13+TA14+TA15,IF(AND(SO13="",SO14="",SO15&lt;&gt;""),TA13+TA14+TA15,IF(AND(SO14="",SO15&lt;&gt;""),TA14+TA15,TA15)))))))</f>
        <v/>
      </c>
      <c r="TC15" s="84" t="str">
        <f t="shared" si="241"/>
        <v/>
      </c>
      <c r="TD15" s="24" t="str">
        <f t="shared" si="242"/>
        <v/>
      </c>
      <c r="TE15" s="101">
        <f>入力シート!SV15</f>
        <v>0</v>
      </c>
      <c r="TF15" s="210">
        <f>入力シート!SW15</f>
        <v>0</v>
      </c>
      <c r="TG15" s="211"/>
      <c r="TH15" s="212"/>
      <c r="TI15" s="94"/>
      <c r="TJ15" s="94"/>
      <c r="TK15" s="94"/>
      <c r="TL15" s="14">
        <f>入力シート!SX15</f>
        <v>0</v>
      </c>
      <c r="TN15" s="30" t="str">
        <f t="shared" si="349"/>
        <v/>
      </c>
      <c r="TO15" s="101">
        <f>入力シート!TN15</f>
        <v>0</v>
      </c>
      <c r="TP15" s="101" t="str">
        <f>IF(TN15="","",入力シート!TO15)</f>
        <v/>
      </c>
      <c r="TQ15" s="24">
        <f>TIME(入力シート!TQ15,入力シート!TS15,0)</f>
        <v>0</v>
      </c>
      <c r="TR15" s="24">
        <f>TIME(入力シート!TU15,入力シート!TW15,0)</f>
        <v>0</v>
      </c>
      <c r="TS15" s="31">
        <f>TIME(入力シート!TY15,入力シート!UA15,0)</f>
        <v>0</v>
      </c>
      <c r="TT15" s="31">
        <f>TIME(入力シート!UC15,入力シート!UE15,0)</f>
        <v>0</v>
      </c>
      <c r="TU15" s="24">
        <f t="shared" si="243"/>
        <v>0</v>
      </c>
      <c r="TV15" s="24">
        <f t="shared" si="244"/>
        <v>0</v>
      </c>
      <c r="TW15" s="24">
        <f t="shared" si="245"/>
        <v>0</v>
      </c>
      <c r="TX15" s="26" t="str">
        <f t="shared" si="42"/>
        <v/>
      </c>
      <c r="TY15" s="26" t="str">
        <f t="shared" si="43"/>
        <v/>
      </c>
      <c r="TZ15" s="24" t="str">
        <f t="shared" si="246"/>
        <v/>
      </c>
      <c r="UA15" s="24" t="str">
        <f>IF(TZ15="","",IF(TZ15=999,"error",IF(AND(AND(TO15=TO14,TO14=TO13,TO13=TO12,TO12=TO11,TO11=TO10,TO10=TO9),AND(TZ14="",TZ13="",TZ12="",TZ11="",TZ10="",TZ9="")),TW9+TW10+TW11+TW12+TW13+TW14+TW15,IF(AND(AND(TO15=TO14,TO14=TO13,TO13=TO12,TO12=TO11,TO11=TO10),AND(TZ14="",TZ13="",TZ12="",TZ11="",TZ10="")),TW10+TW11+TW12+TW13+TW14+TW15,IF(AND(AND(TO15=TO14,TO14=TO13,TO13=TO12,TO12=TO11),AND(TZ14="",TZ13="",TZ12="",TZ11="")),TW11+TW12+TW13+TW14+TW15,IF(AND(AND(TO15=TO14,TO14=TO13,TO13=TO12),AND(TZ14="",TZ13="",TZ12="")),TW12+TW13+TW14+TW15,IF(AND(AND(TO15=TO14,TO14=TO13),AND(TZ14="",TZ13="")),TW13+TW14+TW15,IF(AND(TO14=TO15,TZ14=""),TW14+TW15,TZ15))))))))</f>
        <v/>
      </c>
      <c r="UB15" s="101" t="str">
        <f t="shared" si="247"/>
        <v/>
      </c>
      <c r="UC15" s="24" t="str">
        <f t="shared" si="248"/>
        <v/>
      </c>
      <c r="UD15" s="27">
        <f t="shared" si="375"/>
        <v>1</v>
      </c>
      <c r="UE15" s="27" t="str">
        <f t="shared" si="249"/>
        <v>1</v>
      </c>
      <c r="UF15" s="27" t="str">
        <f t="shared" si="350"/>
        <v/>
      </c>
      <c r="UG15" s="27" t="str">
        <f t="shared" si="250"/>
        <v/>
      </c>
      <c r="UH15" s="28" t="str">
        <f t="shared" ca="1" si="251"/>
        <v/>
      </c>
      <c r="UI15" s="33">
        <f>入力シート!UG15</f>
        <v>0</v>
      </c>
      <c r="UJ15" s="88" t="str">
        <f ca="1">IF(UH15="","",IF(AND(UH9="",UH10="",UH11="",UH12="",UH13="",UH14="",UH15&lt;&gt;"",OR(UI9=2,UI10=2,UI11=2,UI12=2,UI13=2,UI14=2,UI15=2)),UH15*2,IF(AND(UH10="",UH11="",UH12="",UH13="",UH14="",UH15&lt;&gt;"",OR(UI10=2,UI11=2,UI12=2,UI13=2,UI14=2,UI15=2)),UH15*2,IF(AND(UH11="",UH12="",UH13="",UH14="",UH15&lt;&gt;"",OR(UI11=2,UI12=2,UI13=2,UI14=2,UI15=2)),UH15*2,IF(AND(UH12="",UH13="",UH14="",UH15&lt;&gt;"",OR(UI12=2,UI13=2,UI14=2,UI15=2)),UH15*2,IF(AND(UH13="",UH14="",UH15&lt;&gt;"",OR(UI13=2,UI14=2,UI15=2)),UH15*2,IF(AND(UH14="",UH15&lt;&gt;"",OR(UI14=2,UI15=2)),UH15*2,IF(AND(UH15&lt;&gt;"",UI15=2),UH15*2,UH15))))))))</f>
        <v/>
      </c>
      <c r="UK15" s="87" t="str">
        <f>IF(UP15="","",IF(AND(UP9="",UP10="",UP11="",UP12="",UP13="",UP14="",UP15&lt;&gt;"",OR(UI9=2,UI10=2,UI11=2,UI12=2,UI13=2,UI14=2,UI15=2)),UO15/(UA15*2),IF(AND(UP10="",UP11="",UP12="",UP13="",UP14="",UP15&lt;&gt;"",OR(UI10=2,UI11=2,UI12=2,UI13=2,UI14=2,UI15=2)),UO15/(UA15*2),IF(AND(UP11="",UP12="",UP13="",UP14="",UP15&lt;&gt;"",OR(UI11=2,UI12=2,UI13=2,UI14=2,UI15=2)),UO15/(UA15*2),IF(AND(UP12="",UP13="",UP14="",UP15&lt;&gt;"",OR(UI12=2,UI13=2,UI14=2,UI15=2)),UO15/(UA15*2),IF(AND(UP13="",UP14="",UP15&lt;&gt;"",OR(UI13=2,UI14=2,UI15=2)),UO15/(UA15*2),IF(AND(UP14="",UP15&lt;&gt;"",OR(UI14=2,UI15=2)),UO15/(UA15*2),1)))))))</f>
        <v/>
      </c>
      <c r="UL15" s="89" t="str">
        <f t="shared" ca="1" si="252"/>
        <v/>
      </c>
      <c r="UM15" s="84">
        <f t="shared" si="253"/>
        <v>0</v>
      </c>
      <c r="UN15" s="84" t="str">
        <f>IF(UA15="","",IF(AND(UA9="",UA10="",UA11="",UA12="",UA13="",UA14="",UA15&lt;&gt;""),UM9+UM10+UM11+UM12+UM13+UM14+UM15,IF(AND(UA10="",UA11="",UA12="",UA13="",UA14="",UA15&lt;&gt;""),UM10+UM11+UM12+UM13+UM14+UM15,IF(AND(UA11="",UA12="",UA13="",UA14="",UA15&lt;&gt;""),UM11+UM12+UM13+UM14+UM15,IF(AND(UA12="",UA13="",UA14="",UA15&lt;&gt;""),UM12+UM13+UM14+UM15,IF(AND(UA13="",UA14="",UA15&lt;&gt;""),UM13+UM14+UM15,IF(AND(UA14="",UA15&lt;&gt;""),UM14+UM15,UM15)))))))</f>
        <v/>
      </c>
      <c r="UO15" s="84" t="str">
        <f t="shared" si="254"/>
        <v/>
      </c>
      <c r="UP15" s="24" t="str">
        <f t="shared" si="255"/>
        <v/>
      </c>
      <c r="UQ15" s="101">
        <f>入力シート!UH15</f>
        <v>0</v>
      </c>
      <c r="UR15" s="210">
        <f>入力シート!UI15</f>
        <v>0</v>
      </c>
      <c r="US15" s="211"/>
      <c r="UT15" s="212"/>
      <c r="UU15" s="94"/>
      <c r="UV15" s="94"/>
      <c r="UW15" s="94"/>
      <c r="UX15" s="14">
        <f>入力シート!UJ15</f>
        <v>0</v>
      </c>
      <c r="UZ15" s="30" t="str">
        <f t="shared" si="351"/>
        <v/>
      </c>
      <c r="VA15" s="101">
        <f>入力シート!UZ15</f>
        <v>0</v>
      </c>
      <c r="VB15" s="101" t="str">
        <f>IF(UZ15="","",入力シート!VA15)</f>
        <v/>
      </c>
      <c r="VC15" s="24">
        <f>TIME(入力シート!VC15,入力シート!VE15,0)</f>
        <v>0</v>
      </c>
      <c r="VD15" s="24">
        <f>TIME(入力シート!VG15,入力シート!VI15,0)</f>
        <v>0</v>
      </c>
      <c r="VE15" s="31">
        <f>TIME(入力シート!VK15,入力シート!VM15,0)</f>
        <v>0</v>
      </c>
      <c r="VF15" s="31">
        <f>TIME(入力シート!VO15,入力シート!VQ15,0)</f>
        <v>0</v>
      </c>
      <c r="VG15" s="24">
        <f t="shared" si="256"/>
        <v>0</v>
      </c>
      <c r="VH15" s="24">
        <f t="shared" si="257"/>
        <v>0</v>
      </c>
      <c r="VI15" s="24">
        <f t="shared" si="258"/>
        <v>0</v>
      </c>
      <c r="VJ15" s="26" t="str">
        <f t="shared" si="45"/>
        <v/>
      </c>
      <c r="VK15" s="26" t="str">
        <f t="shared" si="46"/>
        <v/>
      </c>
      <c r="VL15" s="24" t="str">
        <f t="shared" si="259"/>
        <v/>
      </c>
      <c r="VM15" s="24" t="str">
        <f>IF(VL15="","",IF(VL15=999,"error",IF(AND(AND(VA15=VA14,VA14=VA13,VA13=VA12,VA12=VA11,VA11=VA10,VA10=VA9),AND(VL14="",VL13="",VL12="",VL11="",VL10="",VL9="")),VI9+VI10+VI11+VI12+VI13+VI14+VI15,IF(AND(AND(VA15=VA14,VA14=VA13,VA13=VA12,VA12=VA11,VA11=VA10),AND(VL14="",VL13="",VL12="",VL11="",VL10="")),VI10+VI11+VI12+VI13+VI14+VI15,IF(AND(AND(VA15=VA14,VA14=VA13,VA13=VA12,VA12=VA11),AND(VL14="",VL13="",VL12="",VL11="")),VI11+VI12+VI13+VI14+VI15,IF(AND(AND(VA15=VA14,VA14=VA13,VA13=VA12),AND(VL14="",VL13="",VL12="")),VI12+VI13+VI14+VI15,IF(AND(AND(VA15=VA14,VA14=VA13),AND(VL14="",VL13="")),VI13+VI14+VI15,IF(AND(VA14=VA15,VL14=""),VI14+VI15,VL15))))))))</f>
        <v/>
      </c>
      <c r="VN15" s="101" t="str">
        <f t="shared" si="260"/>
        <v/>
      </c>
      <c r="VO15" s="24" t="str">
        <f t="shared" si="261"/>
        <v/>
      </c>
      <c r="VP15" s="27">
        <f t="shared" si="376"/>
        <v>1</v>
      </c>
      <c r="VQ15" s="27" t="str">
        <f t="shared" si="262"/>
        <v>1</v>
      </c>
      <c r="VR15" s="27" t="str">
        <f t="shared" si="352"/>
        <v/>
      </c>
      <c r="VS15" s="27" t="str">
        <f t="shared" si="263"/>
        <v/>
      </c>
      <c r="VT15" s="28" t="str">
        <f t="shared" ca="1" si="264"/>
        <v/>
      </c>
      <c r="VU15" s="33">
        <f>入力シート!VS15</f>
        <v>0</v>
      </c>
      <c r="VV15" s="88" t="str">
        <f ca="1">IF(VT15="","",IF(AND(VT9="",VT10="",VT11="",VT12="",VT13="",VT14="",VT15&lt;&gt;"",OR(VU9=2,VU10=2,VU11=2,VU12=2,VU13=2,VU14=2,VU15=2)),VT15*2,IF(AND(VT10="",VT11="",VT12="",VT13="",VT14="",VT15&lt;&gt;"",OR(VU10=2,VU11=2,VU12=2,VU13=2,VU14=2,VU15=2)),VT15*2,IF(AND(VT11="",VT12="",VT13="",VT14="",VT15&lt;&gt;"",OR(VU11=2,VU12=2,VU13=2,VU14=2,VU15=2)),VT15*2,IF(AND(VT12="",VT13="",VT14="",VT15&lt;&gt;"",OR(VU12=2,VU13=2,VU14=2,VU15=2)),VT15*2,IF(AND(VT13="",VT14="",VT15&lt;&gt;"",OR(VU13=2,VU14=2,VU15=2)),VT15*2,IF(AND(VT14="",VT15&lt;&gt;"",OR(VU14=2,VU15=2)),VT15*2,IF(AND(VT15&lt;&gt;"",VU15=2),VT15*2,VT15))))))))</f>
        <v/>
      </c>
      <c r="VW15" s="87" t="str">
        <f>IF(WB15="","",IF(AND(WB9="",WB10="",WB11="",WB12="",WB13="",WB14="",WB15&lt;&gt;"",OR(VU9=2,VU10=2,VU11=2,VU12=2,VU13=2,VU14=2,VU15=2)),WA15/(VM15*2),IF(AND(WB10="",WB11="",WB12="",WB13="",WB14="",WB15&lt;&gt;"",OR(VU10=2,VU11=2,VU12=2,VU13=2,VU14=2,VU15=2)),WA15/(VM15*2),IF(AND(WB11="",WB12="",WB13="",WB14="",WB15&lt;&gt;"",OR(VU11=2,VU12=2,VU13=2,VU14=2,VU15=2)),WA15/(VM15*2),IF(AND(WB12="",WB13="",WB14="",WB15&lt;&gt;"",OR(VU12=2,VU13=2,VU14=2,VU15=2)),WA15/(VM15*2),IF(AND(WB13="",WB14="",WB15&lt;&gt;"",OR(VU13=2,VU14=2,VU15=2)),WA15/(VM15*2),IF(AND(WB14="",WB15&lt;&gt;"",OR(VU14=2,VU15=2)),WA15/(VM15*2),1)))))))</f>
        <v/>
      </c>
      <c r="VX15" s="89" t="str">
        <f t="shared" ca="1" si="265"/>
        <v/>
      </c>
      <c r="VY15" s="84">
        <f t="shared" si="266"/>
        <v>0</v>
      </c>
      <c r="VZ15" s="84" t="str">
        <f>IF(VM15="","",IF(AND(VM9="",VM10="",VM11="",VM12="",VM13="",VM14="",VM15&lt;&gt;""),VY9+VY10+VY11+VY12+VY13+VY14+VY15,IF(AND(VM10="",VM11="",VM12="",VM13="",VM14="",VM15&lt;&gt;""),VY10+VY11+VY12+VY13+VY14+VY15,IF(AND(VM11="",VM12="",VM13="",VM14="",VM15&lt;&gt;""),VY11+VY12+VY13+VY14+VY15,IF(AND(VM12="",VM13="",VM14="",VM15&lt;&gt;""),VY12+VY13+VY14+VY15,IF(AND(VM13="",VM14="",VM15&lt;&gt;""),VY13+VY14+VY15,IF(AND(VM14="",VM15&lt;&gt;""),VY14+VY15,VY15)))))))</f>
        <v/>
      </c>
      <c r="WA15" s="84" t="str">
        <f t="shared" si="267"/>
        <v/>
      </c>
      <c r="WB15" s="24" t="str">
        <f t="shared" si="268"/>
        <v/>
      </c>
      <c r="WC15" s="101">
        <f>入力シート!VT15</f>
        <v>0</v>
      </c>
      <c r="WD15" s="210">
        <f>入力シート!VU15</f>
        <v>0</v>
      </c>
      <c r="WE15" s="211"/>
      <c r="WF15" s="212"/>
      <c r="WG15" s="94"/>
      <c r="WH15" s="94"/>
      <c r="WI15" s="94"/>
      <c r="WJ15" s="14">
        <f>入力シート!VV15</f>
        <v>0</v>
      </c>
      <c r="WL15" s="30" t="str">
        <f t="shared" si="353"/>
        <v/>
      </c>
      <c r="WM15" s="101">
        <f>入力シート!WL15</f>
        <v>0</v>
      </c>
      <c r="WN15" s="101" t="str">
        <f>IF(WL15="","",入力シート!WM15)</f>
        <v/>
      </c>
      <c r="WO15" s="24">
        <f>TIME(入力シート!WO15,入力シート!WQ15,0)</f>
        <v>0</v>
      </c>
      <c r="WP15" s="24">
        <f>TIME(入力シート!WS15,入力シート!WU15,0)</f>
        <v>0</v>
      </c>
      <c r="WQ15" s="31">
        <f>TIME(入力シート!WW15,入力シート!WY15,0)</f>
        <v>0</v>
      </c>
      <c r="WR15" s="31">
        <f>TIME(入力シート!XA15,入力シート!XC15,0)</f>
        <v>0</v>
      </c>
      <c r="WS15" s="24">
        <f t="shared" si="269"/>
        <v>0</v>
      </c>
      <c r="WT15" s="24">
        <f t="shared" si="270"/>
        <v>0</v>
      </c>
      <c r="WU15" s="24">
        <f t="shared" si="271"/>
        <v>0</v>
      </c>
      <c r="WV15" s="26" t="str">
        <f t="shared" si="48"/>
        <v/>
      </c>
      <c r="WW15" s="26" t="str">
        <f t="shared" si="49"/>
        <v/>
      </c>
      <c r="WX15" s="24" t="str">
        <f t="shared" si="272"/>
        <v/>
      </c>
      <c r="WY15" s="24" t="str">
        <f>IF(WX15="","",IF(WX15=999,"error",IF(AND(AND(WM15=WM14,WM14=WM13,WM13=WM12,WM12=WM11,WM11=WM10,WM10=WM9),AND(WX14="",WX13="",WX12="",WX11="",WX10="",WX9="")),WU9+WU10+WU11+WU12+WU13+WU14+WU15,IF(AND(AND(WM15=WM14,WM14=WM13,WM13=WM12,WM12=WM11,WM11=WM10),AND(WX14="",WX13="",WX12="",WX11="",WX10="")),WU10+WU11+WU12+WU13+WU14+WU15,IF(AND(AND(WM15=WM14,WM14=WM13,WM13=WM12,WM12=WM11),AND(WX14="",WX13="",WX12="",WX11="")),WU11+WU12+WU13+WU14+WU15,IF(AND(AND(WM15=WM14,WM14=WM13,WM13=WM12),AND(WX14="",WX13="",WX12="")),WU12+WU13+WU14+WU15,IF(AND(AND(WM15=WM14,WM14=WM13),AND(WX14="",WX13="")),WU13+WU14+WU15,IF(AND(WM14=WM15,WX14=""),WU14+WU15,WX15))))))))</f>
        <v/>
      </c>
      <c r="WZ15" s="101" t="str">
        <f t="shared" si="273"/>
        <v/>
      </c>
      <c r="XA15" s="24" t="str">
        <f t="shared" si="274"/>
        <v/>
      </c>
      <c r="XB15" s="27">
        <f t="shared" si="377"/>
        <v>1</v>
      </c>
      <c r="XC15" s="27" t="str">
        <f t="shared" si="275"/>
        <v>1</v>
      </c>
      <c r="XD15" s="27" t="str">
        <f t="shared" si="354"/>
        <v/>
      </c>
      <c r="XE15" s="27" t="str">
        <f t="shared" si="276"/>
        <v/>
      </c>
      <c r="XF15" s="28" t="str">
        <f t="shared" ca="1" si="277"/>
        <v/>
      </c>
      <c r="XG15" s="33">
        <f>入力シート!XE15</f>
        <v>0</v>
      </c>
      <c r="XH15" s="88" t="str">
        <f ca="1">IF(XF15="","",IF(AND(XF9="",XF10="",XF11="",XF12="",XF13="",XF14="",XF15&lt;&gt;"",OR(XG9=2,XG10=2,XG11=2,XG12=2,XG13=2,XG14=2,XG15=2)),XF15*2,IF(AND(XF10="",XF11="",XF12="",XF13="",XF14="",XF15&lt;&gt;"",OR(XG10=2,XG11=2,XG12=2,XG13=2,XG14=2,XG15=2)),XF15*2,IF(AND(XF11="",XF12="",XF13="",XF14="",XF15&lt;&gt;"",OR(XG11=2,XG12=2,XG13=2,XG14=2,XG15=2)),XF15*2,IF(AND(XF12="",XF13="",XF14="",XF15&lt;&gt;"",OR(XG12=2,XG13=2,XG14=2,XG15=2)),XF15*2,IF(AND(XF13="",XF14="",XF15&lt;&gt;"",OR(XG13=2,XG14=2,XG15=2)),XF15*2,IF(AND(XF14="",XF15&lt;&gt;"",OR(XG14=2,XG15=2)),XF15*2,IF(AND(XF15&lt;&gt;"",XG15=2),XF15*2,XF15))))))))</f>
        <v/>
      </c>
      <c r="XI15" s="87" t="str">
        <f>IF(XN15="","",IF(AND(XN9="",XN10="",XN11="",XN12="",XN13="",XN14="",XN15&lt;&gt;"",OR(XG9=2,XG10=2,XG11=2,XG12=2,XG13=2,XG14=2,XG15=2)),XM15/(WY15*2),IF(AND(XN10="",XN11="",XN12="",XN13="",XN14="",XN15&lt;&gt;"",OR(XG10=2,XG11=2,XG12=2,XG13=2,XG14=2,XG15=2)),XM15/(WY15*2),IF(AND(XN11="",XN12="",XN13="",XN14="",XN15&lt;&gt;"",OR(XG11=2,XG12=2,XG13=2,XG14=2,XG15=2)),XM15/(WY15*2),IF(AND(XN12="",XN13="",XN14="",XN15&lt;&gt;"",OR(XG12=2,XG13=2,XG14=2,XG15=2)),XM15/(WY15*2),IF(AND(XN13="",XN14="",XN15&lt;&gt;"",OR(XG13=2,XG14=2,XG15=2)),XM15/(WY15*2),IF(AND(XN14="",XN15&lt;&gt;"",OR(XG14=2,XG15=2)),XM15/(WY15*2),1)))))))</f>
        <v/>
      </c>
      <c r="XJ15" s="89" t="str">
        <f t="shared" ca="1" si="278"/>
        <v/>
      </c>
      <c r="XK15" s="84">
        <f t="shared" si="279"/>
        <v>0</v>
      </c>
      <c r="XL15" s="84" t="str">
        <f>IF(WY15="","",IF(AND(WY9="",WY10="",WY11="",WY12="",WY13="",WY14="",WY15&lt;&gt;""),XK9+XK10+XK11+XK12+XK13+XK14+XK15,IF(AND(WY10="",WY11="",WY12="",WY13="",WY14="",WY15&lt;&gt;""),XK10+XK11+XK12+XK13+XK14+XK15,IF(AND(WY11="",WY12="",WY13="",WY14="",WY15&lt;&gt;""),XK11+XK12+XK13+XK14+XK15,IF(AND(WY12="",WY13="",WY14="",WY15&lt;&gt;""),XK12+XK13+XK14+XK15,IF(AND(WY13="",WY14="",WY15&lt;&gt;""),XK13+XK14+XK15,IF(AND(WY14="",WY15&lt;&gt;""),XK14+XK15,XK15)))))))</f>
        <v/>
      </c>
      <c r="XM15" s="84" t="str">
        <f t="shared" si="280"/>
        <v/>
      </c>
      <c r="XN15" s="24" t="str">
        <f t="shared" si="281"/>
        <v/>
      </c>
      <c r="XO15" s="101">
        <f>入力シート!XF15</f>
        <v>0</v>
      </c>
      <c r="XP15" s="210">
        <f>入力シート!XG15</f>
        <v>0</v>
      </c>
      <c r="XQ15" s="211"/>
      <c r="XR15" s="212"/>
      <c r="XS15" s="94"/>
      <c r="XT15" s="94"/>
      <c r="XU15" s="94"/>
      <c r="XV15" s="14">
        <f>入力シート!XH15</f>
        <v>0</v>
      </c>
      <c r="XX15" s="30" t="str">
        <f t="shared" si="355"/>
        <v/>
      </c>
      <c r="XY15" s="101">
        <f>入力シート!XX15</f>
        <v>0</v>
      </c>
      <c r="XZ15" s="101" t="str">
        <f>IF(XX15="","",入力シート!XY15)</f>
        <v/>
      </c>
      <c r="YA15" s="24">
        <f>TIME(入力シート!YA15,入力シート!YC15,0)</f>
        <v>0</v>
      </c>
      <c r="YB15" s="24">
        <f>TIME(入力シート!YE15,入力シート!YG15,0)</f>
        <v>0</v>
      </c>
      <c r="YC15" s="31">
        <f>TIME(入力シート!YI15,入力シート!YK15,0)</f>
        <v>0</v>
      </c>
      <c r="YD15" s="31">
        <f>TIME(入力シート!YM15,入力シート!YO15,0)</f>
        <v>0</v>
      </c>
      <c r="YE15" s="24">
        <f t="shared" si="282"/>
        <v>0</v>
      </c>
      <c r="YF15" s="24">
        <f t="shared" si="283"/>
        <v>0</v>
      </c>
      <c r="YG15" s="24">
        <f t="shared" si="284"/>
        <v>0</v>
      </c>
      <c r="YH15" s="26" t="str">
        <f t="shared" si="51"/>
        <v/>
      </c>
      <c r="YI15" s="26" t="str">
        <f t="shared" si="52"/>
        <v/>
      </c>
      <c r="YJ15" s="24" t="str">
        <f t="shared" si="285"/>
        <v/>
      </c>
      <c r="YK15" s="24" t="str">
        <f>IF(YJ15="","",IF(YJ15=999,"error",IF(AND(AND(XY15=XY14,XY14=XY13,XY13=XY12,XY12=XY11,XY11=XY10,XY10=XY9),AND(YJ14="",YJ13="",YJ12="",YJ11="",YJ10="",YJ9="")),YG9+YG10+YG11+YG12+YG13+YG14+YG15,IF(AND(AND(XY15=XY14,XY14=XY13,XY13=XY12,XY12=XY11,XY11=XY10),AND(YJ14="",YJ13="",YJ12="",YJ11="",YJ10="")),YG10+YG11+YG12+YG13+YG14+YG15,IF(AND(AND(XY15=XY14,XY14=XY13,XY13=XY12,XY12=XY11),AND(YJ14="",YJ13="",YJ12="",YJ11="")),YG11+YG12+YG13+YG14+YG15,IF(AND(AND(XY15=XY14,XY14=XY13,XY13=XY12),AND(YJ14="",YJ13="",YJ12="")),YG12+YG13+YG14+YG15,IF(AND(AND(XY15=XY14,XY14=XY13),AND(YJ14="",YJ13="")),YG13+YG14+YG15,IF(AND(XY14=XY15,YJ14=""),YG14+YG15,YJ15))))))))</f>
        <v/>
      </c>
      <c r="YL15" s="101" t="str">
        <f t="shared" si="286"/>
        <v/>
      </c>
      <c r="YM15" s="24" t="str">
        <f t="shared" si="287"/>
        <v/>
      </c>
      <c r="YN15" s="27">
        <f t="shared" si="378"/>
        <v>1</v>
      </c>
      <c r="YO15" s="27" t="str">
        <f t="shared" si="288"/>
        <v>1</v>
      </c>
      <c r="YP15" s="27" t="str">
        <f t="shared" si="356"/>
        <v/>
      </c>
      <c r="YQ15" s="27" t="str">
        <f t="shared" si="289"/>
        <v/>
      </c>
      <c r="YR15" s="28" t="str">
        <f t="shared" ca="1" si="290"/>
        <v/>
      </c>
      <c r="YS15" s="33">
        <f>入力シート!YQ15</f>
        <v>0</v>
      </c>
      <c r="YT15" s="88" t="str">
        <f ca="1">IF(YR15="","",IF(AND(YR9="",YR10="",YR11="",YR12="",YR13="",YR14="",YR15&lt;&gt;"",OR(YS9=2,YS10=2,YS11=2,YS12=2,YS13=2,YS14=2,YS15=2)),YR15*2,IF(AND(YR10="",YR11="",YR12="",YR13="",YR14="",YR15&lt;&gt;"",OR(YS10=2,YS11=2,YS12=2,YS13=2,YS14=2,YS15=2)),YR15*2,IF(AND(YR11="",YR12="",YR13="",YR14="",YR15&lt;&gt;"",OR(YS11=2,YS12=2,YS13=2,YS14=2,YS15=2)),YR15*2,IF(AND(YR12="",YR13="",YR14="",YR15&lt;&gt;"",OR(YS12=2,YS13=2,YS14=2,YS15=2)),YR15*2,IF(AND(YR13="",YR14="",YR15&lt;&gt;"",OR(YS13=2,YS14=2,YS15=2)),YR15*2,IF(AND(YR14="",YR15&lt;&gt;"",OR(YS14=2,YS15=2)),YR15*2,IF(AND(YR15&lt;&gt;"",YS15=2),YR15*2,YR15))))))))</f>
        <v/>
      </c>
      <c r="YU15" s="87" t="str">
        <f>IF(YZ15="","",IF(AND(YZ9="",YZ10="",YZ11="",YZ12="",YZ13="",YZ14="",YZ15&lt;&gt;"",OR(YS9=2,YS10=2,YS11=2,YS12=2,YS13=2,YS14=2,YS15=2)),YY15/(YK15*2),IF(AND(YZ10="",YZ11="",YZ12="",YZ13="",YZ14="",YZ15&lt;&gt;"",OR(YS10=2,YS11=2,YS12=2,YS13=2,YS14=2,YS15=2)),YY15/(YK15*2),IF(AND(YZ11="",YZ12="",YZ13="",YZ14="",YZ15&lt;&gt;"",OR(YS11=2,YS12=2,YS13=2,YS14=2,YS15=2)),YY15/(YK15*2),IF(AND(YZ12="",YZ13="",YZ14="",YZ15&lt;&gt;"",OR(YS12=2,YS13=2,YS14=2,YS15=2)),YY15/(YK15*2),IF(AND(YZ13="",YZ14="",YZ15&lt;&gt;"",OR(YS13=2,YS14=2,YS15=2)),YY15/(YK15*2),IF(AND(YZ14="",YZ15&lt;&gt;"",OR(YS14=2,YS15=2)),YY15/(YK15*2),1)))))))</f>
        <v/>
      </c>
      <c r="YV15" s="89" t="str">
        <f t="shared" ca="1" si="291"/>
        <v/>
      </c>
      <c r="YW15" s="84">
        <f t="shared" si="292"/>
        <v>0</v>
      </c>
      <c r="YX15" s="84" t="str">
        <f>IF(YK15="","",IF(AND(YK9="",YK10="",YK11="",YK12="",YK13="",YK14="",YK15&lt;&gt;""),YW9+YW10+YW11+YW12+YW13+YW14+YW15,IF(AND(YK10="",YK11="",YK12="",YK13="",YK14="",YK15&lt;&gt;""),YW10+YW11+YW12+YW13+YW14+YW15,IF(AND(YK11="",YK12="",YK13="",YK14="",YK15&lt;&gt;""),YW11+YW12+YW13+YW14+YW15,IF(AND(YK12="",YK13="",YK14="",YK15&lt;&gt;""),YW12+YW13+YW14+YW15,IF(AND(YK13="",YK14="",YK15&lt;&gt;""),YW13+YW14+YW15,IF(AND(YK14="",YK15&lt;&gt;""),YW14+YW15,YW15)))))))</f>
        <v/>
      </c>
      <c r="YY15" s="84" t="str">
        <f t="shared" si="293"/>
        <v/>
      </c>
      <c r="YZ15" s="24" t="str">
        <f t="shared" si="294"/>
        <v/>
      </c>
      <c r="ZA15" s="101">
        <f>入力シート!YR15</f>
        <v>0</v>
      </c>
      <c r="ZB15" s="210">
        <f>入力シート!YS15</f>
        <v>0</v>
      </c>
      <c r="ZC15" s="211"/>
      <c r="ZD15" s="212"/>
      <c r="ZE15" s="94"/>
      <c r="ZF15" s="94"/>
      <c r="ZG15" s="94"/>
      <c r="ZH15" s="14">
        <f>入力シート!YT15</f>
        <v>0</v>
      </c>
      <c r="ZJ15" s="30" t="str">
        <f t="shared" si="357"/>
        <v/>
      </c>
      <c r="ZK15" s="101">
        <f>入力シート!ZJ15</f>
        <v>0</v>
      </c>
      <c r="ZL15" s="101" t="str">
        <f>IF(ZJ15="","",入力シート!ZK15)</f>
        <v/>
      </c>
      <c r="ZM15" s="24">
        <f>TIME(入力シート!ZM15,入力シート!ZO15,0)</f>
        <v>0</v>
      </c>
      <c r="ZN15" s="24">
        <f>TIME(入力シート!ZQ15,入力シート!ZS15,0)</f>
        <v>0</v>
      </c>
      <c r="ZO15" s="31">
        <f>TIME(入力シート!ZU15,入力シート!ZW15,0)</f>
        <v>0</v>
      </c>
      <c r="ZP15" s="31">
        <f>TIME(入力シート!ZY15,入力シート!AAA15,0)</f>
        <v>0</v>
      </c>
      <c r="ZQ15" s="24">
        <f t="shared" si="295"/>
        <v>0</v>
      </c>
      <c r="ZR15" s="24">
        <f t="shared" si="296"/>
        <v>0</v>
      </c>
      <c r="ZS15" s="24">
        <f t="shared" si="297"/>
        <v>0</v>
      </c>
      <c r="ZT15" s="26" t="str">
        <f t="shared" si="54"/>
        <v/>
      </c>
      <c r="ZU15" s="26" t="str">
        <f t="shared" si="55"/>
        <v/>
      </c>
      <c r="ZV15" s="24" t="str">
        <f t="shared" si="298"/>
        <v/>
      </c>
      <c r="ZW15" s="24" t="str">
        <f>IF(ZV15="","",IF(ZV15=999,"error",IF(AND(AND(ZK15=ZK14,ZK14=ZK13,ZK13=ZK12,ZK12=ZK11,ZK11=ZK10,ZK10=ZK9),AND(ZV14="",ZV13="",ZV12="",ZV11="",ZV10="",ZV9="")),ZS9+ZS10+ZS11+ZS12+ZS13+ZS14+ZS15,IF(AND(AND(ZK15=ZK14,ZK14=ZK13,ZK13=ZK12,ZK12=ZK11,ZK11=ZK10),AND(ZV14="",ZV13="",ZV12="",ZV11="",ZV10="")),ZS10+ZS11+ZS12+ZS13+ZS14+ZS15,IF(AND(AND(ZK15=ZK14,ZK14=ZK13,ZK13=ZK12,ZK12=ZK11),AND(ZV14="",ZV13="",ZV12="",ZV11="")),ZS11+ZS12+ZS13+ZS14+ZS15,IF(AND(AND(ZK15=ZK14,ZK14=ZK13,ZK13=ZK12),AND(ZV14="",ZV13="",ZV12="")),ZS12+ZS13+ZS14+ZS15,IF(AND(AND(ZK15=ZK14,ZK14=ZK13),AND(ZV14="",ZV13="")),ZS13+ZS14+ZS15,IF(AND(ZK14=ZK15,ZV14=""),ZS14+ZS15,ZV15))))))))</f>
        <v/>
      </c>
      <c r="ZX15" s="101" t="str">
        <f t="shared" si="299"/>
        <v/>
      </c>
      <c r="ZY15" s="24" t="str">
        <f t="shared" si="300"/>
        <v/>
      </c>
      <c r="ZZ15" s="27">
        <f t="shared" si="379"/>
        <v>1</v>
      </c>
      <c r="AAA15" s="27" t="str">
        <f t="shared" si="301"/>
        <v>1</v>
      </c>
      <c r="AAB15" s="27" t="str">
        <f t="shared" si="358"/>
        <v/>
      </c>
      <c r="AAC15" s="27" t="str">
        <f t="shared" si="302"/>
        <v/>
      </c>
      <c r="AAD15" s="28" t="str">
        <f t="shared" ca="1" si="303"/>
        <v/>
      </c>
      <c r="AAE15" s="33">
        <f>入力シート!AAC15</f>
        <v>0</v>
      </c>
      <c r="AAF15" s="88" t="str">
        <f ca="1">IF(AAD15="","",IF(AND(AAD9="",AAD10="",AAD11="",AAD12="",AAD13="",AAD14="",AAD15&lt;&gt;"",OR(AAE9=2,AAE10=2,AAE11=2,AAE12=2,AAE13=2,AAE14=2,AAE15=2)),AAD15*2,IF(AND(AAD10="",AAD11="",AAD12="",AAD13="",AAD14="",AAD15&lt;&gt;"",OR(AAE10=2,AAE11=2,AAE12=2,AAE13=2,AAE14=2,AAE15=2)),AAD15*2,IF(AND(AAD11="",AAD12="",AAD13="",AAD14="",AAD15&lt;&gt;"",OR(AAE11=2,AAE12=2,AAE13=2,AAE14=2,AAE15=2)),AAD15*2,IF(AND(AAD12="",AAD13="",AAD14="",AAD15&lt;&gt;"",OR(AAE12=2,AAE13=2,AAE14=2,AAE15=2)),AAD15*2,IF(AND(AAD13="",AAD14="",AAD15&lt;&gt;"",OR(AAE13=2,AAE14=2,AAE15=2)),AAD15*2,IF(AND(AAD14="",AAD15&lt;&gt;"",OR(AAE14=2,AAE15=2)),AAD15*2,IF(AND(AAD15&lt;&gt;"",AAE15=2),AAD15*2,AAD15))))))))</f>
        <v/>
      </c>
      <c r="AAG15" s="87" t="str">
        <f>IF(AAL15="","",IF(AND(AAL9="",AAL10="",AAL11="",AAL12="",AAL13="",AAL14="",AAL15&lt;&gt;"",OR(AAE9=2,AAE10=2,AAE11=2,AAE12=2,AAE13=2,AAE14=2,AAE15=2)),AAK15/(ZW15*2),IF(AND(AAL10="",AAL11="",AAL12="",AAL13="",AAL14="",AAL15&lt;&gt;"",OR(AAE10=2,AAE11=2,AAE12=2,AAE13=2,AAE14=2,AAE15=2)),AAK15/(ZW15*2),IF(AND(AAL11="",AAL12="",AAL13="",AAL14="",AAL15&lt;&gt;"",OR(AAE11=2,AAE12=2,AAE13=2,AAE14=2,AAE15=2)),AAK15/(ZW15*2),IF(AND(AAL12="",AAL13="",AAL14="",AAL15&lt;&gt;"",OR(AAE12=2,AAE13=2,AAE14=2,AAE15=2)),AAK15/(ZW15*2),IF(AND(AAL13="",AAL14="",AAL15&lt;&gt;"",OR(AAE13=2,AAE14=2,AAE15=2)),AAK15/(ZW15*2),IF(AND(AAL14="",AAL15&lt;&gt;"",OR(AAE14=2,AAE15=2)),AAK15/(ZW15*2),1)))))))</f>
        <v/>
      </c>
      <c r="AAH15" s="89" t="str">
        <f t="shared" ca="1" si="304"/>
        <v/>
      </c>
      <c r="AAI15" s="84">
        <f t="shared" si="305"/>
        <v>0</v>
      </c>
      <c r="AAJ15" s="84" t="str">
        <f>IF(ZW15="","",IF(AND(ZW9="",ZW10="",ZW11="",ZW12="",ZW13="",ZW14="",ZW15&lt;&gt;""),AAI9+AAI10+AAI11+AAI12+AAI13+AAI14+AAI15,IF(AND(ZW10="",ZW11="",ZW12="",ZW13="",ZW14="",ZW15&lt;&gt;""),AAI10+AAI11+AAI12+AAI13+AAI14+AAI15,IF(AND(ZW11="",ZW12="",ZW13="",ZW14="",ZW15&lt;&gt;""),AAI11+AAI12+AAI13+AAI14+AAI15,IF(AND(ZW12="",ZW13="",ZW14="",ZW15&lt;&gt;""),AAI12+AAI13+AAI14+AAI15,IF(AND(ZW13="",ZW14="",ZW15&lt;&gt;""),AAI13+AAI14+AAI15,IF(AND(ZW14="",ZW15&lt;&gt;""),AAI14+AAI15,AAI15)))))))</f>
        <v/>
      </c>
      <c r="AAK15" s="84" t="str">
        <f t="shared" si="306"/>
        <v/>
      </c>
      <c r="AAL15" s="24" t="str">
        <f t="shared" si="307"/>
        <v/>
      </c>
      <c r="AAM15" s="101">
        <f>入力シート!AAD15</f>
        <v>0</v>
      </c>
      <c r="AAN15" s="210">
        <f>入力シート!AAE15</f>
        <v>0</v>
      </c>
      <c r="AAO15" s="211"/>
      <c r="AAP15" s="212"/>
      <c r="AAQ15" s="94"/>
      <c r="AAR15" s="94"/>
      <c r="AAS15" s="94"/>
      <c r="AAT15" s="14">
        <f>入力シート!AAF15</f>
        <v>0</v>
      </c>
      <c r="AAV15" s="30" t="str">
        <f t="shared" si="359"/>
        <v/>
      </c>
      <c r="AAW15" s="101">
        <f>入力シート!AAV15</f>
        <v>0</v>
      </c>
      <c r="AAX15" s="101" t="str">
        <f>IF(AAV15="","",入力シート!AAW15)</f>
        <v/>
      </c>
      <c r="AAY15" s="24">
        <f>TIME(入力シート!AAY15,入力シート!ABA15,0)</f>
        <v>0</v>
      </c>
      <c r="AAZ15" s="24">
        <f>TIME(入力シート!ABC15,入力シート!ABE15,0)</f>
        <v>0</v>
      </c>
      <c r="ABA15" s="31">
        <f>TIME(入力シート!ABG15,入力シート!ABI15,0)</f>
        <v>0</v>
      </c>
      <c r="ABB15" s="31">
        <f>TIME(入力シート!ABK15,入力シート!ABM15,0)</f>
        <v>0</v>
      </c>
      <c r="ABC15" s="24">
        <f t="shared" si="308"/>
        <v>0</v>
      </c>
      <c r="ABD15" s="24">
        <f t="shared" si="309"/>
        <v>0</v>
      </c>
      <c r="ABE15" s="24">
        <f t="shared" si="310"/>
        <v>0</v>
      </c>
      <c r="ABF15" s="26" t="str">
        <f t="shared" si="57"/>
        <v/>
      </c>
      <c r="ABG15" s="26" t="str">
        <f t="shared" si="58"/>
        <v/>
      </c>
      <c r="ABH15" s="24" t="str">
        <f t="shared" si="311"/>
        <v/>
      </c>
      <c r="ABI15" s="24" t="str">
        <f>IF(ABH15="","",IF(ABH15=999,"error",IF(AND(AND(AAW15=AAW14,AAW14=AAW13,AAW13=AAW12,AAW12=AAW11,AAW11=AAW10,AAW10=AAW9),AND(ABH14="",ABH13="",ABH12="",ABH11="",ABH10="",ABH9="")),ABE9+ABE10+ABE11+ABE12+ABE13+ABE14+ABE15,IF(AND(AND(AAW15=AAW14,AAW14=AAW13,AAW13=AAW12,AAW12=AAW11,AAW11=AAW10),AND(ABH14="",ABH13="",ABH12="",ABH11="",ABH10="")),ABE10+ABE11+ABE12+ABE13+ABE14+ABE15,IF(AND(AND(AAW15=AAW14,AAW14=AAW13,AAW13=AAW12,AAW12=AAW11),AND(ABH14="",ABH13="",ABH12="",ABH11="")),ABE11+ABE12+ABE13+ABE14+ABE15,IF(AND(AND(AAW15=AAW14,AAW14=AAW13,AAW13=AAW12),AND(ABH14="",ABH13="",ABH12="")),ABE12+ABE13+ABE14+ABE15,IF(AND(AND(AAW15=AAW14,AAW14=AAW13),AND(ABH14="",ABH13="")),ABE13+ABE14+ABE15,IF(AND(AAW14=AAW15,ABH14=""),ABE14+ABE15,ABH15))))))))</f>
        <v/>
      </c>
      <c r="ABJ15" s="101" t="str">
        <f t="shared" si="312"/>
        <v/>
      </c>
      <c r="ABK15" s="24" t="str">
        <f t="shared" si="313"/>
        <v/>
      </c>
      <c r="ABL15" s="27">
        <f t="shared" si="380"/>
        <v>1</v>
      </c>
      <c r="ABM15" s="27" t="str">
        <f t="shared" si="314"/>
        <v>1</v>
      </c>
      <c r="ABN15" s="27" t="str">
        <f t="shared" si="360"/>
        <v/>
      </c>
      <c r="ABO15" s="27" t="str">
        <f t="shared" si="315"/>
        <v/>
      </c>
      <c r="ABP15" s="28" t="str">
        <f t="shared" ca="1" si="316"/>
        <v/>
      </c>
      <c r="ABQ15" s="33">
        <f>入力シート!ABO15</f>
        <v>0</v>
      </c>
      <c r="ABR15" s="88" t="str">
        <f ca="1">IF(ABP15="","",IF(AND(ABP9="",ABP10="",ABP11="",ABP12="",ABP13="",ABP14="",ABP15&lt;&gt;"",OR(ABQ9=2,ABQ10=2,ABQ11=2,ABQ12=2,ABQ13=2,ABQ14=2,ABQ15=2)),ABP15*2,IF(AND(ABP10="",ABP11="",ABP12="",ABP13="",ABP14="",ABP15&lt;&gt;"",OR(ABQ10=2,ABQ11=2,ABQ12=2,ABQ13=2,ABQ14=2,ABQ15=2)),ABP15*2,IF(AND(ABP11="",ABP12="",ABP13="",ABP14="",ABP15&lt;&gt;"",OR(ABQ11=2,ABQ12=2,ABQ13=2,ABQ14=2,ABQ15=2)),ABP15*2,IF(AND(ABP12="",ABP13="",ABP14="",ABP15&lt;&gt;"",OR(ABQ12=2,ABQ13=2,ABQ14=2,ABQ15=2)),ABP15*2,IF(AND(ABP13="",ABP14="",ABP15&lt;&gt;"",OR(ABQ13=2,ABQ14=2,ABQ15=2)),ABP15*2,IF(AND(ABP14="",ABP15&lt;&gt;"",OR(ABQ14=2,ABQ15=2)),ABP15*2,IF(AND(ABP15&lt;&gt;"",ABQ15=2),ABP15*2,ABP15))))))))</f>
        <v/>
      </c>
      <c r="ABS15" s="87" t="str">
        <f>IF(ABX15="","",IF(AND(ABX9="",ABX10="",ABX11="",ABX12="",ABX13="",ABX14="",ABX15&lt;&gt;"",OR(ABQ9=2,ABQ10=2,ABQ11=2,ABQ12=2,ABQ13=2,ABQ14=2,ABQ15=2)),ABW15/(ABI15*2),IF(AND(ABX10="",ABX11="",ABX12="",ABX13="",ABX14="",ABX15&lt;&gt;"",OR(ABQ10=2,ABQ11=2,ABQ12=2,ABQ13=2,ABQ14=2,ABQ15=2)),ABW15/(ABI15*2),IF(AND(ABX11="",ABX12="",ABX13="",ABX14="",ABX15&lt;&gt;"",OR(ABQ11=2,ABQ12=2,ABQ13=2,ABQ14=2,ABQ15=2)),ABW15/(ABI15*2),IF(AND(ABX12="",ABX13="",ABX14="",ABX15&lt;&gt;"",OR(ABQ12=2,ABQ13=2,ABQ14=2,ABQ15=2)),ABW15/(ABI15*2),IF(AND(ABX13="",ABX14="",ABX15&lt;&gt;"",OR(ABQ13=2,ABQ14=2,ABQ15=2)),ABW15/(ABI15*2),IF(AND(ABX14="",ABX15&lt;&gt;"",OR(ABQ14=2,ABQ15=2)),ABW15/(ABI15*2),1)))))))</f>
        <v/>
      </c>
      <c r="ABT15" s="89" t="str">
        <f t="shared" ca="1" si="317"/>
        <v/>
      </c>
      <c r="ABU15" s="84">
        <f t="shared" si="318"/>
        <v>0</v>
      </c>
      <c r="ABV15" s="84" t="str">
        <f>IF(ABI15="","",IF(AND(ABI9="",ABI10="",ABI11="",ABI12="",ABI13="",ABI14="",ABI15&lt;&gt;""),ABU9+ABU10+ABU11+ABU12+ABU13+ABU14+ABU15,IF(AND(ABI10="",ABI11="",ABI12="",ABI13="",ABI14="",ABI15&lt;&gt;""),ABU10+ABU11+ABU12+ABU13+ABU14+ABU15,IF(AND(ABI11="",ABI12="",ABI13="",ABI14="",ABI15&lt;&gt;""),ABU11+ABU12+ABU13+ABU14+ABU15,IF(AND(ABI12="",ABI13="",ABI14="",ABI15&lt;&gt;""),ABU12+ABU13+ABU14+ABU15,IF(AND(ABI13="",ABI14="",ABI15&lt;&gt;""),ABU13+ABU14+ABU15,IF(AND(ABI14="",ABI15&lt;&gt;""),ABU14+ABU15,ABU15)))))))</f>
        <v/>
      </c>
      <c r="ABW15" s="84" t="str">
        <f t="shared" si="319"/>
        <v/>
      </c>
      <c r="ABX15" s="24" t="str">
        <f t="shared" si="320"/>
        <v/>
      </c>
      <c r="ABY15" s="101">
        <f>入力シート!ABP15</f>
        <v>0</v>
      </c>
      <c r="ABZ15" s="210">
        <f>入力シート!ABQ15</f>
        <v>0</v>
      </c>
      <c r="ACA15" s="211"/>
      <c r="ACB15" s="212"/>
      <c r="ACC15" s="94"/>
      <c r="ACD15" s="94"/>
      <c r="ACE15" s="94"/>
      <c r="ACF15" s="14">
        <f>入力シート!ABR15</f>
        <v>0</v>
      </c>
    </row>
    <row r="16" spans="2:760" ht="18" customHeight="1" x14ac:dyDescent="0.2">
      <c r="B16" s="30" t="str">
        <f t="shared" si="321"/>
        <v/>
      </c>
      <c r="C16" s="101">
        <f>入力シート!B16</f>
        <v>0</v>
      </c>
      <c r="D16" s="101" t="str">
        <f>IF(B16="","",入力シート!C16)</f>
        <v/>
      </c>
      <c r="E16" s="24">
        <f>TIME(入力シート!E16,入力シート!G16,0)</f>
        <v>0</v>
      </c>
      <c r="F16" s="24">
        <f>TIME(入力シート!I16,入力シート!K16,0)</f>
        <v>0</v>
      </c>
      <c r="G16" s="31">
        <f>TIME(入力シート!M16,入力シート!O16,0)</f>
        <v>0</v>
      </c>
      <c r="H16" s="31">
        <f>TIME(入力シート!Q16,入力シート!S16,0)</f>
        <v>0</v>
      </c>
      <c r="I16" s="24">
        <f t="shared" si="60"/>
        <v>0</v>
      </c>
      <c r="J16" s="24">
        <f t="shared" si="61"/>
        <v>0</v>
      </c>
      <c r="K16" s="24">
        <f t="shared" si="62"/>
        <v>0</v>
      </c>
      <c r="L16" s="26" t="str">
        <f t="shared" si="63"/>
        <v/>
      </c>
      <c r="M16" s="26" t="str">
        <f t="shared" si="1"/>
        <v/>
      </c>
      <c r="N16" s="24" t="str">
        <f t="shared" si="64"/>
        <v/>
      </c>
      <c r="O16" s="24" t="str">
        <f>IF(N16="","",IF(N16=999,"error",IF(AND(AND(C16=C15,C15=C14,C14=C13,C13=C12,C12=C11,C11=C10,C10=C9),AND(N15="",N14="",N13="",N12="",N11="",N10="",N9="")),K9+K10+K11+K12+K13+K14+K15+K16,IF(AND(AND(C16=C15,C15=C14,C14=C13,C13=C12,C12=C11,C11=C10),AND(N15="",N14="",N13="",N12="",N11="",N10="")),K10+K11+K12+K13+K14+K15+K16,IF(AND(AND(C16=C15,C15=C14,C14=C13,C13=C12,C12=C11),AND(N15="",N14="",N13="",N12="",N11="")),K11+K12+K13+K14+K15+K16,IF(AND(AND(C16=C15,C15=C14,C14=C13,C13=C12),AND(N15="",N14="",N13="",N12="")),K12+K13+K14+K15+K16,IF(AND(AND(C16=C15,C15=C14,C14=C13),AND(N15="",N14="",N13="")),K13+K14+K15+K16,IF(AND(AND(C16=C15,C15=C14),AND(N15="",N14="")),K14+K15+K16,IF(AND(C15=C16,N15=""),K15+K16,N16)))))))))</f>
        <v/>
      </c>
      <c r="P16" s="101" t="str">
        <f t="shared" si="65"/>
        <v/>
      </c>
      <c r="Q16" s="24" t="str">
        <f t="shared" si="66"/>
        <v/>
      </c>
      <c r="R16" s="27">
        <f t="shared" si="361"/>
        <v>1</v>
      </c>
      <c r="S16" s="27" t="str">
        <f t="shared" si="67"/>
        <v>1</v>
      </c>
      <c r="T16" s="27" t="str">
        <f t="shared" si="322"/>
        <v/>
      </c>
      <c r="U16" s="27" t="str">
        <f t="shared" si="68"/>
        <v/>
      </c>
      <c r="V16" s="28" t="str">
        <f t="shared" ca="1" si="69"/>
        <v/>
      </c>
      <c r="W16" s="33">
        <f>入力シート!U16</f>
        <v>0</v>
      </c>
      <c r="X16" s="88" t="str">
        <f ca="1">IF(V16="","",IF(AND(V9="",V10="",V11="",V12="",V13="",V14="",V15="",V16&lt;&gt;"",OR(W9=2,W10=2,W11=2,W12=2,W13=2,W14=2,W15=2,W16=2)),V16*2,IF(AND(V10="",V11="",V12="",V13="",V14="",V15="",V16&lt;&gt;"",OR(W10=2,W11=2,W12=2,W13=2,W14=2,W15=2,W16=2)),V16*2,IF(AND(V11="",V12="",V13="",V14="",V15="",V16&lt;&gt;"",OR(W11=2,W12=2,W13=2,W14=2,W15=2,W16=2)),V16*2,IF(AND(V12="",V13="",V14="",V15="",V16&lt;&gt;"",OR(W12=2,W13=2,W14=2,W15=2,W16=2)),V16*2,IF(AND(V13="",V14="",V15="",V16&lt;&gt;"",OR(W13=2,W14=2,W15=2,W16=2)),V16*2,IF(AND(V14="",V15="",V16&lt;&gt;"",OR(W14=2,W15=2,W16=2)),V16*2,IF(AND(V15="",V16&lt;&gt;"",OR(W15=2,W16=2)),V16*2,IF(AND(V16&lt;&gt;"",W16=2),V16*2,V16)))))))))</f>
        <v/>
      </c>
      <c r="Y16" s="87" t="str">
        <f>IF(AD16="","",IF(AND(AD9="",AD10="",AD11="",AD12="",AD13="",AD14="",AD15="",AD16&lt;&gt;"",OR(W9=2,W10=2,W11=2,W12=2,W13=2,W14=2,W15=2,W16=2)),AC16/(O16*2),IF(AND(AD10="",AD11="",AD12="",AD13="",AD14="",AD15="",AD16&lt;&gt;"",OR(W10=2,W11=2,W12=2,W13=2,W14=2,W15=2,W16=2)),AC16/(O16*2),IF(AND(AD11="",AD12="",AD13="",AD14="",AD15="",AD16&lt;&gt;"",OR(W11=2,W12=2,W13=2,W14=2,W15=2,W16=2)),AC16/(O16*2),IF(AND(AD12="",AD13="",AD14="",AD15="",AD16&lt;&gt;"",OR(W12=2,W13=2,W14=2,W15=2,W16=2)),AC16/(O16*2),IF(AND(AD13="",AD14="",AD15="",AD16&lt;&gt;"",OR(W13=2,W14=2,W15=2,W16=2)),AC16/(O16*2),IF(AND(AD14="",AD15="",AD16&lt;&gt;"",OR(W14=2,W15=2,W16=2)),AC16/(O16*2),IF(AND(AD15="",AD16&lt;&gt;"",OR(W15=2,W16=2)),AC16/(O16*2),1))))))))</f>
        <v/>
      </c>
      <c r="Z16" s="89" t="str">
        <f t="shared" ca="1" si="70"/>
        <v/>
      </c>
      <c r="AA16" s="84">
        <f t="shared" si="71"/>
        <v>0</v>
      </c>
      <c r="AB16" s="84" t="str">
        <f>IF(O16="","",IF(AND(O9="",O10="",O11="",O12="",O13="",O14="",O15="",O16&lt;&gt;""),AA9+AA10+AA11+AA12+AA13+AA14+AA15+AA16,IF(AND(O10="",O11="",O12="",O13="",O14="",O15="",O16&lt;&gt;""),AA10+AA11+AA12+AA13+AA14+AA15+AA16,IF(AND(O11="",O12="",O13="",O14="",O15="",O16&lt;&gt;""),AA11+AA12+AA13+AA14+AA15+AA16,IF(AND(O12="",O13="",O14="",O15="",O16&lt;&gt;""),AA12+AA13+AA14+AA15+AA16,IF(AND(O13="",O14="",O15="",O16&lt;&gt;""),AA13+AA14+AA15+AA16,IF(AND(O14="",O15="",O16&lt;&gt;""),AA14+AA15+AA16,IF(AND(O15="",O16&lt;&gt;""),AA15+AA16,AA16))))))))</f>
        <v/>
      </c>
      <c r="AC16" s="84" t="str">
        <f t="shared" si="72"/>
        <v/>
      </c>
      <c r="AD16" s="24" t="str">
        <f t="shared" si="73"/>
        <v/>
      </c>
      <c r="AE16" s="101">
        <f>入力シート!V16</f>
        <v>0</v>
      </c>
      <c r="AF16" s="210">
        <f>入力シート!W16</f>
        <v>0</v>
      </c>
      <c r="AG16" s="211"/>
      <c r="AH16" s="212"/>
      <c r="AI16" s="94"/>
      <c r="AJ16" s="94"/>
      <c r="AK16" s="94"/>
      <c r="AL16" s="14">
        <f>入力シート!X16</f>
        <v>0</v>
      </c>
      <c r="AN16" s="30" t="str">
        <f t="shared" si="323"/>
        <v/>
      </c>
      <c r="AO16" s="101">
        <f>入力シート!AN16</f>
        <v>0</v>
      </c>
      <c r="AP16" s="101" t="str">
        <f>IF(AN16="","",入力シート!AO16)</f>
        <v/>
      </c>
      <c r="AQ16" s="24">
        <f>TIME(入力シート!AQ16,入力シート!AS16,0)</f>
        <v>0</v>
      </c>
      <c r="AR16" s="24">
        <f>TIME(入力シート!AU16,入力シート!AW16,0)</f>
        <v>0</v>
      </c>
      <c r="AS16" s="31">
        <f>TIME(入力シート!AY16,入力シート!BA16,0)</f>
        <v>0</v>
      </c>
      <c r="AT16" s="31">
        <f>TIME(入力シート!BC16,入力シート!BE16,0)</f>
        <v>0</v>
      </c>
      <c r="AU16" s="24">
        <f t="shared" si="74"/>
        <v>0</v>
      </c>
      <c r="AV16" s="24">
        <f t="shared" si="75"/>
        <v>0</v>
      </c>
      <c r="AW16" s="24">
        <f t="shared" si="76"/>
        <v>0</v>
      </c>
      <c r="AX16" s="26" t="str">
        <f t="shared" si="3"/>
        <v/>
      </c>
      <c r="AY16" s="26" t="str">
        <f t="shared" si="4"/>
        <v/>
      </c>
      <c r="AZ16" s="24" t="str">
        <f t="shared" si="77"/>
        <v/>
      </c>
      <c r="BA16" s="24" t="str">
        <f>IF(AZ16="","",IF(AZ16=999,"error",IF(AND(AND(AO16=AO15,AO15=AO14,AO14=AO13,AO13=AO12,AO12=AO11,AO11=AO10,AO10=AO9),AND(AZ15="",AZ14="",AZ13="",AZ12="",AZ11="",AZ10="",AZ9="")),AW9+AW10+AW11+AW12+AW13+AW14+AW15+AW16,IF(AND(AND(AO16=AO15,AO15=AO14,AO14=AO13,AO13=AO12,AO12=AO11,AO11=AO10),AND(AZ15="",AZ14="",AZ13="",AZ12="",AZ11="",AZ10="")),AW10+AW11+AW12+AW13+AW14+AW15+AW16,IF(AND(AND(AO16=AO15,AO15=AO14,AO14=AO13,AO13=AO12,AO12=AO11),AND(AZ15="",AZ14="",AZ13="",AZ12="",AZ11="")),AW11+AW12+AW13+AW14+AW15+AW16,IF(AND(AND(AO16=AO15,AO15=AO14,AO14=AO13,AO13=AO12),AND(AZ15="",AZ14="",AZ13="",AZ12="")),AW12+AW13+AW14+AW15+AW16,IF(AND(AND(AO16=AO15,AO15=AO14,AO14=AO13),AND(AZ15="",AZ14="",AZ13="")),AW13+AW14+AW15+AW16,IF(AND(AND(AO16=AO15,AO15=AO14),AND(AZ15="",AZ14="")),AW14+AW15+AW16,IF(AND(AO15=AO16,AZ15=""),AW15+AW16,AZ16)))))))))</f>
        <v/>
      </c>
      <c r="BB16" s="101" t="str">
        <f t="shared" si="78"/>
        <v/>
      </c>
      <c r="BC16" s="24" t="str">
        <f t="shared" si="79"/>
        <v/>
      </c>
      <c r="BD16" s="27">
        <f t="shared" si="362"/>
        <v>1</v>
      </c>
      <c r="BE16" s="27" t="str">
        <f t="shared" si="80"/>
        <v>1</v>
      </c>
      <c r="BF16" s="27" t="str">
        <f t="shared" si="324"/>
        <v/>
      </c>
      <c r="BG16" s="27" t="str">
        <f t="shared" si="81"/>
        <v/>
      </c>
      <c r="BH16" s="28" t="str">
        <f t="shared" ca="1" si="82"/>
        <v/>
      </c>
      <c r="BI16" s="33">
        <f>入力シート!BG16</f>
        <v>0</v>
      </c>
      <c r="BJ16" s="88" t="str">
        <f ca="1">IF(BH16="","",IF(AND(BH9="",BH10="",BH11="",BH12="",BH13="",BH14="",BH15="",BH16&lt;&gt;"",OR(BI9=2,BI10=2,BI11=2,BI12=2,BI13=2,BI14=2,BI15=2,BI16=2)),BH16*2,IF(AND(BH10="",BH11="",BH12="",BH13="",BH14="",BH15="",BH16&lt;&gt;"",OR(BI10=2,BI11=2,BI12=2,BI13=2,BI14=2,BI15=2,BI16=2)),BH16*2,IF(AND(BH11="",BH12="",BH13="",BH14="",BH15="",BH16&lt;&gt;"",OR(BI11=2,BI12=2,BI13=2,BI14=2,BI15=2,BI16=2)),BH16*2,IF(AND(BH12="",BH13="",BH14="",BH15="",BH16&lt;&gt;"",OR(BI12=2,BI13=2,BI14=2,BI15=2,BI16=2)),BH16*2,IF(AND(BH13="",BH14="",BH15="",BH16&lt;&gt;"",OR(BI13=2,BI14=2,BI15=2,BI16=2)),BH16*2,IF(AND(BH14="",BH15="",BH16&lt;&gt;"",OR(BI14=2,BI15=2,BI16=2)),BH16*2,IF(AND(BH15="",BH16&lt;&gt;"",OR(BI15=2,BI16=2)),BH16*2,IF(AND(BH16&lt;&gt;"",BI16=2),BH16*2,BH16)))))))))</f>
        <v/>
      </c>
      <c r="BK16" s="87" t="str">
        <f>IF(BP16="","",IF(AND(BP9="",BP10="",BP11="",BP12="",BP13="",BP14="",BP15="",BP16&lt;&gt;"",OR(BI9=2,BI10=2,BI11=2,BI12=2,BI13=2,BI14=2,BI15=2,BI16=2)),BO16/(BA16*2),IF(AND(BP10="",BP11="",BP12="",BP13="",BP14="",BP15="",BP16&lt;&gt;"",OR(BI10=2,BI11=2,BI12=2,BI13=2,BI14=2,BI15=2,BI16=2)),BO16/(BA16*2),IF(AND(BP11="",BP12="",BP13="",BP14="",BP15="",BP16&lt;&gt;"",OR(BI11=2,BI12=2,BI13=2,BI14=2,BI15=2,BI16=2)),BO16/(BA16*2),IF(AND(BP12="",BP13="",BP14="",BP15="",BP16&lt;&gt;"",OR(BI12=2,BI13=2,BI14=2,BI15=2,BI16=2)),BO16/(BA16*2),IF(AND(BP13="",BP14="",BP15="",BP16&lt;&gt;"",OR(BI13=2,BI14=2,BI15=2,BI16=2)),BO16/(BA16*2),IF(AND(BP14="",BP15="",BP16&lt;&gt;"",OR(BI14=2,BI15=2,BI16=2)),BO16/(BA16*2),IF(AND(BP15="",BP16&lt;&gt;"",OR(BI15=2,BI16=2)),BO16/(BA16*2),1))))))))</f>
        <v/>
      </c>
      <c r="BL16" s="89" t="str">
        <f t="shared" ca="1" si="83"/>
        <v/>
      </c>
      <c r="BM16" s="84">
        <f t="shared" si="84"/>
        <v>0</v>
      </c>
      <c r="BN16" s="84" t="str">
        <f>IF(BA16="","",IF(AND(BA9="",BA10="",BA11="",BA12="",BA13="",BA14="",BA15="",BA16&lt;&gt;""),BM9+BM10+BM11+BM12+BM13+BM14+BM15+BM16,IF(AND(BA10="",BA11="",BA12="",BA13="",BA14="",BA15="",BA16&lt;&gt;""),BM10+BM11+BM12+BM13+BM14+BM15+BM16,IF(AND(BA11="",BA12="",BA13="",BA14="",BA15="",BA16&lt;&gt;""),BM11+BM12+BM13+BM14+BM15+BM16,IF(AND(BA12="",BA13="",BA14="",BA15="",BA16&lt;&gt;""),BM12+BM13+BM14+BM15+BM16,IF(AND(BA13="",BA14="",BA15="",BA16&lt;&gt;""),BM13+BM14+BM15+BM16,IF(AND(BA14="",BA15="",BA16&lt;&gt;""),BM14+BM15+BM16,IF(AND(BA15="",BA16&lt;&gt;""),BM15+BM16,BM16))))))))</f>
        <v/>
      </c>
      <c r="BO16" s="84" t="str">
        <f t="shared" si="85"/>
        <v/>
      </c>
      <c r="BP16" s="24" t="str">
        <f t="shared" si="86"/>
        <v/>
      </c>
      <c r="BQ16" s="101">
        <f>入力シート!BH16</f>
        <v>0</v>
      </c>
      <c r="BR16" s="210">
        <f>入力シート!BI16</f>
        <v>0</v>
      </c>
      <c r="BS16" s="211"/>
      <c r="BT16" s="212"/>
      <c r="BU16" s="94"/>
      <c r="BV16" s="94"/>
      <c r="BW16" s="94"/>
      <c r="BX16" s="14">
        <f>入力シート!BJ16</f>
        <v>0</v>
      </c>
      <c r="BZ16" s="30" t="str">
        <f t="shared" si="325"/>
        <v/>
      </c>
      <c r="CA16" s="101">
        <f>入力シート!BZ16</f>
        <v>0</v>
      </c>
      <c r="CB16" s="101" t="str">
        <f>IF(BZ16="","",入力シート!CA16)</f>
        <v/>
      </c>
      <c r="CC16" s="24">
        <f>TIME(入力シート!CC16,入力シート!CE16,0)</f>
        <v>0</v>
      </c>
      <c r="CD16" s="24">
        <f>TIME(入力シート!CG16,入力シート!CI16,0)</f>
        <v>0</v>
      </c>
      <c r="CE16" s="31">
        <f>TIME(入力シート!CK16,入力シート!CM16,0)</f>
        <v>0</v>
      </c>
      <c r="CF16" s="31">
        <f>TIME(入力シート!CO16,入力シート!CQ16,0)</f>
        <v>0</v>
      </c>
      <c r="CG16" s="24">
        <f t="shared" si="87"/>
        <v>0</v>
      </c>
      <c r="CH16" s="24">
        <f t="shared" si="88"/>
        <v>0</v>
      </c>
      <c r="CI16" s="24">
        <f t="shared" si="89"/>
        <v>0</v>
      </c>
      <c r="CJ16" s="26" t="str">
        <f t="shared" si="6"/>
        <v/>
      </c>
      <c r="CK16" s="26" t="str">
        <f t="shared" si="7"/>
        <v/>
      </c>
      <c r="CL16" s="24" t="str">
        <f t="shared" si="90"/>
        <v/>
      </c>
      <c r="CM16" s="24" t="str">
        <f>IF(CL16="","",IF(CL16=999,"error",IF(AND(AND(CA16=CA15,CA15=CA14,CA14=CA13,CA13=CA12,CA12=CA11,CA11=CA10,CA10=CA9),AND(CL15="",CL14="",CL13="",CL12="",CL11="",CL10="",CL9="")),CI9+CI10+CI11+CI12+CI13+CI14+CI15+CI16,IF(AND(AND(CA16=CA15,CA15=CA14,CA14=CA13,CA13=CA12,CA12=CA11,CA11=CA10),AND(CL15="",CL14="",CL13="",CL12="",CL11="",CL10="")),CI10+CI11+CI12+CI13+CI14+CI15+CI16,IF(AND(AND(CA16=CA15,CA15=CA14,CA14=CA13,CA13=CA12,CA12=CA11),AND(CL15="",CL14="",CL13="",CL12="",CL11="")),CI11+CI12+CI13+CI14+CI15+CI16,IF(AND(AND(CA16=CA15,CA15=CA14,CA14=CA13,CA13=CA12),AND(CL15="",CL14="",CL13="",CL12="")),CI12+CI13+CI14+CI15+CI16,IF(AND(AND(CA16=CA15,CA15=CA14,CA14=CA13),AND(CL15="",CL14="",CL13="")),CI13+CI14+CI15+CI16,IF(AND(AND(CA16=CA15,CA15=CA14),AND(CL15="",CL14="")),CI14+CI15+CI16,IF(AND(CA15=CA16,CL15=""),CI15+CI16,CL16)))))))))</f>
        <v/>
      </c>
      <c r="CN16" s="101" t="str">
        <f t="shared" si="91"/>
        <v/>
      </c>
      <c r="CO16" s="24" t="str">
        <f t="shared" si="92"/>
        <v/>
      </c>
      <c r="CP16" s="27">
        <f t="shared" si="363"/>
        <v>1</v>
      </c>
      <c r="CQ16" s="27" t="str">
        <f t="shared" si="93"/>
        <v>1</v>
      </c>
      <c r="CR16" s="27" t="str">
        <f t="shared" si="326"/>
        <v/>
      </c>
      <c r="CS16" s="27" t="str">
        <f t="shared" si="94"/>
        <v/>
      </c>
      <c r="CT16" s="28" t="str">
        <f t="shared" ca="1" si="95"/>
        <v/>
      </c>
      <c r="CU16" s="33">
        <f>入力シート!CS16</f>
        <v>0</v>
      </c>
      <c r="CV16" s="88" t="str">
        <f ca="1">IF(CT16="","",IF(AND(CT9="",CT10="",CT11="",CT12="",CT13="",CT14="",CT15="",CT16&lt;&gt;"",OR(CU9=2,CU10=2,CU11=2,CU12=2,CU13=2,CU14=2,CU15=2,CU16=2)),CT16*2,IF(AND(CT10="",CT11="",CT12="",CT13="",CT14="",CT15="",CT16&lt;&gt;"",OR(CU10=2,CU11=2,CU12=2,CU13=2,CU14=2,CU15=2,CU16=2)),CT16*2,IF(AND(CT11="",CT12="",CT13="",CT14="",CT15="",CT16&lt;&gt;"",OR(CU11=2,CU12=2,CU13=2,CU14=2,CU15=2,CU16=2)),CT16*2,IF(AND(CT12="",CT13="",CT14="",CT15="",CT16&lt;&gt;"",OR(CU12=2,CU13=2,CU14=2,CU15=2,CU16=2)),CT16*2,IF(AND(CT13="",CT14="",CT15="",CT16&lt;&gt;"",OR(CU13=2,CU14=2,CU15=2,CU16=2)),CT16*2,IF(AND(CT14="",CT15="",CT16&lt;&gt;"",OR(CU14=2,CU15=2,CU16=2)),CT16*2,IF(AND(CT15="",CT16&lt;&gt;"",OR(CU15=2,CU16=2)),CT16*2,IF(AND(CT16&lt;&gt;"",CU16=2),CT16*2,CT16)))))))))</f>
        <v/>
      </c>
      <c r="CW16" s="87" t="str">
        <f>IF(DB16="","",IF(AND(DB9="",DB10="",DB11="",DB12="",DB13="",DB14="",DB15="",DB16&lt;&gt;"",OR(CU9=2,CU10=2,CU11=2,CU12=2,CU13=2,CU14=2,CU15=2,CU16=2)),DA16/(CM16*2),IF(AND(DB10="",DB11="",DB12="",DB13="",DB14="",DB15="",DB16&lt;&gt;"",OR(CU10=2,CU11=2,CU12=2,CU13=2,CU14=2,CU15=2,CU16=2)),DA16/(CM16*2),IF(AND(DB11="",DB12="",DB13="",DB14="",DB15="",DB16&lt;&gt;"",OR(CU11=2,CU12=2,CU13=2,CU14=2,CU15=2,CU16=2)),DA16/(CM16*2),IF(AND(DB12="",DB13="",DB14="",DB15="",DB16&lt;&gt;"",OR(CU12=2,CU13=2,CU14=2,CU15=2,CU16=2)),DA16/(CM16*2),IF(AND(DB13="",DB14="",DB15="",DB16&lt;&gt;"",OR(CU13=2,CU14=2,CU15=2,CU16=2)),DA16/(CM16*2),IF(AND(DB14="",DB15="",DB16&lt;&gt;"",OR(CU14=2,CU15=2,CU16=2)),DA16/(CM16*2),IF(AND(DB15="",DB16&lt;&gt;"",OR(CU15=2,CU16=2)),DA16/(CM16*2),1))))))))</f>
        <v/>
      </c>
      <c r="CX16" s="89" t="str">
        <f t="shared" ca="1" si="96"/>
        <v/>
      </c>
      <c r="CY16" s="84">
        <f t="shared" si="97"/>
        <v>0</v>
      </c>
      <c r="CZ16" s="84" t="str">
        <f>IF(CM16="","",IF(AND(CM9="",CM10="",CM11="",CM12="",CM13="",CM14="",CM15="",CM16&lt;&gt;""),CY9+CY10+CY11+CY12+CY13+CY14+CY15+CY16,IF(AND(CM10="",CM11="",CM12="",CM13="",CM14="",CM15="",CM16&lt;&gt;""),CY10+CY11+CY12+CY13+CY14+CY15+CY16,IF(AND(CM11="",CM12="",CM13="",CM14="",CM15="",CM16&lt;&gt;""),CY11+CY12+CY13+CY14+CY15+CY16,IF(AND(CM12="",CM13="",CM14="",CM15="",CM16&lt;&gt;""),CY12+CY13+CY14+CY15+CY16,IF(AND(CM13="",CM14="",CM15="",CM16&lt;&gt;""),CY13+CY14+CY15+CY16,IF(AND(CM14="",CM15="",CM16&lt;&gt;""),CY14+CY15+CY16,IF(AND(CM15="",CM16&lt;&gt;""),CY15+CY16,CY16))))))))</f>
        <v/>
      </c>
      <c r="DA16" s="84" t="str">
        <f t="shared" si="98"/>
        <v/>
      </c>
      <c r="DB16" s="24" t="str">
        <f t="shared" si="99"/>
        <v/>
      </c>
      <c r="DC16" s="101">
        <f>入力シート!CT16</f>
        <v>0</v>
      </c>
      <c r="DD16" s="210">
        <f>入力シート!CU16</f>
        <v>0</v>
      </c>
      <c r="DE16" s="211"/>
      <c r="DF16" s="212"/>
      <c r="DG16" s="94"/>
      <c r="DH16" s="94"/>
      <c r="DI16" s="94"/>
      <c r="DJ16" s="14">
        <f>入力シート!CV16</f>
        <v>0</v>
      </c>
      <c r="DL16" s="30" t="str">
        <f t="shared" si="327"/>
        <v/>
      </c>
      <c r="DM16" s="101">
        <f>入力シート!DL16</f>
        <v>0</v>
      </c>
      <c r="DN16" s="101" t="str">
        <f>IF(DL16="","",入力シート!DM16)</f>
        <v/>
      </c>
      <c r="DO16" s="24">
        <f>TIME(入力シート!DO16,入力シート!DQ16,0)</f>
        <v>0</v>
      </c>
      <c r="DP16" s="24">
        <f>TIME(入力シート!DS16,入力シート!DU16,0)</f>
        <v>0</v>
      </c>
      <c r="DQ16" s="31">
        <f>TIME(入力シート!DW16,入力シート!DY16,0)</f>
        <v>0</v>
      </c>
      <c r="DR16" s="31">
        <f>TIME(入力シート!EA16,入力シート!EC16,0)</f>
        <v>0</v>
      </c>
      <c r="DS16" s="24">
        <f t="shared" si="100"/>
        <v>0</v>
      </c>
      <c r="DT16" s="24">
        <f t="shared" si="101"/>
        <v>0</v>
      </c>
      <c r="DU16" s="24">
        <f t="shared" si="102"/>
        <v>0</v>
      </c>
      <c r="DV16" s="26" t="str">
        <f t="shared" si="9"/>
        <v/>
      </c>
      <c r="DW16" s="26" t="str">
        <f t="shared" si="10"/>
        <v/>
      </c>
      <c r="DX16" s="24" t="str">
        <f t="shared" si="103"/>
        <v/>
      </c>
      <c r="DY16" s="24" t="str">
        <f>IF(DX16="","",IF(DX16=999,"error",IF(AND(AND(DM16=DM15,DM15=DM14,DM14=DM13,DM13=DM12,DM12=DM11,DM11=DM10,DM10=DM9),AND(DX15="",DX14="",DX13="",DX12="",DX11="",DX10="",DX9="")),DU9+DU10+DU11+DU12+DU13+DU14+DU15+DU16,IF(AND(AND(DM16=DM15,DM15=DM14,DM14=DM13,DM13=DM12,DM12=DM11,DM11=DM10),AND(DX15="",DX14="",DX13="",DX12="",DX11="",DX10="")),DU10+DU11+DU12+DU13+DU14+DU15+DU16,IF(AND(AND(DM16=DM15,DM15=DM14,DM14=DM13,DM13=DM12,DM12=DM11),AND(DX15="",DX14="",DX13="",DX12="",DX11="")),DU11+DU12+DU13+DU14+DU15+DU16,IF(AND(AND(DM16=DM15,DM15=DM14,DM14=DM13,DM13=DM12),AND(DX15="",DX14="",DX13="",DX12="")),DU12+DU13+DU14+DU15+DU16,IF(AND(AND(DM16=DM15,DM15=DM14,DM14=DM13),AND(DX15="",DX14="",DX13="")),DU13+DU14+DU15+DU16,IF(AND(AND(DM16=DM15,DM15=DM14),AND(DX15="",DX14="")),DU14+DU15+DU16,IF(AND(DM15=DM16,DX15=""),DU15+DU16,DX16)))))))))</f>
        <v/>
      </c>
      <c r="DZ16" s="101" t="str">
        <f t="shared" si="104"/>
        <v/>
      </c>
      <c r="EA16" s="24" t="str">
        <f t="shared" si="105"/>
        <v/>
      </c>
      <c r="EB16" s="27">
        <f t="shared" si="364"/>
        <v>1</v>
      </c>
      <c r="EC16" s="27" t="str">
        <f t="shared" si="106"/>
        <v>1</v>
      </c>
      <c r="ED16" s="27" t="str">
        <f t="shared" si="328"/>
        <v/>
      </c>
      <c r="EE16" s="27" t="str">
        <f t="shared" si="107"/>
        <v/>
      </c>
      <c r="EF16" s="28" t="str">
        <f t="shared" ca="1" si="108"/>
        <v/>
      </c>
      <c r="EG16" s="33">
        <f>入力シート!EE16</f>
        <v>0</v>
      </c>
      <c r="EH16" s="88" t="str">
        <f ca="1">IF(EF16="","",IF(AND(EF9="",EF10="",EF11="",EF12="",EF13="",EF14="",EF15="",EF16&lt;&gt;"",OR(EG9=2,EG10=2,EG11=2,EG12=2,EG13=2,EG14=2,EG15=2,EG16=2)),EF16*2,IF(AND(EF10="",EF11="",EF12="",EF13="",EF14="",EF15="",EF16&lt;&gt;"",OR(EG10=2,EG11=2,EG12=2,EG13=2,EG14=2,EG15=2,EG16=2)),EF16*2,IF(AND(EF11="",EF12="",EF13="",EF14="",EF15="",EF16&lt;&gt;"",OR(EG11=2,EG12=2,EG13=2,EG14=2,EG15=2,EG16=2)),EF16*2,IF(AND(EF12="",EF13="",EF14="",EF15="",EF16&lt;&gt;"",OR(EG12=2,EG13=2,EG14=2,EG15=2,EG16=2)),EF16*2,IF(AND(EF13="",EF14="",EF15="",EF16&lt;&gt;"",OR(EG13=2,EG14=2,EG15=2,EG16=2)),EF16*2,IF(AND(EF14="",EF15="",EF16&lt;&gt;"",OR(EG14=2,EG15=2,EG16=2)),EF16*2,IF(AND(EF15="",EF16&lt;&gt;"",OR(EG15=2,EG16=2)),EF16*2,IF(AND(EF16&lt;&gt;"",EG16=2),EF16*2,EF16)))))))))</f>
        <v/>
      </c>
      <c r="EI16" s="87" t="str">
        <f>IF(EN16="","",IF(AND(EN9="",EN10="",EN11="",EN12="",EN13="",EN14="",EN15="",EN16&lt;&gt;"",OR(EG9=2,EG10=2,EG11=2,EG12=2,EG13=2,EG14=2,EG15=2,EG16=2)),EM16/(DY16*2),IF(AND(EN10="",EN11="",EN12="",EN13="",EN14="",EN15="",EN16&lt;&gt;"",OR(EG10=2,EG11=2,EG12=2,EG13=2,EG14=2,EG15=2,EG16=2)),EM16/(DY16*2),IF(AND(EN11="",EN12="",EN13="",EN14="",EN15="",EN16&lt;&gt;"",OR(EG11=2,EG12=2,EG13=2,EG14=2,EG15=2,EG16=2)),EM16/(DY16*2),IF(AND(EN12="",EN13="",EN14="",EN15="",EN16&lt;&gt;"",OR(EG12=2,EG13=2,EG14=2,EG15=2,EG16=2)),EM16/(DY16*2),IF(AND(EN13="",EN14="",EN15="",EN16&lt;&gt;"",OR(EG13=2,EG14=2,EG15=2,EG16=2)),EM16/(DY16*2),IF(AND(EN14="",EN15="",EN16&lt;&gt;"",OR(EG14=2,EG15=2,EG16=2)),EM16/(DY16*2),IF(AND(EN15="",EN16&lt;&gt;"",OR(EG15=2,EG16=2)),EM16/(DY16*2),1))))))))</f>
        <v/>
      </c>
      <c r="EJ16" s="89" t="str">
        <f t="shared" ca="1" si="109"/>
        <v/>
      </c>
      <c r="EK16" s="84">
        <f t="shared" si="110"/>
        <v>0</v>
      </c>
      <c r="EL16" s="84" t="str">
        <f>IF(DY16="","",IF(AND(DY9="",DY10="",DY11="",DY12="",DY13="",DY14="",DY15="",DY16&lt;&gt;""),EK9+EK10+EK11+EK12+EK13+EK14+EK15+EK16,IF(AND(DY10="",DY11="",DY12="",DY13="",DY14="",DY15="",DY16&lt;&gt;""),EK10+EK11+EK12+EK13+EK14+EK15+EK16,IF(AND(DY11="",DY12="",DY13="",DY14="",DY15="",DY16&lt;&gt;""),EK11+EK12+EK13+EK14+EK15+EK16,IF(AND(DY12="",DY13="",DY14="",DY15="",DY16&lt;&gt;""),EK12+EK13+EK14+EK15+EK16,IF(AND(DY13="",DY14="",DY15="",DY16&lt;&gt;""),EK13+EK14+EK15+EK16,IF(AND(DY14="",DY15="",DY16&lt;&gt;""),EK14+EK15+EK16,IF(AND(DY15="",DY16&lt;&gt;""),EK15+EK16,EK16))))))))</f>
        <v/>
      </c>
      <c r="EM16" s="84" t="str">
        <f t="shared" si="111"/>
        <v/>
      </c>
      <c r="EN16" s="24" t="str">
        <f t="shared" si="112"/>
        <v/>
      </c>
      <c r="EO16" s="101">
        <f>入力シート!EF16</f>
        <v>0</v>
      </c>
      <c r="EP16" s="210">
        <f>入力シート!EG16</f>
        <v>0</v>
      </c>
      <c r="EQ16" s="211"/>
      <c r="ER16" s="212"/>
      <c r="ES16" s="94"/>
      <c r="ET16" s="94"/>
      <c r="EU16" s="94"/>
      <c r="EV16" s="14">
        <f>入力シート!EH16</f>
        <v>0</v>
      </c>
      <c r="EX16" s="30" t="str">
        <f t="shared" si="329"/>
        <v/>
      </c>
      <c r="EY16" s="101">
        <f>入力シート!EX16</f>
        <v>0</v>
      </c>
      <c r="EZ16" s="101" t="str">
        <f>IF(EX16="","",入力シート!EY16)</f>
        <v/>
      </c>
      <c r="FA16" s="24">
        <f>TIME(入力シート!FA16,入力シート!FC16,0)</f>
        <v>0</v>
      </c>
      <c r="FB16" s="24">
        <f>TIME(入力シート!FE16,入力シート!FG16,0)</f>
        <v>0</v>
      </c>
      <c r="FC16" s="31">
        <f>TIME(入力シート!FI16,入力シート!FK16,0)</f>
        <v>0</v>
      </c>
      <c r="FD16" s="31">
        <f>TIME(入力シート!FM16,入力シート!FO16,0)</f>
        <v>0</v>
      </c>
      <c r="FE16" s="24">
        <f t="shared" si="113"/>
        <v>0</v>
      </c>
      <c r="FF16" s="24">
        <f t="shared" si="114"/>
        <v>0</v>
      </c>
      <c r="FG16" s="24">
        <f t="shared" si="115"/>
        <v>0</v>
      </c>
      <c r="FH16" s="26" t="str">
        <f t="shared" si="12"/>
        <v/>
      </c>
      <c r="FI16" s="26" t="str">
        <f t="shared" si="13"/>
        <v/>
      </c>
      <c r="FJ16" s="24" t="str">
        <f t="shared" si="116"/>
        <v/>
      </c>
      <c r="FK16" s="24" t="str">
        <f>IF(FJ16="","",IF(FJ16=999,"error",IF(AND(AND(EY16=EY15,EY15=EY14,EY14=EY13,EY13=EY12,EY12=EY11,EY11=EY10,EY10=EY9),AND(FJ15="",FJ14="",FJ13="",FJ12="",FJ11="",FJ10="",FJ9="")),FG9+FG10+FG11+FG12+FG13+FG14+FG15+FG16,IF(AND(AND(EY16=EY15,EY15=EY14,EY14=EY13,EY13=EY12,EY12=EY11,EY11=EY10),AND(FJ15="",FJ14="",FJ13="",FJ12="",FJ11="",FJ10="")),FG10+FG11+FG12+FG13+FG14+FG15+FG16,IF(AND(AND(EY16=EY15,EY15=EY14,EY14=EY13,EY13=EY12,EY12=EY11),AND(FJ15="",FJ14="",FJ13="",FJ12="",FJ11="")),FG11+FG12+FG13+FG14+FG15+FG16,IF(AND(AND(EY16=EY15,EY15=EY14,EY14=EY13,EY13=EY12),AND(FJ15="",FJ14="",FJ13="",FJ12="")),FG12+FG13+FG14+FG15+FG16,IF(AND(AND(EY16=EY15,EY15=EY14,EY14=EY13),AND(FJ15="",FJ14="",FJ13="")),FG13+FG14+FG15+FG16,IF(AND(AND(EY16=EY15,EY15=EY14),AND(FJ15="",FJ14="")),FG14+FG15+FG16,IF(AND(EY15=EY16,FJ15=""),FG15+FG16,FJ16)))))))))</f>
        <v/>
      </c>
      <c r="FL16" s="101" t="str">
        <f t="shared" si="117"/>
        <v/>
      </c>
      <c r="FM16" s="24" t="str">
        <f t="shared" si="118"/>
        <v/>
      </c>
      <c r="FN16" s="27">
        <f t="shared" si="365"/>
        <v>1</v>
      </c>
      <c r="FO16" s="27" t="str">
        <f t="shared" si="119"/>
        <v>1</v>
      </c>
      <c r="FP16" s="27" t="str">
        <f t="shared" si="330"/>
        <v/>
      </c>
      <c r="FQ16" s="27" t="str">
        <f t="shared" si="120"/>
        <v/>
      </c>
      <c r="FR16" s="28" t="str">
        <f t="shared" ca="1" si="121"/>
        <v/>
      </c>
      <c r="FS16" s="33">
        <f>入力シート!FQ16</f>
        <v>0</v>
      </c>
      <c r="FT16" s="88" t="str">
        <f ca="1">IF(FR16="","",IF(AND(FR9="",FR10="",FR11="",FR12="",FR13="",FR14="",FR15="",FR16&lt;&gt;"",OR(FS9=2,FS10=2,FS11=2,FS12=2,FS13=2,FS14=2,FS15=2,FS16=2)),FR16*2,IF(AND(FR10="",FR11="",FR12="",FR13="",FR14="",FR15="",FR16&lt;&gt;"",OR(FS10=2,FS11=2,FS12=2,FS13=2,FS14=2,FS15=2,FS16=2)),FR16*2,IF(AND(FR11="",FR12="",FR13="",FR14="",FR15="",FR16&lt;&gt;"",OR(FS11=2,FS12=2,FS13=2,FS14=2,FS15=2,FS16=2)),FR16*2,IF(AND(FR12="",FR13="",FR14="",FR15="",FR16&lt;&gt;"",OR(FS12=2,FS13=2,FS14=2,FS15=2,FS16=2)),FR16*2,IF(AND(FR13="",FR14="",FR15="",FR16&lt;&gt;"",OR(FS13=2,FS14=2,FS15=2,FS16=2)),FR16*2,IF(AND(FR14="",FR15="",FR16&lt;&gt;"",OR(FS14=2,FS15=2,FS16=2)),FR16*2,IF(AND(FR15="",FR16&lt;&gt;"",OR(FS15=2,FS16=2)),FR16*2,IF(AND(FR16&lt;&gt;"",FS16=2),FR16*2,FR16)))))))))</f>
        <v/>
      </c>
      <c r="FU16" s="87" t="str">
        <f>IF(FZ16="","",IF(AND(FZ9="",FZ10="",FZ11="",FZ12="",FZ13="",FZ14="",FZ15="",FZ16&lt;&gt;"",OR(FS9=2,FS10=2,FS11=2,FS12=2,FS13=2,FS14=2,FS15=2,FS16=2)),FY16/(FK16*2),IF(AND(FZ10="",FZ11="",FZ12="",FZ13="",FZ14="",FZ15="",FZ16&lt;&gt;"",OR(FS10=2,FS11=2,FS12=2,FS13=2,FS14=2,FS15=2,FS16=2)),FY16/(FK16*2),IF(AND(FZ11="",FZ12="",FZ13="",FZ14="",FZ15="",FZ16&lt;&gt;"",OR(FS11=2,FS12=2,FS13=2,FS14=2,FS15=2,FS16=2)),FY16/(FK16*2),IF(AND(FZ12="",FZ13="",FZ14="",FZ15="",FZ16&lt;&gt;"",OR(FS12=2,FS13=2,FS14=2,FS15=2,FS16=2)),FY16/(FK16*2),IF(AND(FZ13="",FZ14="",FZ15="",FZ16&lt;&gt;"",OR(FS13=2,FS14=2,FS15=2,FS16=2)),FY16/(FK16*2),IF(AND(FZ14="",FZ15="",FZ16&lt;&gt;"",OR(FS14=2,FS15=2,FS16=2)),FY16/(FK16*2),IF(AND(FZ15="",FZ16&lt;&gt;"",OR(FS15=2,FS16=2)),FY16/(FK16*2),1))))))))</f>
        <v/>
      </c>
      <c r="FV16" s="89" t="str">
        <f t="shared" ca="1" si="122"/>
        <v/>
      </c>
      <c r="FW16" s="84">
        <f t="shared" si="123"/>
        <v>0</v>
      </c>
      <c r="FX16" s="84" t="str">
        <f>IF(FK16="","",IF(AND(FK9="",FK10="",FK11="",FK12="",FK13="",FK14="",FK15="",FK16&lt;&gt;""),FW9+FW10+FW11+FW12+FW13+FW14+FW15+FW16,IF(AND(FK10="",FK11="",FK12="",FK13="",FK14="",FK15="",FK16&lt;&gt;""),FW10+FW11+FW12+FW13+FW14+FW15+FW16,IF(AND(FK11="",FK12="",FK13="",FK14="",FK15="",FK16&lt;&gt;""),FW11+FW12+FW13+FW14+FW15+FW16,IF(AND(FK12="",FK13="",FK14="",FK15="",FK16&lt;&gt;""),FW12+FW13+FW14+FW15+FW16,IF(AND(FK13="",FK14="",FK15="",FK16&lt;&gt;""),FW13+FW14+FW15+FW16,IF(AND(FK14="",FK15="",FK16&lt;&gt;""),FW14+FW15+FW16,IF(AND(FK15="",FK16&lt;&gt;""),FW15+FW16,FW16))))))))</f>
        <v/>
      </c>
      <c r="FY16" s="84" t="str">
        <f t="shared" si="124"/>
        <v/>
      </c>
      <c r="FZ16" s="24" t="str">
        <f t="shared" si="125"/>
        <v/>
      </c>
      <c r="GA16" s="101">
        <f>入力シート!FR16</f>
        <v>0</v>
      </c>
      <c r="GB16" s="210">
        <f>入力シート!FS16</f>
        <v>0</v>
      </c>
      <c r="GC16" s="211"/>
      <c r="GD16" s="212"/>
      <c r="GE16" s="94"/>
      <c r="GF16" s="94"/>
      <c r="GG16" s="94"/>
      <c r="GH16" s="14">
        <f>入力シート!FT16</f>
        <v>0</v>
      </c>
      <c r="GJ16" s="30" t="str">
        <f t="shared" si="331"/>
        <v/>
      </c>
      <c r="GK16" s="101">
        <f>入力シート!GJ16</f>
        <v>0</v>
      </c>
      <c r="GL16" s="101" t="str">
        <f>IF(GJ16="","",入力シート!GK16)</f>
        <v/>
      </c>
      <c r="GM16" s="24">
        <f>TIME(入力シート!GM16,入力シート!GO16,0)</f>
        <v>0</v>
      </c>
      <c r="GN16" s="24">
        <f>TIME(入力シート!GQ16,入力シート!GS16,0)</f>
        <v>0</v>
      </c>
      <c r="GO16" s="31">
        <f>TIME(入力シート!GU16,入力シート!GW16,0)</f>
        <v>0</v>
      </c>
      <c r="GP16" s="31">
        <f>TIME(入力シート!GY16,入力シート!HA16,0)</f>
        <v>0</v>
      </c>
      <c r="GQ16" s="24">
        <f t="shared" si="126"/>
        <v>0</v>
      </c>
      <c r="GR16" s="24">
        <f t="shared" si="127"/>
        <v>0</v>
      </c>
      <c r="GS16" s="24">
        <f t="shared" si="128"/>
        <v>0</v>
      </c>
      <c r="GT16" s="26" t="str">
        <f t="shared" si="15"/>
        <v/>
      </c>
      <c r="GU16" s="26" t="str">
        <f t="shared" si="16"/>
        <v/>
      </c>
      <c r="GV16" s="24" t="str">
        <f t="shared" si="129"/>
        <v/>
      </c>
      <c r="GW16" s="24" t="str">
        <f>IF(GV16="","",IF(GV16=999,"error",IF(AND(AND(GK16=GK15,GK15=GK14,GK14=GK13,GK13=GK12,GK12=GK11,GK11=GK10,GK10=GK9),AND(GV15="",GV14="",GV13="",GV12="",GV11="",GV10="",GV9="")),GS9+GS10+GS11+GS12+GS13+GS14+GS15+GS16,IF(AND(AND(GK16=GK15,GK15=GK14,GK14=GK13,GK13=GK12,GK12=GK11,GK11=GK10),AND(GV15="",GV14="",GV13="",GV12="",GV11="",GV10="")),GS10+GS11+GS12+GS13+GS14+GS15+GS16,IF(AND(AND(GK16=GK15,GK15=GK14,GK14=GK13,GK13=GK12,GK12=GK11),AND(GV15="",GV14="",GV13="",GV12="",GV11="")),GS11+GS12+GS13+GS14+GS15+GS16,IF(AND(AND(GK16=GK15,GK15=GK14,GK14=GK13,GK13=GK12),AND(GV15="",GV14="",GV13="",GV12="")),GS12+GS13+GS14+GS15+GS16,IF(AND(AND(GK16=GK15,GK15=GK14,GK14=GK13),AND(GV15="",GV14="",GV13="")),GS13+GS14+GS15+GS16,IF(AND(AND(GK16=GK15,GK15=GK14),AND(GV15="",GV14="")),GS14+GS15+GS16,IF(AND(GK15=GK16,GV15=""),GS15+GS16,GV16)))))))))</f>
        <v/>
      </c>
      <c r="GX16" s="101" t="str">
        <f t="shared" si="130"/>
        <v/>
      </c>
      <c r="GY16" s="24" t="str">
        <f t="shared" si="131"/>
        <v/>
      </c>
      <c r="GZ16" s="27">
        <f t="shared" si="366"/>
        <v>1</v>
      </c>
      <c r="HA16" s="27" t="str">
        <f t="shared" si="132"/>
        <v>1</v>
      </c>
      <c r="HB16" s="27" t="str">
        <f t="shared" si="332"/>
        <v/>
      </c>
      <c r="HC16" s="27" t="str">
        <f t="shared" si="133"/>
        <v/>
      </c>
      <c r="HD16" s="28" t="str">
        <f t="shared" ca="1" si="134"/>
        <v/>
      </c>
      <c r="HE16" s="33">
        <f>入力シート!HC16</f>
        <v>0</v>
      </c>
      <c r="HF16" s="88" t="str">
        <f ca="1">IF(HD16="","",IF(AND(HD9="",HD10="",HD11="",HD12="",HD13="",HD14="",HD15="",HD16&lt;&gt;"",OR(HE9=2,HE10=2,HE11=2,HE12=2,HE13=2,HE14=2,HE15=2,HE16=2)),HD16*2,IF(AND(HD10="",HD11="",HD12="",HD13="",HD14="",HD15="",HD16&lt;&gt;"",OR(HE10=2,HE11=2,HE12=2,HE13=2,HE14=2,HE15=2,HE16=2)),HD16*2,IF(AND(HD11="",HD12="",HD13="",HD14="",HD15="",HD16&lt;&gt;"",OR(HE11=2,HE12=2,HE13=2,HE14=2,HE15=2,HE16=2)),HD16*2,IF(AND(HD12="",HD13="",HD14="",HD15="",HD16&lt;&gt;"",OR(HE12=2,HE13=2,HE14=2,HE15=2,HE16=2)),HD16*2,IF(AND(HD13="",HD14="",HD15="",HD16&lt;&gt;"",OR(HE13=2,HE14=2,HE15=2,HE16=2)),HD16*2,IF(AND(HD14="",HD15="",HD16&lt;&gt;"",OR(HE14=2,HE15=2,HE16=2)),HD16*2,IF(AND(HD15="",HD16&lt;&gt;"",OR(HE15=2,HE16=2)),HD16*2,IF(AND(HD16&lt;&gt;"",HE16=2),HD16*2,HD16)))))))))</f>
        <v/>
      </c>
      <c r="HG16" s="87" t="str">
        <f>IF(HL16="","",IF(AND(HL9="",HL10="",HL11="",HL12="",HL13="",HL14="",HL15="",HL16&lt;&gt;"",OR(HE9=2,HE10=2,HE11=2,HE12=2,HE13=2,HE14=2,HE15=2,HE16=2)),HK16/(GW16*2),IF(AND(HL10="",HL11="",HL12="",HL13="",HL14="",HL15="",HL16&lt;&gt;"",OR(HE10=2,HE11=2,HE12=2,HE13=2,HE14=2,HE15=2,HE16=2)),HK16/(GW16*2),IF(AND(HL11="",HL12="",HL13="",HL14="",HL15="",HL16&lt;&gt;"",OR(HE11=2,HE12=2,HE13=2,HE14=2,HE15=2,HE16=2)),HK16/(GW16*2),IF(AND(HL12="",HL13="",HL14="",HL15="",HL16&lt;&gt;"",OR(HE12=2,HE13=2,HE14=2,HE15=2,HE16=2)),HK16/(GW16*2),IF(AND(HL13="",HL14="",HL15="",HL16&lt;&gt;"",OR(HE13=2,HE14=2,HE15=2,HE16=2)),HK16/(GW16*2),IF(AND(HL14="",HL15="",HL16&lt;&gt;"",OR(HE14=2,HE15=2,HE16=2)),HK16/(GW16*2),IF(AND(HL15="",HL16&lt;&gt;"",OR(HE15=2,HE16=2)),HK16/(GW16*2),1))))))))</f>
        <v/>
      </c>
      <c r="HH16" s="89" t="str">
        <f t="shared" ca="1" si="135"/>
        <v/>
      </c>
      <c r="HI16" s="84">
        <f t="shared" si="136"/>
        <v>0</v>
      </c>
      <c r="HJ16" s="84" t="str">
        <f>IF(GW16="","",IF(AND(GW9="",GW10="",GW11="",GW12="",GW13="",GW14="",GW15="",GW16&lt;&gt;""),HI9+HI10+HI11+HI12+HI13+HI14+HI15+HI16,IF(AND(GW10="",GW11="",GW12="",GW13="",GW14="",GW15="",GW16&lt;&gt;""),HI10+HI11+HI12+HI13+HI14+HI15+HI16,IF(AND(GW11="",GW12="",GW13="",GW14="",GW15="",GW16&lt;&gt;""),HI11+HI12+HI13+HI14+HI15+HI16,IF(AND(GW12="",GW13="",GW14="",GW15="",GW16&lt;&gt;""),HI12+HI13+HI14+HI15+HI16,IF(AND(GW13="",GW14="",GW15="",GW16&lt;&gt;""),HI13+HI14+HI15+HI16,IF(AND(GW14="",GW15="",GW16&lt;&gt;""),HI14+HI15+HI16,IF(AND(GW15="",GW16&lt;&gt;""),HI15+HI16,HI16))))))))</f>
        <v/>
      </c>
      <c r="HK16" s="84" t="str">
        <f t="shared" si="137"/>
        <v/>
      </c>
      <c r="HL16" s="24" t="str">
        <f t="shared" si="138"/>
        <v/>
      </c>
      <c r="HM16" s="101">
        <f>入力シート!HD16</f>
        <v>0</v>
      </c>
      <c r="HN16" s="210">
        <f>入力シート!HE16</f>
        <v>0</v>
      </c>
      <c r="HO16" s="211"/>
      <c r="HP16" s="212"/>
      <c r="HQ16" s="94"/>
      <c r="HR16" s="94"/>
      <c r="HS16" s="94"/>
      <c r="HT16" s="14">
        <f>入力シート!HF16</f>
        <v>0</v>
      </c>
      <c r="HV16" s="30" t="str">
        <f t="shared" si="333"/>
        <v/>
      </c>
      <c r="HW16" s="101">
        <f>入力シート!HV16</f>
        <v>0</v>
      </c>
      <c r="HX16" s="101" t="str">
        <f>IF(HV16="","",入力シート!HW16)</f>
        <v/>
      </c>
      <c r="HY16" s="24">
        <f>TIME(入力シート!HY16,入力シート!IA16,0)</f>
        <v>0</v>
      </c>
      <c r="HZ16" s="24">
        <f>TIME(入力シート!IC16,入力シート!IE16,0)</f>
        <v>0</v>
      </c>
      <c r="IA16" s="31">
        <f>TIME(入力シート!IG16,入力シート!II16,0)</f>
        <v>0</v>
      </c>
      <c r="IB16" s="31">
        <f>TIME(入力シート!IK16,入力シート!IM16,0)</f>
        <v>0</v>
      </c>
      <c r="IC16" s="24">
        <f t="shared" si="139"/>
        <v>0</v>
      </c>
      <c r="ID16" s="24">
        <f t="shared" si="140"/>
        <v>0</v>
      </c>
      <c r="IE16" s="24">
        <f t="shared" si="141"/>
        <v>0</v>
      </c>
      <c r="IF16" s="26" t="str">
        <f t="shared" si="18"/>
        <v/>
      </c>
      <c r="IG16" s="26" t="str">
        <f t="shared" si="19"/>
        <v/>
      </c>
      <c r="IH16" s="24" t="str">
        <f t="shared" si="142"/>
        <v/>
      </c>
      <c r="II16" s="24" t="str">
        <f>IF(IH16="","",IF(IH16=999,"error",IF(AND(AND(HW16=HW15,HW15=HW14,HW14=HW13,HW13=HW12,HW12=HW11,HW11=HW10,HW10=HW9),AND(IH15="",IH14="",IH13="",IH12="",IH11="",IH10="",IH9="")),IE9+IE10+IE11+IE12+IE13+IE14+IE15+IE16,IF(AND(AND(HW16=HW15,HW15=HW14,HW14=HW13,HW13=HW12,HW12=HW11,HW11=HW10),AND(IH15="",IH14="",IH13="",IH12="",IH11="",IH10="")),IE10+IE11+IE12+IE13+IE14+IE15+IE16,IF(AND(AND(HW16=HW15,HW15=HW14,HW14=HW13,HW13=HW12,HW12=HW11),AND(IH15="",IH14="",IH13="",IH12="",IH11="")),IE11+IE12+IE13+IE14+IE15+IE16,IF(AND(AND(HW16=HW15,HW15=HW14,HW14=HW13,HW13=HW12),AND(IH15="",IH14="",IH13="",IH12="")),IE12+IE13+IE14+IE15+IE16,IF(AND(AND(HW16=HW15,HW15=HW14,HW14=HW13),AND(IH15="",IH14="",IH13="")),IE13+IE14+IE15+IE16,IF(AND(AND(HW16=HW15,HW15=HW14),AND(IH15="",IH14="")),IE14+IE15+IE16,IF(AND(HW15=HW16,IH15=""),IE15+IE16,IH16)))))))))</f>
        <v/>
      </c>
      <c r="IJ16" s="101" t="str">
        <f t="shared" si="143"/>
        <v/>
      </c>
      <c r="IK16" s="24" t="str">
        <f t="shared" si="144"/>
        <v/>
      </c>
      <c r="IL16" s="27">
        <f t="shared" si="367"/>
        <v>1</v>
      </c>
      <c r="IM16" s="27" t="str">
        <f t="shared" si="145"/>
        <v>1</v>
      </c>
      <c r="IN16" s="27" t="str">
        <f t="shared" si="334"/>
        <v/>
      </c>
      <c r="IO16" s="27" t="str">
        <f t="shared" si="146"/>
        <v/>
      </c>
      <c r="IP16" s="28" t="str">
        <f t="shared" ca="1" si="147"/>
        <v/>
      </c>
      <c r="IQ16" s="33">
        <f>入力シート!IO16</f>
        <v>0</v>
      </c>
      <c r="IR16" s="88" t="str">
        <f ca="1">IF(IP16="","",IF(AND(IP9="",IP10="",IP11="",IP12="",IP13="",IP14="",IP15="",IP16&lt;&gt;"",OR(IQ9=2,IQ10=2,IQ11=2,IQ12=2,IQ13=2,IQ14=2,IQ15=2,IQ16=2)),IP16*2,IF(AND(IP10="",IP11="",IP12="",IP13="",IP14="",IP15="",IP16&lt;&gt;"",OR(IQ10=2,IQ11=2,IQ12=2,IQ13=2,IQ14=2,IQ15=2,IQ16=2)),IP16*2,IF(AND(IP11="",IP12="",IP13="",IP14="",IP15="",IP16&lt;&gt;"",OR(IQ11=2,IQ12=2,IQ13=2,IQ14=2,IQ15=2,IQ16=2)),IP16*2,IF(AND(IP12="",IP13="",IP14="",IP15="",IP16&lt;&gt;"",OR(IQ12=2,IQ13=2,IQ14=2,IQ15=2,IQ16=2)),IP16*2,IF(AND(IP13="",IP14="",IP15="",IP16&lt;&gt;"",OR(IQ13=2,IQ14=2,IQ15=2,IQ16=2)),IP16*2,IF(AND(IP14="",IP15="",IP16&lt;&gt;"",OR(IQ14=2,IQ15=2,IQ16=2)),IP16*2,IF(AND(IP15="",IP16&lt;&gt;"",OR(IQ15=2,IQ16=2)),IP16*2,IF(AND(IP16&lt;&gt;"",IQ16=2),IP16*2,IP16)))))))))</f>
        <v/>
      </c>
      <c r="IS16" s="87" t="str">
        <f>IF(IX16="","",IF(AND(IX9="",IX10="",IX11="",IX12="",IX13="",IX14="",IX15="",IX16&lt;&gt;"",OR(IQ9=2,IQ10=2,IQ11=2,IQ12=2,IQ13=2,IQ14=2,IQ15=2,IQ16=2)),IW16/(II16*2),IF(AND(IX10="",IX11="",IX12="",IX13="",IX14="",IX15="",IX16&lt;&gt;"",OR(IQ10=2,IQ11=2,IQ12=2,IQ13=2,IQ14=2,IQ15=2,IQ16=2)),IW16/(II16*2),IF(AND(IX11="",IX12="",IX13="",IX14="",IX15="",IX16&lt;&gt;"",OR(IQ11=2,IQ12=2,IQ13=2,IQ14=2,IQ15=2,IQ16=2)),IW16/(II16*2),IF(AND(IX12="",IX13="",IX14="",IX15="",IX16&lt;&gt;"",OR(IQ12=2,IQ13=2,IQ14=2,IQ15=2,IQ16=2)),IW16/(II16*2),IF(AND(IX13="",IX14="",IX15="",IX16&lt;&gt;"",OR(IQ13=2,IQ14=2,IQ15=2,IQ16=2)),IW16/(II16*2),IF(AND(IX14="",IX15="",IX16&lt;&gt;"",OR(IQ14=2,IQ15=2,IQ16=2)),IW16/(II16*2),IF(AND(IX15="",IX16&lt;&gt;"",OR(IQ15=2,IQ16=2)),IW16/(II16*2),1))))))))</f>
        <v/>
      </c>
      <c r="IT16" s="89" t="str">
        <f t="shared" ca="1" si="148"/>
        <v/>
      </c>
      <c r="IU16" s="84">
        <f t="shared" si="149"/>
        <v>0</v>
      </c>
      <c r="IV16" s="84" t="str">
        <f>IF(II16="","",IF(AND(II9="",II10="",II11="",II12="",II13="",II14="",II15="",II16&lt;&gt;""),IU9+IU10+IU11+IU12+IU13+IU14+IU15+IU16,IF(AND(II10="",II11="",II12="",II13="",II14="",II15="",II16&lt;&gt;""),IU10+IU11+IU12+IU13+IU14+IU15+IU16,IF(AND(II11="",II12="",II13="",II14="",II15="",II16&lt;&gt;""),IU11+IU12+IU13+IU14+IU15+IU16,IF(AND(II12="",II13="",II14="",II15="",II16&lt;&gt;""),IU12+IU13+IU14+IU15+IU16,IF(AND(II13="",II14="",II15="",II16&lt;&gt;""),IU13+IU14+IU15+IU16,IF(AND(II14="",II15="",II16&lt;&gt;""),IU14+IU15+IU16,IF(AND(II15="",II16&lt;&gt;""),IU15+IU16,IU16))))))))</f>
        <v/>
      </c>
      <c r="IW16" s="84" t="str">
        <f t="shared" si="150"/>
        <v/>
      </c>
      <c r="IX16" s="24" t="str">
        <f t="shared" si="151"/>
        <v/>
      </c>
      <c r="IY16" s="101">
        <f>入力シート!IP16</f>
        <v>0</v>
      </c>
      <c r="IZ16" s="210">
        <f>入力シート!IQ16</f>
        <v>0</v>
      </c>
      <c r="JA16" s="211"/>
      <c r="JB16" s="212"/>
      <c r="JC16" s="94"/>
      <c r="JD16" s="94"/>
      <c r="JE16" s="94"/>
      <c r="JF16" s="14">
        <f>入力シート!IR16</f>
        <v>0</v>
      </c>
      <c r="JH16" s="30" t="str">
        <f t="shared" si="335"/>
        <v/>
      </c>
      <c r="JI16" s="101">
        <f>入力シート!JH16</f>
        <v>0</v>
      </c>
      <c r="JJ16" s="101" t="str">
        <f>IF(JH16="","",入力シート!JI16)</f>
        <v/>
      </c>
      <c r="JK16" s="24">
        <f>TIME(入力シート!JK16,入力シート!JM16,0)</f>
        <v>0</v>
      </c>
      <c r="JL16" s="24">
        <f>TIME(入力シート!JO16,入力シート!JQ16,0)</f>
        <v>0</v>
      </c>
      <c r="JM16" s="31">
        <f>TIME(入力シート!JS16,入力シート!JU16,0)</f>
        <v>0</v>
      </c>
      <c r="JN16" s="31">
        <f>TIME(入力シート!JW16,入力シート!JY16,0)</f>
        <v>0</v>
      </c>
      <c r="JO16" s="24">
        <f t="shared" si="152"/>
        <v>0</v>
      </c>
      <c r="JP16" s="24">
        <f t="shared" si="153"/>
        <v>0</v>
      </c>
      <c r="JQ16" s="24">
        <f t="shared" si="154"/>
        <v>0</v>
      </c>
      <c r="JR16" s="26" t="str">
        <f t="shared" si="21"/>
        <v/>
      </c>
      <c r="JS16" s="26" t="str">
        <f t="shared" si="22"/>
        <v/>
      </c>
      <c r="JT16" s="24" t="str">
        <f t="shared" si="155"/>
        <v/>
      </c>
      <c r="JU16" s="24" t="str">
        <f>IF(JT16="","",IF(JT16=999,"error",IF(AND(AND(JI16=JI15,JI15=JI14,JI14=JI13,JI13=JI12,JI12=JI11,JI11=JI10,JI10=JI9),AND(JT15="",JT14="",JT13="",JT12="",JT11="",JT10="",JT9="")),JQ9+JQ10+JQ11+JQ12+JQ13+JQ14+JQ15+JQ16,IF(AND(AND(JI16=JI15,JI15=JI14,JI14=JI13,JI13=JI12,JI12=JI11,JI11=JI10),AND(JT15="",JT14="",JT13="",JT12="",JT11="",JT10="")),JQ10+JQ11+JQ12+JQ13+JQ14+JQ15+JQ16,IF(AND(AND(JI16=JI15,JI15=JI14,JI14=JI13,JI13=JI12,JI12=JI11),AND(JT15="",JT14="",JT13="",JT12="",JT11="")),JQ11+JQ12+JQ13+JQ14+JQ15+JQ16,IF(AND(AND(JI16=JI15,JI15=JI14,JI14=JI13,JI13=JI12),AND(JT15="",JT14="",JT13="",JT12="")),JQ12+JQ13+JQ14+JQ15+JQ16,IF(AND(AND(JI16=JI15,JI15=JI14,JI14=JI13),AND(JT15="",JT14="",JT13="")),JQ13+JQ14+JQ15+JQ16,IF(AND(AND(JI16=JI15,JI15=JI14),AND(JT15="",JT14="")),JQ14+JQ15+JQ16,IF(AND(JI15=JI16,JT15=""),JQ15+JQ16,JT16)))))))))</f>
        <v/>
      </c>
      <c r="JV16" s="101" t="str">
        <f t="shared" si="156"/>
        <v/>
      </c>
      <c r="JW16" s="24" t="str">
        <f t="shared" si="157"/>
        <v/>
      </c>
      <c r="JX16" s="27">
        <f t="shared" si="368"/>
        <v>1</v>
      </c>
      <c r="JY16" s="27" t="str">
        <f t="shared" si="158"/>
        <v>1</v>
      </c>
      <c r="JZ16" s="27" t="str">
        <f t="shared" si="336"/>
        <v/>
      </c>
      <c r="KA16" s="27" t="str">
        <f t="shared" si="159"/>
        <v/>
      </c>
      <c r="KB16" s="28" t="str">
        <f t="shared" ca="1" si="160"/>
        <v/>
      </c>
      <c r="KC16" s="33">
        <f>入力シート!KA16</f>
        <v>0</v>
      </c>
      <c r="KD16" s="88" t="str">
        <f ca="1">IF(KB16="","",IF(AND(KB9="",KB10="",KB11="",KB12="",KB13="",KB14="",KB15="",KB16&lt;&gt;"",OR(KC9=2,KC10=2,KC11=2,KC12=2,KC13=2,KC14=2,KC15=2,KC16=2)),KB16*2,IF(AND(KB10="",KB11="",KB12="",KB13="",KB14="",KB15="",KB16&lt;&gt;"",OR(KC10=2,KC11=2,KC12=2,KC13=2,KC14=2,KC15=2,KC16=2)),KB16*2,IF(AND(KB11="",KB12="",KB13="",KB14="",KB15="",KB16&lt;&gt;"",OR(KC11=2,KC12=2,KC13=2,KC14=2,KC15=2,KC16=2)),KB16*2,IF(AND(KB12="",KB13="",KB14="",KB15="",KB16&lt;&gt;"",OR(KC12=2,KC13=2,KC14=2,KC15=2,KC16=2)),KB16*2,IF(AND(KB13="",KB14="",KB15="",KB16&lt;&gt;"",OR(KC13=2,KC14=2,KC15=2,KC16=2)),KB16*2,IF(AND(KB14="",KB15="",KB16&lt;&gt;"",OR(KC14=2,KC15=2,KC16=2)),KB16*2,IF(AND(KB15="",KB16&lt;&gt;"",OR(KC15=2,KC16=2)),KB16*2,IF(AND(KB16&lt;&gt;"",KC16=2),KB16*2,KB16)))))))))</f>
        <v/>
      </c>
      <c r="KE16" s="87" t="str">
        <f>IF(KJ16="","",IF(AND(KJ9="",KJ10="",KJ11="",KJ12="",KJ13="",KJ14="",KJ15="",KJ16&lt;&gt;"",OR(KC9=2,KC10=2,KC11=2,KC12=2,KC13=2,KC14=2,KC15=2,KC16=2)),KI16/(JU16*2),IF(AND(KJ10="",KJ11="",KJ12="",KJ13="",KJ14="",KJ15="",KJ16&lt;&gt;"",OR(KC10=2,KC11=2,KC12=2,KC13=2,KC14=2,KC15=2,KC16=2)),KI16/(JU16*2),IF(AND(KJ11="",KJ12="",KJ13="",KJ14="",KJ15="",KJ16&lt;&gt;"",OR(KC11=2,KC12=2,KC13=2,KC14=2,KC15=2,KC16=2)),KI16/(JU16*2),IF(AND(KJ12="",KJ13="",KJ14="",KJ15="",KJ16&lt;&gt;"",OR(KC12=2,KC13=2,KC14=2,KC15=2,KC16=2)),KI16/(JU16*2),IF(AND(KJ13="",KJ14="",KJ15="",KJ16&lt;&gt;"",OR(KC13=2,KC14=2,KC15=2,KC16=2)),KI16/(JU16*2),IF(AND(KJ14="",KJ15="",KJ16&lt;&gt;"",OR(KC14=2,KC15=2,KC16=2)),KI16/(JU16*2),IF(AND(KJ15="",KJ16&lt;&gt;"",OR(KC15=2,KC16=2)),KI16/(JU16*2),1))))))))</f>
        <v/>
      </c>
      <c r="KF16" s="89" t="str">
        <f t="shared" ca="1" si="161"/>
        <v/>
      </c>
      <c r="KG16" s="84">
        <f t="shared" si="162"/>
        <v>0</v>
      </c>
      <c r="KH16" s="84" t="str">
        <f>IF(JU16="","",IF(AND(JU9="",JU10="",JU11="",JU12="",JU13="",JU14="",JU15="",JU16&lt;&gt;""),KG9+KG10+KG11+KG12+KG13+KG14+KG15+KG16,IF(AND(JU10="",JU11="",JU12="",JU13="",JU14="",JU15="",JU16&lt;&gt;""),KG10+KG11+KG12+KG13+KG14+KG15+KG16,IF(AND(JU11="",JU12="",JU13="",JU14="",JU15="",JU16&lt;&gt;""),KG11+KG12+KG13+KG14+KG15+KG16,IF(AND(JU12="",JU13="",JU14="",JU15="",JU16&lt;&gt;""),KG12+KG13+KG14+KG15+KG16,IF(AND(JU13="",JU14="",JU15="",JU16&lt;&gt;""),KG13+KG14+KG15+KG16,IF(AND(JU14="",JU15="",JU16&lt;&gt;""),KG14+KG15+KG16,IF(AND(JU15="",JU16&lt;&gt;""),KG15+KG16,KG16))))))))</f>
        <v/>
      </c>
      <c r="KI16" s="84" t="str">
        <f t="shared" si="163"/>
        <v/>
      </c>
      <c r="KJ16" s="24" t="str">
        <f t="shared" si="164"/>
        <v/>
      </c>
      <c r="KK16" s="101">
        <f>入力シート!KB16</f>
        <v>0</v>
      </c>
      <c r="KL16" s="210">
        <f>入力シート!KC16</f>
        <v>0</v>
      </c>
      <c r="KM16" s="211"/>
      <c r="KN16" s="212"/>
      <c r="KO16" s="94"/>
      <c r="KP16" s="94"/>
      <c r="KQ16" s="94"/>
      <c r="KR16" s="14">
        <f>入力シート!KD16</f>
        <v>0</v>
      </c>
      <c r="KT16" s="30" t="str">
        <f t="shared" si="337"/>
        <v/>
      </c>
      <c r="KU16" s="101">
        <f>入力シート!KT16</f>
        <v>0</v>
      </c>
      <c r="KV16" s="101" t="str">
        <f>IF(KT16="","",入力シート!KU16)</f>
        <v/>
      </c>
      <c r="KW16" s="24">
        <f>TIME(入力シート!KW16,入力シート!KY16,0)</f>
        <v>0</v>
      </c>
      <c r="KX16" s="24">
        <f>TIME(入力シート!LA16,入力シート!LC16,0)</f>
        <v>0</v>
      </c>
      <c r="KY16" s="31">
        <f>TIME(入力シート!LE16,入力シート!LG16,0)</f>
        <v>0</v>
      </c>
      <c r="KZ16" s="31">
        <f>TIME(入力シート!LI16,入力シート!LK16,0)</f>
        <v>0</v>
      </c>
      <c r="LA16" s="24">
        <f t="shared" si="165"/>
        <v>0</v>
      </c>
      <c r="LB16" s="24">
        <f t="shared" si="166"/>
        <v>0</v>
      </c>
      <c r="LC16" s="24">
        <f t="shared" si="167"/>
        <v>0</v>
      </c>
      <c r="LD16" s="26" t="str">
        <f t="shared" si="24"/>
        <v/>
      </c>
      <c r="LE16" s="26" t="str">
        <f t="shared" si="25"/>
        <v/>
      </c>
      <c r="LF16" s="24" t="str">
        <f t="shared" si="168"/>
        <v/>
      </c>
      <c r="LG16" s="24" t="str">
        <f>IF(LF16="","",IF(LF16=999,"error",IF(AND(AND(KU16=KU15,KU15=KU14,KU14=KU13,KU13=KU12,KU12=KU11,KU11=KU10,KU10=KU9),AND(LF15="",LF14="",LF13="",LF12="",LF11="",LF10="",LF9="")),LC9+LC10+LC11+LC12+LC13+LC14+LC15+LC16,IF(AND(AND(KU16=KU15,KU15=KU14,KU14=KU13,KU13=KU12,KU12=KU11,KU11=KU10),AND(LF15="",LF14="",LF13="",LF12="",LF11="",LF10="")),LC10+LC11+LC12+LC13+LC14+LC15+LC16,IF(AND(AND(KU16=KU15,KU15=KU14,KU14=KU13,KU13=KU12,KU12=KU11),AND(LF15="",LF14="",LF13="",LF12="",LF11="")),LC11+LC12+LC13+LC14+LC15+LC16,IF(AND(AND(KU16=KU15,KU15=KU14,KU14=KU13,KU13=KU12),AND(LF15="",LF14="",LF13="",LF12="")),LC12+LC13+LC14+LC15+LC16,IF(AND(AND(KU16=KU15,KU15=KU14,KU14=KU13),AND(LF15="",LF14="",LF13="")),LC13+LC14+LC15+LC16,IF(AND(AND(KU16=KU15,KU15=KU14),AND(LF15="",LF14="")),LC14+LC15+LC16,IF(AND(KU15=KU16,LF15=""),LC15+LC16,LF16)))))))))</f>
        <v/>
      </c>
      <c r="LH16" s="101" t="str">
        <f t="shared" si="169"/>
        <v/>
      </c>
      <c r="LI16" s="24" t="str">
        <f t="shared" si="170"/>
        <v/>
      </c>
      <c r="LJ16" s="27">
        <f t="shared" si="369"/>
        <v>1</v>
      </c>
      <c r="LK16" s="27" t="str">
        <f t="shared" si="171"/>
        <v>1</v>
      </c>
      <c r="LL16" s="27" t="str">
        <f t="shared" si="338"/>
        <v/>
      </c>
      <c r="LM16" s="27" t="str">
        <f t="shared" si="172"/>
        <v/>
      </c>
      <c r="LN16" s="28" t="str">
        <f t="shared" ca="1" si="173"/>
        <v/>
      </c>
      <c r="LO16" s="33">
        <f>入力シート!LM16</f>
        <v>0</v>
      </c>
      <c r="LP16" s="88" t="str">
        <f ca="1">IF(LN16="","",IF(AND(LN9="",LN10="",LN11="",LN12="",LN13="",LN14="",LN15="",LN16&lt;&gt;"",OR(LO9=2,LO10=2,LO11=2,LO12=2,LO13=2,LO14=2,LO15=2,LO16=2)),LN16*2,IF(AND(LN10="",LN11="",LN12="",LN13="",LN14="",LN15="",LN16&lt;&gt;"",OR(LO10=2,LO11=2,LO12=2,LO13=2,LO14=2,LO15=2,LO16=2)),LN16*2,IF(AND(LN11="",LN12="",LN13="",LN14="",LN15="",LN16&lt;&gt;"",OR(LO11=2,LO12=2,LO13=2,LO14=2,LO15=2,LO16=2)),LN16*2,IF(AND(LN12="",LN13="",LN14="",LN15="",LN16&lt;&gt;"",OR(LO12=2,LO13=2,LO14=2,LO15=2,LO16=2)),LN16*2,IF(AND(LN13="",LN14="",LN15="",LN16&lt;&gt;"",OR(LO13=2,LO14=2,LO15=2,LO16=2)),LN16*2,IF(AND(LN14="",LN15="",LN16&lt;&gt;"",OR(LO14=2,LO15=2,LO16=2)),LN16*2,IF(AND(LN15="",LN16&lt;&gt;"",OR(LO15=2,LO16=2)),LN16*2,IF(AND(LN16&lt;&gt;"",LO16=2),LN16*2,LN16)))))))))</f>
        <v/>
      </c>
      <c r="LQ16" s="87" t="str">
        <f>IF(LV16="","",IF(AND(LV9="",LV10="",LV11="",LV12="",LV13="",LV14="",LV15="",LV16&lt;&gt;"",OR(LO9=2,LO10=2,LO11=2,LO12=2,LO13=2,LO14=2,LO15=2,LO16=2)),LU16/(LG16*2),IF(AND(LV10="",LV11="",LV12="",LV13="",LV14="",LV15="",LV16&lt;&gt;"",OR(LO10=2,LO11=2,LO12=2,LO13=2,LO14=2,LO15=2,LO16=2)),LU16/(LG16*2),IF(AND(LV11="",LV12="",LV13="",LV14="",LV15="",LV16&lt;&gt;"",OR(LO11=2,LO12=2,LO13=2,LO14=2,LO15=2,LO16=2)),LU16/(LG16*2),IF(AND(LV12="",LV13="",LV14="",LV15="",LV16&lt;&gt;"",OR(LO12=2,LO13=2,LO14=2,LO15=2,LO16=2)),LU16/(LG16*2),IF(AND(LV13="",LV14="",LV15="",LV16&lt;&gt;"",OR(LO13=2,LO14=2,LO15=2,LO16=2)),LU16/(LG16*2),IF(AND(LV14="",LV15="",LV16&lt;&gt;"",OR(LO14=2,LO15=2,LO16=2)),LU16/(LG16*2),IF(AND(LV15="",LV16&lt;&gt;"",OR(LO15=2,LO16=2)),LU16/(LG16*2),1))))))))</f>
        <v/>
      </c>
      <c r="LR16" s="89" t="str">
        <f t="shared" ca="1" si="174"/>
        <v/>
      </c>
      <c r="LS16" s="84">
        <f t="shared" si="175"/>
        <v>0</v>
      </c>
      <c r="LT16" s="84" t="str">
        <f>IF(LG16="","",IF(AND(LG9="",LG10="",LG11="",LG12="",LG13="",LG14="",LG15="",LG16&lt;&gt;""),LS9+LS10+LS11+LS12+LS13+LS14+LS15+LS16,IF(AND(LG10="",LG11="",LG12="",LG13="",LG14="",LG15="",LG16&lt;&gt;""),LS10+LS11+LS12+LS13+LS14+LS15+LS16,IF(AND(LG11="",LG12="",LG13="",LG14="",LG15="",LG16&lt;&gt;""),LS11+LS12+LS13+LS14+LS15+LS16,IF(AND(LG12="",LG13="",LG14="",LG15="",LG16&lt;&gt;""),LS12+LS13+LS14+LS15+LS16,IF(AND(LG13="",LG14="",LG15="",LG16&lt;&gt;""),LS13+LS14+LS15+LS16,IF(AND(LG14="",LG15="",LG16&lt;&gt;""),LS14+LS15+LS16,IF(AND(LG15="",LG16&lt;&gt;""),LS15+LS16,LS16))))))))</f>
        <v/>
      </c>
      <c r="LU16" s="84" t="str">
        <f t="shared" si="176"/>
        <v/>
      </c>
      <c r="LV16" s="24" t="str">
        <f t="shared" si="177"/>
        <v/>
      </c>
      <c r="LW16" s="101">
        <f>入力シート!LN16</f>
        <v>0</v>
      </c>
      <c r="LX16" s="210">
        <f>入力シート!LO16</f>
        <v>0</v>
      </c>
      <c r="LY16" s="211"/>
      <c r="LZ16" s="212"/>
      <c r="MA16" s="94"/>
      <c r="MB16" s="94"/>
      <c r="MC16" s="94"/>
      <c r="MD16" s="14">
        <f>入力シート!LP16</f>
        <v>0</v>
      </c>
      <c r="MF16" s="30" t="str">
        <f t="shared" si="339"/>
        <v/>
      </c>
      <c r="MG16" s="101">
        <f>入力シート!MF16</f>
        <v>0</v>
      </c>
      <c r="MH16" s="101" t="str">
        <f>IF(MF16="","",入力シート!MG16)</f>
        <v/>
      </c>
      <c r="MI16" s="24">
        <f>TIME(入力シート!MI16,入力シート!MK16,0)</f>
        <v>0</v>
      </c>
      <c r="MJ16" s="24">
        <f>TIME(入力シート!MM16,入力シート!MO16,0)</f>
        <v>0</v>
      </c>
      <c r="MK16" s="31">
        <f>TIME(入力シート!MQ16,入力シート!MS16,0)</f>
        <v>0</v>
      </c>
      <c r="ML16" s="31">
        <f>TIME(入力シート!MU16,入力シート!MW16,0)</f>
        <v>0</v>
      </c>
      <c r="MM16" s="24">
        <f t="shared" si="178"/>
        <v>0</v>
      </c>
      <c r="MN16" s="24">
        <f t="shared" si="179"/>
        <v>0</v>
      </c>
      <c r="MO16" s="24">
        <f t="shared" si="180"/>
        <v>0</v>
      </c>
      <c r="MP16" s="26" t="str">
        <f t="shared" si="27"/>
        <v/>
      </c>
      <c r="MQ16" s="26" t="str">
        <f t="shared" si="28"/>
        <v/>
      </c>
      <c r="MR16" s="24" t="str">
        <f t="shared" si="181"/>
        <v/>
      </c>
      <c r="MS16" s="24" t="str">
        <f>IF(MR16="","",IF(MR16=999,"error",IF(AND(AND(MG16=MG15,MG15=MG14,MG14=MG13,MG13=MG12,MG12=MG11,MG11=MG10,MG10=MG9),AND(MR15="",MR14="",MR13="",MR12="",MR11="",MR10="",MR9="")),MO9+MO10+MO11+MO12+MO13+MO14+MO15+MO16,IF(AND(AND(MG16=MG15,MG15=MG14,MG14=MG13,MG13=MG12,MG12=MG11,MG11=MG10),AND(MR15="",MR14="",MR13="",MR12="",MR11="",MR10="")),MO10+MO11+MO12+MO13+MO14+MO15+MO16,IF(AND(AND(MG16=MG15,MG15=MG14,MG14=MG13,MG13=MG12,MG12=MG11),AND(MR15="",MR14="",MR13="",MR12="",MR11="")),MO11+MO12+MO13+MO14+MO15+MO16,IF(AND(AND(MG16=MG15,MG15=MG14,MG14=MG13,MG13=MG12),AND(MR15="",MR14="",MR13="",MR12="")),MO12+MO13+MO14+MO15+MO16,IF(AND(AND(MG16=MG15,MG15=MG14,MG14=MG13),AND(MR15="",MR14="",MR13="")),MO13+MO14+MO15+MO16,IF(AND(AND(MG16=MG15,MG15=MG14),AND(MR15="",MR14="")),MO14+MO15+MO16,IF(AND(MG15=MG16,MR15=""),MO15+MO16,MR16)))))))))</f>
        <v/>
      </c>
      <c r="MT16" s="101" t="str">
        <f t="shared" si="182"/>
        <v/>
      </c>
      <c r="MU16" s="24" t="str">
        <f t="shared" si="183"/>
        <v/>
      </c>
      <c r="MV16" s="27">
        <f t="shared" si="370"/>
        <v>1</v>
      </c>
      <c r="MW16" s="27" t="str">
        <f t="shared" si="184"/>
        <v>1</v>
      </c>
      <c r="MX16" s="27" t="str">
        <f t="shared" si="340"/>
        <v/>
      </c>
      <c r="MY16" s="27" t="str">
        <f t="shared" si="185"/>
        <v/>
      </c>
      <c r="MZ16" s="28" t="str">
        <f t="shared" ca="1" si="186"/>
        <v/>
      </c>
      <c r="NA16" s="33">
        <f>入力シート!MY16</f>
        <v>0</v>
      </c>
      <c r="NB16" s="88" t="str">
        <f ca="1">IF(MZ16="","",IF(AND(MZ9="",MZ10="",MZ11="",MZ12="",MZ13="",MZ14="",MZ15="",MZ16&lt;&gt;"",OR(NA9=2,NA10=2,NA11=2,NA12=2,NA13=2,NA14=2,NA15=2,NA16=2)),MZ16*2,IF(AND(MZ10="",MZ11="",MZ12="",MZ13="",MZ14="",MZ15="",MZ16&lt;&gt;"",OR(NA10=2,NA11=2,NA12=2,NA13=2,NA14=2,NA15=2,NA16=2)),MZ16*2,IF(AND(MZ11="",MZ12="",MZ13="",MZ14="",MZ15="",MZ16&lt;&gt;"",OR(NA11=2,NA12=2,NA13=2,NA14=2,NA15=2,NA16=2)),MZ16*2,IF(AND(MZ12="",MZ13="",MZ14="",MZ15="",MZ16&lt;&gt;"",OR(NA12=2,NA13=2,NA14=2,NA15=2,NA16=2)),MZ16*2,IF(AND(MZ13="",MZ14="",MZ15="",MZ16&lt;&gt;"",OR(NA13=2,NA14=2,NA15=2,NA16=2)),MZ16*2,IF(AND(MZ14="",MZ15="",MZ16&lt;&gt;"",OR(NA14=2,NA15=2,NA16=2)),MZ16*2,IF(AND(MZ15="",MZ16&lt;&gt;"",OR(NA15=2,NA16=2)),MZ16*2,IF(AND(MZ16&lt;&gt;"",NA16=2),MZ16*2,MZ16)))))))))</f>
        <v/>
      </c>
      <c r="NC16" s="87" t="str">
        <f>IF(NH16="","",IF(AND(NH9="",NH10="",NH11="",NH12="",NH13="",NH14="",NH15="",NH16&lt;&gt;"",OR(NA9=2,NA10=2,NA11=2,NA12=2,NA13=2,NA14=2,NA15=2,NA16=2)),NG16/(MS16*2),IF(AND(NH10="",NH11="",NH12="",NH13="",NH14="",NH15="",NH16&lt;&gt;"",OR(NA10=2,NA11=2,NA12=2,NA13=2,NA14=2,NA15=2,NA16=2)),NG16/(MS16*2),IF(AND(NH11="",NH12="",NH13="",NH14="",NH15="",NH16&lt;&gt;"",OR(NA11=2,NA12=2,NA13=2,NA14=2,NA15=2,NA16=2)),NG16/(MS16*2),IF(AND(NH12="",NH13="",NH14="",NH15="",NH16&lt;&gt;"",OR(NA12=2,NA13=2,NA14=2,NA15=2,NA16=2)),NG16/(MS16*2),IF(AND(NH13="",NH14="",NH15="",NH16&lt;&gt;"",OR(NA13=2,NA14=2,NA15=2,NA16=2)),NG16/(MS16*2),IF(AND(NH14="",NH15="",NH16&lt;&gt;"",OR(NA14=2,NA15=2,NA16=2)),NG16/(MS16*2),IF(AND(NH15="",NH16&lt;&gt;"",OR(NA15=2,NA16=2)),NG16/(MS16*2),1))))))))</f>
        <v/>
      </c>
      <c r="ND16" s="89" t="str">
        <f t="shared" ca="1" si="187"/>
        <v/>
      </c>
      <c r="NE16" s="84">
        <f t="shared" si="188"/>
        <v>0</v>
      </c>
      <c r="NF16" s="84" t="str">
        <f>IF(MS16="","",IF(AND(MS9="",MS10="",MS11="",MS12="",MS13="",MS14="",MS15="",MS16&lt;&gt;""),NE9+NE10+NE11+NE12+NE13+NE14+NE15+NE16,IF(AND(MS10="",MS11="",MS12="",MS13="",MS14="",MS15="",MS16&lt;&gt;""),NE10+NE11+NE12+NE13+NE14+NE15+NE16,IF(AND(MS11="",MS12="",MS13="",MS14="",MS15="",MS16&lt;&gt;""),NE11+NE12+NE13+NE14+NE15+NE16,IF(AND(MS12="",MS13="",MS14="",MS15="",MS16&lt;&gt;""),NE12+NE13+NE14+NE15+NE16,IF(AND(MS13="",MS14="",MS15="",MS16&lt;&gt;""),NE13+NE14+NE15+NE16,IF(AND(MS14="",MS15="",MS16&lt;&gt;""),NE14+NE15+NE16,IF(AND(MS15="",MS16&lt;&gt;""),NE15+NE16,NE16))))))))</f>
        <v/>
      </c>
      <c r="NG16" s="84" t="str">
        <f t="shared" si="189"/>
        <v/>
      </c>
      <c r="NH16" s="24" t="str">
        <f t="shared" si="190"/>
        <v/>
      </c>
      <c r="NI16" s="101">
        <f>入力シート!MZ16</f>
        <v>0</v>
      </c>
      <c r="NJ16" s="210">
        <f>入力シート!NA16</f>
        <v>0</v>
      </c>
      <c r="NK16" s="211"/>
      <c r="NL16" s="212"/>
      <c r="NM16" s="94"/>
      <c r="NN16" s="94"/>
      <c r="NO16" s="94"/>
      <c r="NP16" s="14">
        <f>入力シート!NB16</f>
        <v>0</v>
      </c>
      <c r="NR16" s="30" t="str">
        <f t="shared" si="341"/>
        <v/>
      </c>
      <c r="NS16" s="101">
        <f>入力シート!NR16</f>
        <v>0</v>
      </c>
      <c r="NT16" s="101" t="str">
        <f>IF(NR16="","",入力シート!NS16)</f>
        <v/>
      </c>
      <c r="NU16" s="24">
        <f>TIME(入力シート!NU16,入力シート!NW16,0)</f>
        <v>0</v>
      </c>
      <c r="NV16" s="24">
        <f>TIME(入力シート!NY16,入力シート!OA16,0)</f>
        <v>0</v>
      </c>
      <c r="NW16" s="31">
        <f>TIME(入力シート!OC16,入力シート!OE16,0)</f>
        <v>0</v>
      </c>
      <c r="NX16" s="31">
        <f>TIME(入力シート!OG16,入力シート!OI16,0)</f>
        <v>0</v>
      </c>
      <c r="NY16" s="24">
        <f t="shared" si="191"/>
        <v>0</v>
      </c>
      <c r="NZ16" s="24">
        <f t="shared" si="192"/>
        <v>0</v>
      </c>
      <c r="OA16" s="24">
        <f t="shared" si="193"/>
        <v>0</v>
      </c>
      <c r="OB16" s="26" t="str">
        <f t="shared" si="30"/>
        <v/>
      </c>
      <c r="OC16" s="26" t="str">
        <f t="shared" si="31"/>
        <v/>
      </c>
      <c r="OD16" s="24" t="str">
        <f t="shared" si="194"/>
        <v/>
      </c>
      <c r="OE16" s="24" t="str">
        <f>IF(OD16="","",IF(OD16=999,"error",IF(AND(AND(NS16=NS15,NS15=NS14,NS14=NS13,NS13=NS12,NS12=NS11,NS11=NS10,NS10=NS9),AND(OD15="",OD14="",OD13="",OD12="",OD11="",OD10="",OD9="")),OA9+OA10+OA11+OA12+OA13+OA14+OA15+OA16,IF(AND(AND(NS16=NS15,NS15=NS14,NS14=NS13,NS13=NS12,NS12=NS11,NS11=NS10),AND(OD15="",OD14="",OD13="",OD12="",OD11="",OD10="")),OA10+OA11+OA12+OA13+OA14+OA15+OA16,IF(AND(AND(NS16=NS15,NS15=NS14,NS14=NS13,NS13=NS12,NS12=NS11),AND(OD15="",OD14="",OD13="",OD12="",OD11="")),OA11+OA12+OA13+OA14+OA15+OA16,IF(AND(AND(NS16=NS15,NS15=NS14,NS14=NS13,NS13=NS12),AND(OD15="",OD14="",OD13="",OD12="")),OA12+OA13+OA14+OA15+OA16,IF(AND(AND(NS16=NS15,NS15=NS14,NS14=NS13),AND(OD15="",OD14="",OD13="")),OA13+OA14+OA15+OA16,IF(AND(AND(NS16=NS15,NS15=NS14),AND(OD15="",OD14="")),OA14+OA15+OA16,IF(AND(NS15=NS16,OD15=""),OA15+OA16,OD16)))))))))</f>
        <v/>
      </c>
      <c r="OF16" s="101" t="str">
        <f t="shared" si="195"/>
        <v/>
      </c>
      <c r="OG16" s="24" t="str">
        <f t="shared" si="196"/>
        <v/>
      </c>
      <c r="OH16" s="27">
        <f t="shared" si="371"/>
        <v>1</v>
      </c>
      <c r="OI16" s="27" t="str">
        <f t="shared" si="197"/>
        <v>1</v>
      </c>
      <c r="OJ16" s="27" t="str">
        <f t="shared" si="342"/>
        <v/>
      </c>
      <c r="OK16" s="27" t="str">
        <f t="shared" si="198"/>
        <v/>
      </c>
      <c r="OL16" s="28" t="str">
        <f t="shared" ca="1" si="199"/>
        <v/>
      </c>
      <c r="OM16" s="33">
        <f>入力シート!OK16</f>
        <v>0</v>
      </c>
      <c r="ON16" s="88" t="str">
        <f ca="1">IF(OL16="","",IF(AND(OL9="",OL10="",OL11="",OL12="",OL13="",OL14="",OL15="",OL16&lt;&gt;"",OR(OM9=2,OM10=2,OM11=2,OM12=2,OM13=2,OM14=2,OM15=2,OM16=2)),OL16*2,IF(AND(OL10="",OL11="",OL12="",OL13="",OL14="",OL15="",OL16&lt;&gt;"",OR(OM10=2,OM11=2,OM12=2,OM13=2,OM14=2,OM15=2,OM16=2)),OL16*2,IF(AND(OL11="",OL12="",OL13="",OL14="",OL15="",OL16&lt;&gt;"",OR(OM11=2,OM12=2,OM13=2,OM14=2,OM15=2,OM16=2)),OL16*2,IF(AND(OL12="",OL13="",OL14="",OL15="",OL16&lt;&gt;"",OR(OM12=2,OM13=2,OM14=2,OM15=2,OM16=2)),OL16*2,IF(AND(OL13="",OL14="",OL15="",OL16&lt;&gt;"",OR(OM13=2,OM14=2,OM15=2,OM16=2)),OL16*2,IF(AND(OL14="",OL15="",OL16&lt;&gt;"",OR(OM14=2,OM15=2,OM16=2)),OL16*2,IF(AND(OL15="",OL16&lt;&gt;"",OR(OM15=2,OM16=2)),OL16*2,IF(AND(OL16&lt;&gt;"",OM16=2),OL16*2,OL16)))))))))</f>
        <v/>
      </c>
      <c r="OO16" s="87" t="str">
        <f>IF(OT16="","",IF(AND(OT9="",OT10="",OT11="",OT12="",OT13="",OT14="",OT15="",OT16&lt;&gt;"",OR(OM9=2,OM10=2,OM11=2,OM12=2,OM13=2,OM14=2,OM15=2,OM16=2)),OS16/(OE16*2),IF(AND(OT10="",OT11="",OT12="",OT13="",OT14="",OT15="",OT16&lt;&gt;"",OR(OM10=2,OM11=2,OM12=2,OM13=2,OM14=2,OM15=2,OM16=2)),OS16/(OE16*2),IF(AND(OT11="",OT12="",OT13="",OT14="",OT15="",OT16&lt;&gt;"",OR(OM11=2,OM12=2,OM13=2,OM14=2,OM15=2,OM16=2)),OS16/(OE16*2),IF(AND(OT12="",OT13="",OT14="",OT15="",OT16&lt;&gt;"",OR(OM12=2,OM13=2,OM14=2,OM15=2,OM16=2)),OS16/(OE16*2),IF(AND(OT13="",OT14="",OT15="",OT16&lt;&gt;"",OR(OM13=2,OM14=2,OM15=2,OM16=2)),OS16/(OE16*2),IF(AND(OT14="",OT15="",OT16&lt;&gt;"",OR(OM14=2,OM15=2,OM16=2)),OS16/(OE16*2),IF(AND(OT15="",OT16&lt;&gt;"",OR(OM15=2,OM16=2)),OS16/(OE16*2),1))))))))</f>
        <v/>
      </c>
      <c r="OP16" s="89" t="str">
        <f t="shared" ca="1" si="200"/>
        <v/>
      </c>
      <c r="OQ16" s="84">
        <f t="shared" si="201"/>
        <v>0</v>
      </c>
      <c r="OR16" s="84" t="str">
        <f>IF(OE16="","",IF(AND(OE9="",OE10="",OE11="",OE12="",OE13="",OE14="",OE15="",OE16&lt;&gt;""),OQ9+OQ10+OQ11+OQ12+OQ13+OQ14+OQ15+OQ16,IF(AND(OE10="",OE11="",OE12="",OE13="",OE14="",OE15="",OE16&lt;&gt;""),OQ10+OQ11+OQ12+OQ13+OQ14+OQ15+OQ16,IF(AND(OE11="",OE12="",OE13="",OE14="",OE15="",OE16&lt;&gt;""),OQ11+OQ12+OQ13+OQ14+OQ15+OQ16,IF(AND(OE12="",OE13="",OE14="",OE15="",OE16&lt;&gt;""),OQ12+OQ13+OQ14+OQ15+OQ16,IF(AND(OE13="",OE14="",OE15="",OE16&lt;&gt;""),OQ13+OQ14+OQ15+OQ16,IF(AND(OE14="",OE15="",OE16&lt;&gt;""),OQ14+OQ15+OQ16,IF(AND(OE15="",OE16&lt;&gt;""),OQ15+OQ16,OQ16))))))))</f>
        <v/>
      </c>
      <c r="OS16" s="84" t="str">
        <f t="shared" si="202"/>
        <v/>
      </c>
      <c r="OT16" s="24" t="str">
        <f t="shared" si="203"/>
        <v/>
      </c>
      <c r="OU16" s="101">
        <f>入力シート!OL16</f>
        <v>0</v>
      </c>
      <c r="OV16" s="210">
        <f>入力シート!OM16</f>
        <v>0</v>
      </c>
      <c r="OW16" s="211"/>
      <c r="OX16" s="212"/>
      <c r="OY16" s="94"/>
      <c r="OZ16" s="94"/>
      <c r="PA16" s="94"/>
      <c r="PB16" s="14">
        <f>入力シート!ON16</f>
        <v>0</v>
      </c>
      <c r="PD16" s="30" t="str">
        <f t="shared" si="343"/>
        <v/>
      </c>
      <c r="PE16" s="101">
        <f>入力シート!PD16</f>
        <v>0</v>
      </c>
      <c r="PF16" s="101" t="str">
        <f>IF(PD16="","",入力シート!PE16)</f>
        <v/>
      </c>
      <c r="PG16" s="24">
        <f>TIME(入力シート!PG16,入力シート!PI16,0)</f>
        <v>0</v>
      </c>
      <c r="PH16" s="24">
        <f>TIME(入力シート!PK16,入力シート!PM16,0)</f>
        <v>0</v>
      </c>
      <c r="PI16" s="31">
        <f>TIME(入力シート!PO16,入力シート!PQ16,0)</f>
        <v>0</v>
      </c>
      <c r="PJ16" s="31">
        <f>TIME(入力シート!PS16,入力シート!PU16,0)</f>
        <v>0</v>
      </c>
      <c r="PK16" s="24">
        <f t="shared" si="204"/>
        <v>0</v>
      </c>
      <c r="PL16" s="24">
        <f t="shared" si="205"/>
        <v>0</v>
      </c>
      <c r="PM16" s="24">
        <f t="shared" si="206"/>
        <v>0</v>
      </c>
      <c r="PN16" s="26" t="str">
        <f t="shared" si="33"/>
        <v/>
      </c>
      <c r="PO16" s="26" t="str">
        <f t="shared" si="34"/>
        <v/>
      </c>
      <c r="PP16" s="24" t="str">
        <f t="shared" si="207"/>
        <v/>
      </c>
      <c r="PQ16" s="24" t="str">
        <f>IF(PP16="","",IF(PP16=999,"error",IF(AND(AND(PE16=PE15,PE15=PE14,PE14=PE13,PE13=PE12,PE12=PE11,PE11=PE10,PE10=PE9),AND(PP15="",PP14="",PP13="",PP12="",PP11="",PP10="",PP9="")),PM9+PM10+PM11+PM12+PM13+PM14+PM15+PM16,IF(AND(AND(PE16=PE15,PE15=PE14,PE14=PE13,PE13=PE12,PE12=PE11,PE11=PE10),AND(PP15="",PP14="",PP13="",PP12="",PP11="",PP10="")),PM10+PM11+PM12+PM13+PM14+PM15+PM16,IF(AND(AND(PE16=PE15,PE15=PE14,PE14=PE13,PE13=PE12,PE12=PE11),AND(PP15="",PP14="",PP13="",PP12="",PP11="")),PM11+PM12+PM13+PM14+PM15+PM16,IF(AND(AND(PE16=PE15,PE15=PE14,PE14=PE13,PE13=PE12),AND(PP15="",PP14="",PP13="",PP12="")),PM12+PM13+PM14+PM15+PM16,IF(AND(AND(PE16=PE15,PE15=PE14,PE14=PE13),AND(PP15="",PP14="",PP13="")),PM13+PM14+PM15+PM16,IF(AND(AND(PE16=PE15,PE15=PE14),AND(PP15="",PP14="")),PM14+PM15+PM16,IF(AND(PE15=PE16,PP15=""),PM15+PM16,PP16)))))))))</f>
        <v/>
      </c>
      <c r="PR16" s="101" t="str">
        <f t="shared" si="208"/>
        <v/>
      </c>
      <c r="PS16" s="24" t="str">
        <f t="shared" si="209"/>
        <v/>
      </c>
      <c r="PT16" s="27">
        <f t="shared" si="372"/>
        <v>1</v>
      </c>
      <c r="PU16" s="27" t="str">
        <f t="shared" si="210"/>
        <v>1</v>
      </c>
      <c r="PV16" s="27" t="str">
        <f t="shared" si="344"/>
        <v/>
      </c>
      <c r="PW16" s="27" t="str">
        <f t="shared" si="211"/>
        <v/>
      </c>
      <c r="PX16" s="28" t="str">
        <f t="shared" ca="1" si="212"/>
        <v/>
      </c>
      <c r="PY16" s="33">
        <f>入力シート!PW16</f>
        <v>0</v>
      </c>
      <c r="PZ16" s="88" t="str">
        <f ca="1">IF(PX16="","",IF(AND(PX9="",PX10="",PX11="",PX12="",PX13="",PX14="",PX15="",PX16&lt;&gt;"",OR(PY9=2,PY10=2,PY11=2,PY12=2,PY13=2,PY14=2,PY15=2,PY16=2)),PX16*2,IF(AND(PX10="",PX11="",PX12="",PX13="",PX14="",PX15="",PX16&lt;&gt;"",OR(PY10=2,PY11=2,PY12=2,PY13=2,PY14=2,PY15=2,PY16=2)),PX16*2,IF(AND(PX11="",PX12="",PX13="",PX14="",PX15="",PX16&lt;&gt;"",OR(PY11=2,PY12=2,PY13=2,PY14=2,PY15=2,PY16=2)),PX16*2,IF(AND(PX12="",PX13="",PX14="",PX15="",PX16&lt;&gt;"",OR(PY12=2,PY13=2,PY14=2,PY15=2,PY16=2)),PX16*2,IF(AND(PX13="",PX14="",PX15="",PX16&lt;&gt;"",OR(PY13=2,PY14=2,PY15=2,PY16=2)),PX16*2,IF(AND(PX14="",PX15="",PX16&lt;&gt;"",OR(PY14=2,PY15=2,PY16=2)),PX16*2,IF(AND(PX15="",PX16&lt;&gt;"",OR(PY15=2,PY16=2)),PX16*2,IF(AND(PX16&lt;&gt;"",PY16=2),PX16*2,PX16)))))))))</f>
        <v/>
      </c>
      <c r="QA16" s="87" t="str">
        <f>IF(QF16="","",IF(AND(QF9="",QF10="",QF11="",QF12="",QF13="",QF14="",QF15="",QF16&lt;&gt;"",OR(PY9=2,PY10=2,PY11=2,PY12=2,PY13=2,PY14=2,PY15=2,PY16=2)),QE16/(PQ16*2),IF(AND(QF10="",QF11="",QF12="",QF13="",QF14="",QF15="",QF16&lt;&gt;"",OR(PY10=2,PY11=2,PY12=2,PY13=2,PY14=2,PY15=2,PY16=2)),QE16/(PQ16*2),IF(AND(QF11="",QF12="",QF13="",QF14="",QF15="",QF16&lt;&gt;"",OR(PY11=2,PY12=2,PY13=2,PY14=2,PY15=2,PY16=2)),QE16/(PQ16*2),IF(AND(QF12="",QF13="",QF14="",QF15="",QF16&lt;&gt;"",OR(PY12=2,PY13=2,PY14=2,PY15=2,PY16=2)),QE16/(PQ16*2),IF(AND(QF13="",QF14="",QF15="",QF16&lt;&gt;"",OR(PY13=2,PY14=2,PY15=2,PY16=2)),QE16/(PQ16*2),IF(AND(QF14="",QF15="",QF16&lt;&gt;"",OR(PY14=2,PY15=2,PY16=2)),QE16/(PQ16*2),IF(AND(QF15="",QF16&lt;&gt;"",OR(PY15=2,PY16=2)),QE16/(PQ16*2),1))))))))</f>
        <v/>
      </c>
      <c r="QB16" s="89" t="str">
        <f t="shared" ca="1" si="213"/>
        <v/>
      </c>
      <c r="QC16" s="84">
        <f t="shared" si="214"/>
        <v>0</v>
      </c>
      <c r="QD16" s="84" t="str">
        <f>IF(PQ16="","",IF(AND(PQ9="",PQ10="",PQ11="",PQ12="",PQ13="",PQ14="",PQ15="",PQ16&lt;&gt;""),QC9+QC10+QC11+QC12+QC13+QC14+QC15+QC16,IF(AND(PQ10="",PQ11="",PQ12="",PQ13="",PQ14="",PQ15="",PQ16&lt;&gt;""),QC10+QC11+QC12+QC13+QC14+QC15+QC16,IF(AND(PQ11="",PQ12="",PQ13="",PQ14="",PQ15="",PQ16&lt;&gt;""),QC11+QC12+QC13+QC14+QC15+QC16,IF(AND(PQ12="",PQ13="",PQ14="",PQ15="",PQ16&lt;&gt;""),QC12+QC13+QC14+QC15+QC16,IF(AND(PQ13="",PQ14="",PQ15="",PQ16&lt;&gt;""),QC13+QC14+QC15+QC16,IF(AND(PQ14="",PQ15="",PQ16&lt;&gt;""),QC14+QC15+QC16,IF(AND(PQ15="",PQ16&lt;&gt;""),QC15+QC16,QC16))))))))</f>
        <v/>
      </c>
      <c r="QE16" s="84" t="str">
        <f t="shared" si="215"/>
        <v/>
      </c>
      <c r="QF16" s="24" t="str">
        <f t="shared" si="216"/>
        <v/>
      </c>
      <c r="QG16" s="101">
        <f>入力シート!PX16</f>
        <v>0</v>
      </c>
      <c r="QH16" s="210">
        <f>入力シート!PY16</f>
        <v>0</v>
      </c>
      <c r="QI16" s="211"/>
      <c r="QJ16" s="212"/>
      <c r="QK16" s="94"/>
      <c r="QL16" s="94"/>
      <c r="QM16" s="94"/>
      <c r="QN16" s="14">
        <f>入力シート!PZ16</f>
        <v>0</v>
      </c>
      <c r="QP16" s="30" t="str">
        <f t="shared" si="345"/>
        <v/>
      </c>
      <c r="QQ16" s="101">
        <f>入力シート!QP16</f>
        <v>0</v>
      </c>
      <c r="QR16" s="101" t="str">
        <f>IF(QP16="","",入力シート!QQ16)</f>
        <v/>
      </c>
      <c r="QS16" s="24">
        <f>TIME(入力シート!QS16,入力シート!QU16,0)</f>
        <v>0</v>
      </c>
      <c r="QT16" s="24">
        <f>TIME(入力シート!QW16,入力シート!QY16,0)</f>
        <v>0</v>
      </c>
      <c r="QU16" s="31">
        <f>TIME(入力シート!RA16,入力シート!RC16,0)</f>
        <v>0</v>
      </c>
      <c r="QV16" s="31">
        <f>TIME(入力シート!RE16,入力シート!RG16,0)</f>
        <v>0</v>
      </c>
      <c r="QW16" s="24">
        <f t="shared" si="217"/>
        <v>0</v>
      </c>
      <c r="QX16" s="24">
        <f t="shared" si="218"/>
        <v>0</v>
      </c>
      <c r="QY16" s="24">
        <f t="shared" si="219"/>
        <v>0</v>
      </c>
      <c r="QZ16" s="26" t="str">
        <f t="shared" si="36"/>
        <v/>
      </c>
      <c r="RA16" s="26" t="str">
        <f t="shared" si="37"/>
        <v/>
      </c>
      <c r="RB16" s="24" t="str">
        <f t="shared" si="220"/>
        <v/>
      </c>
      <c r="RC16" s="24" t="str">
        <f>IF(RB16="","",IF(RB16=999,"error",IF(AND(AND(QQ16=QQ15,QQ15=QQ14,QQ14=QQ13,QQ13=QQ12,QQ12=QQ11,QQ11=QQ10,QQ10=QQ9),AND(RB15="",RB14="",RB13="",RB12="",RB11="",RB10="",RB9="")),QY9+QY10+QY11+QY12+QY13+QY14+QY15+QY16,IF(AND(AND(QQ16=QQ15,QQ15=QQ14,QQ14=QQ13,QQ13=QQ12,QQ12=QQ11,QQ11=QQ10),AND(RB15="",RB14="",RB13="",RB12="",RB11="",RB10="")),QY10+QY11+QY12+QY13+QY14+QY15+QY16,IF(AND(AND(QQ16=QQ15,QQ15=QQ14,QQ14=QQ13,QQ13=QQ12,QQ12=QQ11),AND(RB15="",RB14="",RB13="",RB12="",RB11="")),QY11+QY12+QY13+QY14+QY15+QY16,IF(AND(AND(QQ16=QQ15,QQ15=QQ14,QQ14=QQ13,QQ13=QQ12),AND(RB15="",RB14="",RB13="",RB12="")),QY12+QY13+QY14+QY15+QY16,IF(AND(AND(QQ16=QQ15,QQ15=QQ14,QQ14=QQ13),AND(RB15="",RB14="",RB13="")),QY13+QY14+QY15+QY16,IF(AND(AND(QQ16=QQ15,QQ15=QQ14),AND(RB15="",RB14="")),QY14+QY15+QY16,IF(AND(QQ15=QQ16,RB15=""),QY15+QY16,RB16)))))))))</f>
        <v/>
      </c>
      <c r="RD16" s="101" t="str">
        <f t="shared" si="221"/>
        <v/>
      </c>
      <c r="RE16" s="24" t="str">
        <f t="shared" si="222"/>
        <v/>
      </c>
      <c r="RF16" s="27">
        <f t="shared" si="373"/>
        <v>1</v>
      </c>
      <c r="RG16" s="27" t="str">
        <f t="shared" si="223"/>
        <v>1</v>
      </c>
      <c r="RH16" s="27" t="str">
        <f t="shared" si="346"/>
        <v/>
      </c>
      <c r="RI16" s="27" t="str">
        <f t="shared" si="224"/>
        <v/>
      </c>
      <c r="RJ16" s="28" t="str">
        <f t="shared" ca="1" si="225"/>
        <v/>
      </c>
      <c r="RK16" s="33">
        <f>入力シート!RI16</f>
        <v>0</v>
      </c>
      <c r="RL16" s="88" t="str">
        <f ca="1">IF(RJ16="","",IF(AND(RJ9="",RJ10="",RJ11="",RJ12="",RJ13="",RJ14="",RJ15="",RJ16&lt;&gt;"",OR(RK9=2,RK10=2,RK11=2,RK12=2,RK13=2,RK14=2,RK15=2,RK16=2)),RJ16*2,IF(AND(RJ10="",RJ11="",RJ12="",RJ13="",RJ14="",RJ15="",RJ16&lt;&gt;"",OR(RK10=2,RK11=2,RK12=2,RK13=2,RK14=2,RK15=2,RK16=2)),RJ16*2,IF(AND(RJ11="",RJ12="",RJ13="",RJ14="",RJ15="",RJ16&lt;&gt;"",OR(RK11=2,RK12=2,RK13=2,RK14=2,RK15=2,RK16=2)),RJ16*2,IF(AND(RJ12="",RJ13="",RJ14="",RJ15="",RJ16&lt;&gt;"",OR(RK12=2,RK13=2,RK14=2,RK15=2,RK16=2)),RJ16*2,IF(AND(RJ13="",RJ14="",RJ15="",RJ16&lt;&gt;"",OR(RK13=2,RK14=2,RK15=2,RK16=2)),RJ16*2,IF(AND(RJ14="",RJ15="",RJ16&lt;&gt;"",OR(RK14=2,RK15=2,RK16=2)),RJ16*2,IF(AND(RJ15="",RJ16&lt;&gt;"",OR(RK15=2,RK16=2)),RJ16*2,IF(AND(RJ16&lt;&gt;"",RK16=2),RJ16*2,RJ16)))))))))</f>
        <v/>
      </c>
      <c r="RM16" s="87" t="str">
        <f>IF(RR16="","",IF(AND(RR9="",RR10="",RR11="",RR12="",RR13="",RR14="",RR15="",RR16&lt;&gt;"",OR(RK9=2,RK10=2,RK11=2,RK12=2,RK13=2,RK14=2,RK15=2,RK16=2)),RQ16/(RC16*2),IF(AND(RR10="",RR11="",RR12="",RR13="",RR14="",RR15="",RR16&lt;&gt;"",OR(RK10=2,RK11=2,RK12=2,RK13=2,RK14=2,RK15=2,RK16=2)),RQ16/(RC16*2),IF(AND(RR11="",RR12="",RR13="",RR14="",RR15="",RR16&lt;&gt;"",OR(RK11=2,RK12=2,RK13=2,RK14=2,RK15=2,RK16=2)),RQ16/(RC16*2),IF(AND(RR12="",RR13="",RR14="",RR15="",RR16&lt;&gt;"",OR(RK12=2,RK13=2,RK14=2,RK15=2,RK16=2)),RQ16/(RC16*2),IF(AND(RR13="",RR14="",RR15="",RR16&lt;&gt;"",OR(RK13=2,RK14=2,RK15=2,RK16=2)),RQ16/(RC16*2),IF(AND(RR14="",RR15="",RR16&lt;&gt;"",OR(RK14=2,RK15=2,RK16=2)),RQ16/(RC16*2),IF(AND(RR15="",RR16&lt;&gt;"",OR(RK15=2,RK16=2)),RQ16/(RC16*2),1))))))))</f>
        <v/>
      </c>
      <c r="RN16" s="89" t="str">
        <f t="shared" ca="1" si="226"/>
        <v/>
      </c>
      <c r="RO16" s="84">
        <f t="shared" si="227"/>
        <v>0</v>
      </c>
      <c r="RP16" s="84" t="str">
        <f>IF(RC16="","",IF(AND(RC9="",RC10="",RC11="",RC12="",RC13="",RC14="",RC15="",RC16&lt;&gt;""),RO9+RO10+RO11+RO12+RO13+RO14+RO15+RO16,IF(AND(RC10="",RC11="",RC12="",RC13="",RC14="",RC15="",RC16&lt;&gt;""),RO10+RO11+RO12+RO13+RO14+RO15+RO16,IF(AND(RC11="",RC12="",RC13="",RC14="",RC15="",RC16&lt;&gt;""),RO11+RO12+RO13+RO14+RO15+RO16,IF(AND(RC12="",RC13="",RC14="",RC15="",RC16&lt;&gt;""),RO12+RO13+RO14+RO15+RO16,IF(AND(RC13="",RC14="",RC15="",RC16&lt;&gt;""),RO13+RO14+RO15+RO16,IF(AND(RC14="",RC15="",RC16&lt;&gt;""),RO14+RO15+RO16,IF(AND(RC15="",RC16&lt;&gt;""),RO15+RO16,RO16))))))))</f>
        <v/>
      </c>
      <c r="RQ16" s="84" t="str">
        <f t="shared" si="228"/>
        <v/>
      </c>
      <c r="RR16" s="24" t="str">
        <f t="shared" si="229"/>
        <v/>
      </c>
      <c r="RS16" s="101">
        <f>入力シート!RJ16</f>
        <v>0</v>
      </c>
      <c r="RT16" s="210">
        <f>入力シート!RK16</f>
        <v>0</v>
      </c>
      <c r="RU16" s="211"/>
      <c r="RV16" s="212"/>
      <c r="RW16" s="94"/>
      <c r="RX16" s="94"/>
      <c r="RY16" s="94"/>
      <c r="RZ16" s="14">
        <f>入力シート!RL16</f>
        <v>0</v>
      </c>
      <c r="SB16" s="30" t="str">
        <f t="shared" si="347"/>
        <v/>
      </c>
      <c r="SC16" s="101">
        <f>入力シート!SB16</f>
        <v>0</v>
      </c>
      <c r="SD16" s="101" t="str">
        <f>IF(SB16="","",入力シート!SC16)</f>
        <v/>
      </c>
      <c r="SE16" s="24">
        <f>TIME(入力シート!SE16,入力シート!SG16,0)</f>
        <v>0</v>
      </c>
      <c r="SF16" s="24">
        <f>TIME(入力シート!SI16,入力シート!SK16,0)</f>
        <v>0</v>
      </c>
      <c r="SG16" s="31">
        <f>TIME(入力シート!SM16,入力シート!SO16,0)</f>
        <v>0</v>
      </c>
      <c r="SH16" s="31">
        <f>TIME(入力シート!SQ16,入力シート!SS16,0)</f>
        <v>0</v>
      </c>
      <c r="SI16" s="24">
        <f t="shared" si="230"/>
        <v>0</v>
      </c>
      <c r="SJ16" s="24">
        <f t="shared" si="231"/>
        <v>0</v>
      </c>
      <c r="SK16" s="24">
        <f t="shared" si="232"/>
        <v>0</v>
      </c>
      <c r="SL16" s="26" t="str">
        <f t="shared" si="39"/>
        <v/>
      </c>
      <c r="SM16" s="26" t="str">
        <f t="shared" si="40"/>
        <v/>
      </c>
      <c r="SN16" s="24" t="str">
        <f t="shared" si="233"/>
        <v/>
      </c>
      <c r="SO16" s="24" t="str">
        <f>IF(SN16="","",IF(SN16=999,"error",IF(AND(AND(SC16=SC15,SC15=SC14,SC14=SC13,SC13=SC12,SC12=SC11,SC11=SC10,SC10=SC9),AND(SN15="",SN14="",SN13="",SN12="",SN11="",SN10="",SN9="")),SK9+SK10+SK11+SK12+SK13+SK14+SK15+SK16,IF(AND(AND(SC16=SC15,SC15=SC14,SC14=SC13,SC13=SC12,SC12=SC11,SC11=SC10),AND(SN15="",SN14="",SN13="",SN12="",SN11="",SN10="")),SK10+SK11+SK12+SK13+SK14+SK15+SK16,IF(AND(AND(SC16=SC15,SC15=SC14,SC14=SC13,SC13=SC12,SC12=SC11),AND(SN15="",SN14="",SN13="",SN12="",SN11="")),SK11+SK12+SK13+SK14+SK15+SK16,IF(AND(AND(SC16=SC15,SC15=SC14,SC14=SC13,SC13=SC12),AND(SN15="",SN14="",SN13="",SN12="")),SK12+SK13+SK14+SK15+SK16,IF(AND(AND(SC16=SC15,SC15=SC14,SC14=SC13),AND(SN15="",SN14="",SN13="")),SK13+SK14+SK15+SK16,IF(AND(AND(SC16=SC15,SC15=SC14),AND(SN15="",SN14="")),SK14+SK15+SK16,IF(AND(SC15=SC16,SN15=""),SK15+SK16,SN16)))))))))</f>
        <v/>
      </c>
      <c r="SP16" s="101" t="str">
        <f t="shared" si="234"/>
        <v/>
      </c>
      <c r="SQ16" s="24" t="str">
        <f t="shared" si="235"/>
        <v/>
      </c>
      <c r="SR16" s="27">
        <f t="shared" si="374"/>
        <v>1</v>
      </c>
      <c r="SS16" s="27" t="str">
        <f t="shared" si="236"/>
        <v>1</v>
      </c>
      <c r="ST16" s="27" t="str">
        <f t="shared" si="348"/>
        <v/>
      </c>
      <c r="SU16" s="27" t="str">
        <f t="shared" si="237"/>
        <v/>
      </c>
      <c r="SV16" s="28" t="str">
        <f t="shared" ca="1" si="238"/>
        <v/>
      </c>
      <c r="SW16" s="33">
        <f>入力シート!SU16</f>
        <v>0</v>
      </c>
      <c r="SX16" s="88" t="str">
        <f ca="1">IF(SV16="","",IF(AND(SV9="",SV10="",SV11="",SV12="",SV13="",SV14="",SV15="",SV16&lt;&gt;"",OR(SW9=2,SW10=2,SW11=2,SW12=2,SW13=2,SW14=2,SW15=2,SW16=2)),SV16*2,IF(AND(SV10="",SV11="",SV12="",SV13="",SV14="",SV15="",SV16&lt;&gt;"",OR(SW10=2,SW11=2,SW12=2,SW13=2,SW14=2,SW15=2,SW16=2)),SV16*2,IF(AND(SV11="",SV12="",SV13="",SV14="",SV15="",SV16&lt;&gt;"",OR(SW11=2,SW12=2,SW13=2,SW14=2,SW15=2,SW16=2)),SV16*2,IF(AND(SV12="",SV13="",SV14="",SV15="",SV16&lt;&gt;"",OR(SW12=2,SW13=2,SW14=2,SW15=2,SW16=2)),SV16*2,IF(AND(SV13="",SV14="",SV15="",SV16&lt;&gt;"",OR(SW13=2,SW14=2,SW15=2,SW16=2)),SV16*2,IF(AND(SV14="",SV15="",SV16&lt;&gt;"",OR(SW14=2,SW15=2,SW16=2)),SV16*2,IF(AND(SV15="",SV16&lt;&gt;"",OR(SW15=2,SW16=2)),SV16*2,IF(AND(SV16&lt;&gt;"",SW16=2),SV16*2,SV16)))))))))</f>
        <v/>
      </c>
      <c r="SY16" s="87" t="str">
        <f>IF(TD16="","",IF(AND(TD9="",TD10="",TD11="",TD12="",TD13="",TD14="",TD15="",TD16&lt;&gt;"",OR(SW9=2,SW10=2,SW11=2,SW12=2,SW13=2,SW14=2,SW15=2,SW16=2)),TC16/(SO16*2),IF(AND(TD10="",TD11="",TD12="",TD13="",TD14="",TD15="",TD16&lt;&gt;"",OR(SW10=2,SW11=2,SW12=2,SW13=2,SW14=2,SW15=2,SW16=2)),TC16/(SO16*2),IF(AND(TD11="",TD12="",TD13="",TD14="",TD15="",TD16&lt;&gt;"",OR(SW11=2,SW12=2,SW13=2,SW14=2,SW15=2,SW16=2)),TC16/(SO16*2),IF(AND(TD12="",TD13="",TD14="",TD15="",TD16&lt;&gt;"",OR(SW12=2,SW13=2,SW14=2,SW15=2,SW16=2)),TC16/(SO16*2),IF(AND(TD13="",TD14="",TD15="",TD16&lt;&gt;"",OR(SW13=2,SW14=2,SW15=2,SW16=2)),TC16/(SO16*2),IF(AND(TD14="",TD15="",TD16&lt;&gt;"",OR(SW14=2,SW15=2,SW16=2)),TC16/(SO16*2),IF(AND(TD15="",TD16&lt;&gt;"",OR(SW15=2,SW16=2)),TC16/(SO16*2),1))))))))</f>
        <v/>
      </c>
      <c r="SZ16" s="89" t="str">
        <f t="shared" ca="1" si="239"/>
        <v/>
      </c>
      <c r="TA16" s="84">
        <f t="shared" si="240"/>
        <v>0</v>
      </c>
      <c r="TB16" s="84" t="str">
        <f>IF(SO16="","",IF(AND(SO9="",SO10="",SO11="",SO12="",SO13="",SO14="",SO15="",SO16&lt;&gt;""),TA9+TA10+TA11+TA12+TA13+TA14+TA15+TA16,IF(AND(SO10="",SO11="",SO12="",SO13="",SO14="",SO15="",SO16&lt;&gt;""),TA10+TA11+TA12+TA13+TA14+TA15+TA16,IF(AND(SO11="",SO12="",SO13="",SO14="",SO15="",SO16&lt;&gt;""),TA11+TA12+TA13+TA14+TA15+TA16,IF(AND(SO12="",SO13="",SO14="",SO15="",SO16&lt;&gt;""),TA12+TA13+TA14+TA15+TA16,IF(AND(SO13="",SO14="",SO15="",SO16&lt;&gt;""),TA13+TA14+TA15+TA16,IF(AND(SO14="",SO15="",SO16&lt;&gt;""),TA14+TA15+TA16,IF(AND(SO15="",SO16&lt;&gt;""),TA15+TA16,TA16))))))))</f>
        <v/>
      </c>
      <c r="TC16" s="84" t="str">
        <f t="shared" si="241"/>
        <v/>
      </c>
      <c r="TD16" s="24" t="str">
        <f t="shared" si="242"/>
        <v/>
      </c>
      <c r="TE16" s="101">
        <f>入力シート!SV16</f>
        <v>0</v>
      </c>
      <c r="TF16" s="210">
        <f>入力シート!SW16</f>
        <v>0</v>
      </c>
      <c r="TG16" s="211"/>
      <c r="TH16" s="212"/>
      <c r="TI16" s="94"/>
      <c r="TJ16" s="94"/>
      <c r="TK16" s="94"/>
      <c r="TL16" s="14">
        <f>入力シート!SX16</f>
        <v>0</v>
      </c>
      <c r="TN16" s="30" t="str">
        <f t="shared" si="349"/>
        <v/>
      </c>
      <c r="TO16" s="101">
        <f>入力シート!TN16</f>
        <v>0</v>
      </c>
      <c r="TP16" s="101" t="str">
        <f>IF(TN16="","",入力シート!TO16)</f>
        <v/>
      </c>
      <c r="TQ16" s="24">
        <f>TIME(入力シート!TQ16,入力シート!TS16,0)</f>
        <v>0</v>
      </c>
      <c r="TR16" s="24">
        <f>TIME(入力シート!TU16,入力シート!TW16,0)</f>
        <v>0</v>
      </c>
      <c r="TS16" s="31">
        <f>TIME(入力シート!TY16,入力シート!UA16,0)</f>
        <v>0</v>
      </c>
      <c r="TT16" s="31">
        <f>TIME(入力シート!UC16,入力シート!UE16,0)</f>
        <v>0</v>
      </c>
      <c r="TU16" s="24">
        <f t="shared" si="243"/>
        <v>0</v>
      </c>
      <c r="TV16" s="24">
        <f t="shared" si="244"/>
        <v>0</v>
      </c>
      <c r="TW16" s="24">
        <f t="shared" si="245"/>
        <v>0</v>
      </c>
      <c r="TX16" s="26" t="str">
        <f t="shared" si="42"/>
        <v/>
      </c>
      <c r="TY16" s="26" t="str">
        <f t="shared" si="43"/>
        <v/>
      </c>
      <c r="TZ16" s="24" t="str">
        <f t="shared" si="246"/>
        <v/>
      </c>
      <c r="UA16" s="24" t="str">
        <f>IF(TZ16="","",IF(TZ16=999,"error",IF(AND(AND(TO16=TO15,TO15=TO14,TO14=TO13,TO13=TO12,TO12=TO11,TO11=TO10,TO10=TO9),AND(TZ15="",TZ14="",TZ13="",TZ12="",TZ11="",TZ10="",TZ9="")),TW9+TW10+TW11+TW12+TW13+TW14+TW15+TW16,IF(AND(AND(TO16=TO15,TO15=TO14,TO14=TO13,TO13=TO12,TO12=TO11,TO11=TO10),AND(TZ15="",TZ14="",TZ13="",TZ12="",TZ11="",TZ10="")),TW10+TW11+TW12+TW13+TW14+TW15+TW16,IF(AND(AND(TO16=TO15,TO15=TO14,TO14=TO13,TO13=TO12,TO12=TO11),AND(TZ15="",TZ14="",TZ13="",TZ12="",TZ11="")),TW11+TW12+TW13+TW14+TW15+TW16,IF(AND(AND(TO16=TO15,TO15=TO14,TO14=TO13,TO13=TO12),AND(TZ15="",TZ14="",TZ13="",TZ12="")),TW12+TW13+TW14+TW15+TW16,IF(AND(AND(TO16=TO15,TO15=TO14,TO14=TO13),AND(TZ15="",TZ14="",TZ13="")),TW13+TW14+TW15+TW16,IF(AND(AND(TO16=TO15,TO15=TO14),AND(TZ15="",TZ14="")),TW14+TW15+TW16,IF(AND(TO15=TO16,TZ15=""),TW15+TW16,TZ16)))))))))</f>
        <v/>
      </c>
      <c r="UB16" s="101" t="str">
        <f t="shared" si="247"/>
        <v/>
      </c>
      <c r="UC16" s="24" t="str">
        <f t="shared" si="248"/>
        <v/>
      </c>
      <c r="UD16" s="27">
        <f t="shared" si="375"/>
        <v>1</v>
      </c>
      <c r="UE16" s="27" t="str">
        <f t="shared" si="249"/>
        <v>1</v>
      </c>
      <c r="UF16" s="27" t="str">
        <f t="shared" si="350"/>
        <v/>
      </c>
      <c r="UG16" s="27" t="str">
        <f t="shared" si="250"/>
        <v/>
      </c>
      <c r="UH16" s="28" t="str">
        <f t="shared" ca="1" si="251"/>
        <v/>
      </c>
      <c r="UI16" s="33">
        <f>入力シート!UG16</f>
        <v>0</v>
      </c>
      <c r="UJ16" s="88" t="str">
        <f ca="1">IF(UH16="","",IF(AND(UH9="",UH10="",UH11="",UH12="",UH13="",UH14="",UH15="",UH16&lt;&gt;"",OR(UI9=2,UI10=2,UI11=2,UI12=2,UI13=2,UI14=2,UI15=2,UI16=2)),UH16*2,IF(AND(UH10="",UH11="",UH12="",UH13="",UH14="",UH15="",UH16&lt;&gt;"",OR(UI10=2,UI11=2,UI12=2,UI13=2,UI14=2,UI15=2,UI16=2)),UH16*2,IF(AND(UH11="",UH12="",UH13="",UH14="",UH15="",UH16&lt;&gt;"",OR(UI11=2,UI12=2,UI13=2,UI14=2,UI15=2,UI16=2)),UH16*2,IF(AND(UH12="",UH13="",UH14="",UH15="",UH16&lt;&gt;"",OR(UI12=2,UI13=2,UI14=2,UI15=2,UI16=2)),UH16*2,IF(AND(UH13="",UH14="",UH15="",UH16&lt;&gt;"",OR(UI13=2,UI14=2,UI15=2,UI16=2)),UH16*2,IF(AND(UH14="",UH15="",UH16&lt;&gt;"",OR(UI14=2,UI15=2,UI16=2)),UH16*2,IF(AND(UH15="",UH16&lt;&gt;"",OR(UI15=2,UI16=2)),UH16*2,IF(AND(UH16&lt;&gt;"",UI16=2),UH16*2,UH16)))))))))</f>
        <v/>
      </c>
      <c r="UK16" s="87" t="str">
        <f>IF(UP16="","",IF(AND(UP9="",UP10="",UP11="",UP12="",UP13="",UP14="",UP15="",UP16&lt;&gt;"",OR(UI9=2,UI10=2,UI11=2,UI12=2,UI13=2,UI14=2,UI15=2,UI16=2)),UO16/(UA16*2),IF(AND(UP10="",UP11="",UP12="",UP13="",UP14="",UP15="",UP16&lt;&gt;"",OR(UI10=2,UI11=2,UI12=2,UI13=2,UI14=2,UI15=2,UI16=2)),UO16/(UA16*2),IF(AND(UP11="",UP12="",UP13="",UP14="",UP15="",UP16&lt;&gt;"",OR(UI11=2,UI12=2,UI13=2,UI14=2,UI15=2,UI16=2)),UO16/(UA16*2),IF(AND(UP12="",UP13="",UP14="",UP15="",UP16&lt;&gt;"",OR(UI12=2,UI13=2,UI14=2,UI15=2,UI16=2)),UO16/(UA16*2),IF(AND(UP13="",UP14="",UP15="",UP16&lt;&gt;"",OR(UI13=2,UI14=2,UI15=2,UI16=2)),UO16/(UA16*2),IF(AND(UP14="",UP15="",UP16&lt;&gt;"",OR(UI14=2,UI15=2,UI16=2)),UO16/(UA16*2),IF(AND(UP15="",UP16&lt;&gt;"",OR(UI15=2,UI16=2)),UO16/(UA16*2),1))))))))</f>
        <v/>
      </c>
      <c r="UL16" s="89" t="str">
        <f t="shared" ca="1" si="252"/>
        <v/>
      </c>
      <c r="UM16" s="84">
        <f t="shared" si="253"/>
        <v>0</v>
      </c>
      <c r="UN16" s="84" t="str">
        <f>IF(UA16="","",IF(AND(UA9="",UA10="",UA11="",UA12="",UA13="",UA14="",UA15="",UA16&lt;&gt;""),UM9+UM10+UM11+UM12+UM13+UM14+UM15+UM16,IF(AND(UA10="",UA11="",UA12="",UA13="",UA14="",UA15="",UA16&lt;&gt;""),UM10+UM11+UM12+UM13+UM14+UM15+UM16,IF(AND(UA11="",UA12="",UA13="",UA14="",UA15="",UA16&lt;&gt;""),UM11+UM12+UM13+UM14+UM15+UM16,IF(AND(UA12="",UA13="",UA14="",UA15="",UA16&lt;&gt;""),UM12+UM13+UM14+UM15+UM16,IF(AND(UA13="",UA14="",UA15="",UA16&lt;&gt;""),UM13+UM14+UM15+UM16,IF(AND(UA14="",UA15="",UA16&lt;&gt;""),UM14+UM15+UM16,IF(AND(UA15="",UA16&lt;&gt;""),UM15+UM16,UM16))))))))</f>
        <v/>
      </c>
      <c r="UO16" s="84" t="str">
        <f t="shared" si="254"/>
        <v/>
      </c>
      <c r="UP16" s="24" t="str">
        <f t="shared" si="255"/>
        <v/>
      </c>
      <c r="UQ16" s="101">
        <f>入力シート!UH16</f>
        <v>0</v>
      </c>
      <c r="UR16" s="210">
        <f>入力シート!UI16</f>
        <v>0</v>
      </c>
      <c r="US16" s="211"/>
      <c r="UT16" s="212"/>
      <c r="UU16" s="94"/>
      <c r="UV16" s="94"/>
      <c r="UW16" s="94"/>
      <c r="UX16" s="14">
        <f>入力シート!UJ16</f>
        <v>0</v>
      </c>
      <c r="UZ16" s="30" t="str">
        <f t="shared" si="351"/>
        <v/>
      </c>
      <c r="VA16" s="101">
        <f>入力シート!UZ16</f>
        <v>0</v>
      </c>
      <c r="VB16" s="101" t="str">
        <f>IF(UZ16="","",入力シート!VA16)</f>
        <v/>
      </c>
      <c r="VC16" s="24">
        <f>TIME(入力シート!VC16,入力シート!VE16,0)</f>
        <v>0</v>
      </c>
      <c r="VD16" s="24">
        <f>TIME(入力シート!VG16,入力シート!VI16,0)</f>
        <v>0</v>
      </c>
      <c r="VE16" s="31">
        <f>TIME(入力シート!VK16,入力シート!VM16,0)</f>
        <v>0</v>
      </c>
      <c r="VF16" s="31">
        <f>TIME(入力シート!VO16,入力シート!VQ16,0)</f>
        <v>0</v>
      </c>
      <c r="VG16" s="24">
        <f t="shared" si="256"/>
        <v>0</v>
      </c>
      <c r="VH16" s="24">
        <f t="shared" si="257"/>
        <v>0</v>
      </c>
      <c r="VI16" s="24">
        <f t="shared" si="258"/>
        <v>0</v>
      </c>
      <c r="VJ16" s="26" t="str">
        <f t="shared" si="45"/>
        <v/>
      </c>
      <c r="VK16" s="26" t="str">
        <f t="shared" si="46"/>
        <v/>
      </c>
      <c r="VL16" s="24" t="str">
        <f t="shared" si="259"/>
        <v/>
      </c>
      <c r="VM16" s="24" t="str">
        <f>IF(VL16="","",IF(VL16=999,"error",IF(AND(AND(VA16=VA15,VA15=VA14,VA14=VA13,VA13=VA12,VA12=VA11,VA11=VA10,VA10=VA9),AND(VL15="",VL14="",VL13="",VL12="",VL11="",VL10="",VL9="")),VI9+VI10+VI11+VI12+VI13+VI14+VI15+VI16,IF(AND(AND(VA16=VA15,VA15=VA14,VA14=VA13,VA13=VA12,VA12=VA11,VA11=VA10),AND(VL15="",VL14="",VL13="",VL12="",VL11="",VL10="")),VI10+VI11+VI12+VI13+VI14+VI15+VI16,IF(AND(AND(VA16=VA15,VA15=VA14,VA14=VA13,VA13=VA12,VA12=VA11),AND(VL15="",VL14="",VL13="",VL12="",VL11="")),VI11+VI12+VI13+VI14+VI15+VI16,IF(AND(AND(VA16=VA15,VA15=VA14,VA14=VA13,VA13=VA12),AND(VL15="",VL14="",VL13="",VL12="")),VI12+VI13+VI14+VI15+VI16,IF(AND(AND(VA16=VA15,VA15=VA14,VA14=VA13),AND(VL15="",VL14="",VL13="")),VI13+VI14+VI15+VI16,IF(AND(AND(VA16=VA15,VA15=VA14),AND(VL15="",VL14="")),VI14+VI15+VI16,IF(AND(VA15=VA16,VL15=""),VI15+VI16,VL16)))))))))</f>
        <v/>
      </c>
      <c r="VN16" s="101" t="str">
        <f t="shared" si="260"/>
        <v/>
      </c>
      <c r="VO16" s="24" t="str">
        <f t="shared" si="261"/>
        <v/>
      </c>
      <c r="VP16" s="27">
        <f t="shared" si="376"/>
        <v>1</v>
      </c>
      <c r="VQ16" s="27" t="str">
        <f t="shared" si="262"/>
        <v>1</v>
      </c>
      <c r="VR16" s="27" t="str">
        <f t="shared" si="352"/>
        <v/>
      </c>
      <c r="VS16" s="27" t="str">
        <f t="shared" si="263"/>
        <v/>
      </c>
      <c r="VT16" s="28" t="str">
        <f t="shared" ca="1" si="264"/>
        <v/>
      </c>
      <c r="VU16" s="33">
        <f>入力シート!VS16</f>
        <v>0</v>
      </c>
      <c r="VV16" s="88" t="str">
        <f ca="1">IF(VT16="","",IF(AND(VT9="",VT10="",VT11="",VT12="",VT13="",VT14="",VT15="",VT16&lt;&gt;"",OR(VU9=2,VU10=2,VU11=2,VU12=2,VU13=2,VU14=2,VU15=2,VU16=2)),VT16*2,IF(AND(VT10="",VT11="",VT12="",VT13="",VT14="",VT15="",VT16&lt;&gt;"",OR(VU10=2,VU11=2,VU12=2,VU13=2,VU14=2,VU15=2,VU16=2)),VT16*2,IF(AND(VT11="",VT12="",VT13="",VT14="",VT15="",VT16&lt;&gt;"",OR(VU11=2,VU12=2,VU13=2,VU14=2,VU15=2,VU16=2)),VT16*2,IF(AND(VT12="",VT13="",VT14="",VT15="",VT16&lt;&gt;"",OR(VU12=2,VU13=2,VU14=2,VU15=2,VU16=2)),VT16*2,IF(AND(VT13="",VT14="",VT15="",VT16&lt;&gt;"",OR(VU13=2,VU14=2,VU15=2,VU16=2)),VT16*2,IF(AND(VT14="",VT15="",VT16&lt;&gt;"",OR(VU14=2,VU15=2,VU16=2)),VT16*2,IF(AND(VT15="",VT16&lt;&gt;"",OR(VU15=2,VU16=2)),VT16*2,IF(AND(VT16&lt;&gt;"",VU16=2),VT16*2,VT16)))))))))</f>
        <v/>
      </c>
      <c r="VW16" s="87" t="str">
        <f>IF(WB16="","",IF(AND(WB9="",WB10="",WB11="",WB12="",WB13="",WB14="",WB15="",WB16&lt;&gt;"",OR(VU9=2,VU10=2,VU11=2,VU12=2,VU13=2,VU14=2,VU15=2,VU16=2)),WA16/(VM16*2),IF(AND(WB10="",WB11="",WB12="",WB13="",WB14="",WB15="",WB16&lt;&gt;"",OR(VU10=2,VU11=2,VU12=2,VU13=2,VU14=2,VU15=2,VU16=2)),WA16/(VM16*2),IF(AND(WB11="",WB12="",WB13="",WB14="",WB15="",WB16&lt;&gt;"",OR(VU11=2,VU12=2,VU13=2,VU14=2,VU15=2,VU16=2)),WA16/(VM16*2),IF(AND(WB12="",WB13="",WB14="",WB15="",WB16&lt;&gt;"",OR(VU12=2,VU13=2,VU14=2,VU15=2,VU16=2)),WA16/(VM16*2),IF(AND(WB13="",WB14="",WB15="",WB16&lt;&gt;"",OR(VU13=2,VU14=2,VU15=2,VU16=2)),WA16/(VM16*2),IF(AND(WB14="",WB15="",WB16&lt;&gt;"",OR(VU14=2,VU15=2,VU16=2)),WA16/(VM16*2),IF(AND(WB15="",WB16&lt;&gt;"",OR(VU15=2,VU16=2)),WA16/(VM16*2),1))))))))</f>
        <v/>
      </c>
      <c r="VX16" s="89" t="str">
        <f t="shared" ca="1" si="265"/>
        <v/>
      </c>
      <c r="VY16" s="84">
        <f t="shared" si="266"/>
        <v>0</v>
      </c>
      <c r="VZ16" s="84" t="str">
        <f>IF(VM16="","",IF(AND(VM9="",VM10="",VM11="",VM12="",VM13="",VM14="",VM15="",VM16&lt;&gt;""),VY9+VY10+VY11+VY12+VY13+VY14+VY15+VY16,IF(AND(VM10="",VM11="",VM12="",VM13="",VM14="",VM15="",VM16&lt;&gt;""),VY10+VY11+VY12+VY13+VY14+VY15+VY16,IF(AND(VM11="",VM12="",VM13="",VM14="",VM15="",VM16&lt;&gt;""),VY11+VY12+VY13+VY14+VY15+VY16,IF(AND(VM12="",VM13="",VM14="",VM15="",VM16&lt;&gt;""),VY12+VY13+VY14+VY15+VY16,IF(AND(VM13="",VM14="",VM15="",VM16&lt;&gt;""),VY13+VY14+VY15+VY16,IF(AND(VM14="",VM15="",VM16&lt;&gt;""),VY14+VY15+VY16,IF(AND(VM15="",VM16&lt;&gt;""),VY15+VY16,VY16))))))))</f>
        <v/>
      </c>
      <c r="WA16" s="84" t="str">
        <f t="shared" si="267"/>
        <v/>
      </c>
      <c r="WB16" s="24" t="str">
        <f t="shared" si="268"/>
        <v/>
      </c>
      <c r="WC16" s="101">
        <f>入力シート!VT16</f>
        <v>0</v>
      </c>
      <c r="WD16" s="210">
        <f>入力シート!VU16</f>
        <v>0</v>
      </c>
      <c r="WE16" s="211"/>
      <c r="WF16" s="212"/>
      <c r="WG16" s="94"/>
      <c r="WH16" s="94"/>
      <c r="WI16" s="94"/>
      <c r="WJ16" s="14">
        <f>入力シート!VV16</f>
        <v>0</v>
      </c>
      <c r="WL16" s="30" t="str">
        <f t="shared" si="353"/>
        <v/>
      </c>
      <c r="WM16" s="101">
        <f>入力シート!WL16</f>
        <v>0</v>
      </c>
      <c r="WN16" s="101" t="str">
        <f>IF(WL16="","",入力シート!WM16)</f>
        <v/>
      </c>
      <c r="WO16" s="24">
        <f>TIME(入力シート!WO16,入力シート!WQ16,0)</f>
        <v>0</v>
      </c>
      <c r="WP16" s="24">
        <f>TIME(入力シート!WS16,入力シート!WU16,0)</f>
        <v>0</v>
      </c>
      <c r="WQ16" s="31">
        <f>TIME(入力シート!WW16,入力シート!WY16,0)</f>
        <v>0</v>
      </c>
      <c r="WR16" s="31">
        <f>TIME(入力シート!XA16,入力シート!XC16,0)</f>
        <v>0</v>
      </c>
      <c r="WS16" s="24">
        <f t="shared" si="269"/>
        <v>0</v>
      </c>
      <c r="WT16" s="24">
        <f t="shared" si="270"/>
        <v>0</v>
      </c>
      <c r="WU16" s="24">
        <f t="shared" si="271"/>
        <v>0</v>
      </c>
      <c r="WV16" s="26" t="str">
        <f t="shared" si="48"/>
        <v/>
      </c>
      <c r="WW16" s="26" t="str">
        <f t="shared" si="49"/>
        <v/>
      </c>
      <c r="WX16" s="24" t="str">
        <f t="shared" si="272"/>
        <v/>
      </c>
      <c r="WY16" s="24" t="str">
        <f>IF(WX16="","",IF(WX16=999,"error",IF(AND(AND(WM16=WM15,WM15=WM14,WM14=WM13,WM13=WM12,WM12=WM11,WM11=WM10,WM10=WM9),AND(WX15="",WX14="",WX13="",WX12="",WX11="",WX10="",WX9="")),WU9+WU10+WU11+WU12+WU13+WU14+WU15+WU16,IF(AND(AND(WM16=WM15,WM15=WM14,WM14=WM13,WM13=WM12,WM12=WM11,WM11=WM10),AND(WX15="",WX14="",WX13="",WX12="",WX11="",WX10="")),WU10+WU11+WU12+WU13+WU14+WU15+WU16,IF(AND(AND(WM16=WM15,WM15=WM14,WM14=WM13,WM13=WM12,WM12=WM11),AND(WX15="",WX14="",WX13="",WX12="",WX11="")),WU11+WU12+WU13+WU14+WU15+WU16,IF(AND(AND(WM16=WM15,WM15=WM14,WM14=WM13,WM13=WM12),AND(WX15="",WX14="",WX13="",WX12="")),WU12+WU13+WU14+WU15+WU16,IF(AND(AND(WM16=WM15,WM15=WM14,WM14=WM13),AND(WX15="",WX14="",WX13="")),WU13+WU14+WU15+WU16,IF(AND(AND(WM16=WM15,WM15=WM14),AND(WX15="",WX14="")),WU14+WU15+WU16,IF(AND(WM15=WM16,WX15=""),WU15+WU16,WX16)))))))))</f>
        <v/>
      </c>
      <c r="WZ16" s="101" t="str">
        <f t="shared" si="273"/>
        <v/>
      </c>
      <c r="XA16" s="24" t="str">
        <f t="shared" si="274"/>
        <v/>
      </c>
      <c r="XB16" s="27">
        <f t="shared" si="377"/>
        <v>1</v>
      </c>
      <c r="XC16" s="27" t="str">
        <f t="shared" si="275"/>
        <v>1</v>
      </c>
      <c r="XD16" s="27" t="str">
        <f t="shared" si="354"/>
        <v/>
      </c>
      <c r="XE16" s="27" t="str">
        <f t="shared" si="276"/>
        <v/>
      </c>
      <c r="XF16" s="28" t="str">
        <f t="shared" ca="1" si="277"/>
        <v/>
      </c>
      <c r="XG16" s="33">
        <f>入力シート!XE16</f>
        <v>0</v>
      </c>
      <c r="XH16" s="88" t="str">
        <f ca="1">IF(XF16="","",IF(AND(XF9="",XF10="",XF11="",XF12="",XF13="",XF14="",XF15="",XF16&lt;&gt;"",OR(XG9=2,XG10=2,XG11=2,XG12=2,XG13=2,XG14=2,XG15=2,XG16=2)),XF16*2,IF(AND(XF10="",XF11="",XF12="",XF13="",XF14="",XF15="",XF16&lt;&gt;"",OR(XG10=2,XG11=2,XG12=2,XG13=2,XG14=2,XG15=2,XG16=2)),XF16*2,IF(AND(XF11="",XF12="",XF13="",XF14="",XF15="",XF16&lt;&gt;"",OR(XG11=2,XG12=2,XG13=2,XG14=2,XG15=2,XG16=2)),XF16*2,IF(AND(XF12="",XF13="",XF14="",XF15="",XF16&lt;&gt;"",OR(XG12=2,XG13=2,XG14=2,XG15=2,XG16=2)),XF16*2,IF(AND(XF13="",XF14="",XF15="",XF16&lt;&gt;"",OR(XG13=2,XG14=2,XG15=2,XG16=2)),XF16*2,IF(AND(XF14="",XF15="",XF16&lt;&gt;"",OR(XG14=2,XG15=2,XG16=2)),XF16*2,IF(AND(XF15="",XF16&lt;&gt;"",OR(XG15=2,XG16=2)),XF16*2,IF(AND(XF16&lt;&gt;"",XG16=2),XF16*2,XF16)))))))))</f>
        <v/>
      </c>
      <c r="XI16" s="87" t="str">
        <f>IF(XN16="","",IF(AND(XN9="",XN10="",XN11="",XN12="",XN13="",XN14="",XN15="",XN16&lt;&gt;"",OR(XG9=2,XG10=2,XG11=2,XG12=2,XG13=2,XG14=2,XG15=2,XG16=2)),XM16/(WY16*2),IF(AND(XN10="",XN11="",XN12="",XN13="",XN14="",XN15="",XN16&lt;&gt;"",OR(XG10=2,XG11=2,XG12=2,XG13=2,XG14=2,XG15=2,XG16=2)),XM16/(WY16*2),IF(AND(XN11="",XN12="",XN13="",XN14="",XN15="",XN16&lt;&gt;"",OR(XG11=2,XG12=2,XG13=2,XG14=2,XG15=2,XG16=2)),XM16/(WY16*2),IF(AND(XN12="",XN13="",XN14="",XN15="",XN16&lt;&gt;"",OR(XG12=2,XG13=2,XG14=2,XG15=2,XG16=2)),XM16/(WY16*2),IF(AND(XN13="",XN14="",XN15="",XN16&lt;&gt;"",OR(XG13=2,XG14=2,XG15=2,XG16=2)),XM16/(WY16*2),IF(AND(XN14="",XN15="",XN16&lt;&gt;"",OR(XG14=2,XG15=2,XG16=2)),XM16/(WY16*2),IF(AND(XN15="",XN16&lt;&gt;"",OR(XG15=2,XG16=2)),XM16/(WY16*2),1))))))))</f>
        <v/>
      </c>
      <c r="XJ16" s="89" t="str">
        <f t="shared" ca="1" si="278"/>
        <v/>
      </c>
      <c r="XK16" s="84">
        <f t="shared" si="279"/>
        <v>0</v>
      </c>
      <c r="XL16" s="84" t="str">
        <f>IF(WY16="","",IF(AND(WY9="",WY10="",WY11="",WY12="",WY13="",WY14="",WY15="",WY16&lt;&gt;""),XK9+XK10+XK11+XK12+XK13+XK14+XK15+XK16,IF(AND(WY10="",WY11="",WY12="",WY13="",WY14="",WY15="",WY16&lt;&gt;""),XK10+XK11+XK12+XK13+XK14+XK15+XK16,IF(AND(WY11="",WY12="",WY13="",WY14="",WY15="",WY16&lt;&gt;""),XK11+XK12+XK13+XK14+XK15+XK16,IF(AND(WY12="",WY13="",WY14="",WY15="",WY16&lt;&gt;""),XK12+XK13+XK14+XK15+XK16,IF(AND(WY13="",WY14="",WY15="",WY16&lt;&gt;""),XK13+XK14+XK15+XK16,IF(AND(WY14="",WY15="",WY16&lt;&gt;""),XK14+XK15+XK16,IF(AND(WY15="",WY16&lt;&gt;""),XK15+XK16,XK16))))))))</f>
        <v/>
      </c>
      <c r="XM16" s="84" t="str">
        <f t="shared" si="280"/>
        <v/>
      </c>
      <c r="XN16" s="24" t="str">
        <f t="shared" si="281"/>
        <v/>
      </c>
      <c r="XO16" s="101">
        <f>入力シート!XF16</f>
        <v>0</v>
      </c>
      <c r="XP16" s="210">
        <f>入力シート!XG16</f>
        <v>0</v>
      </c>
      <c r="XQ16" s="211"/>
      <c r="XR16" s="212"/>
      <c r="XS16" s="94"/>
      <c r="XT16" s="94"/>
      <c r="XU16" s="94"/>
      <c r="XV16" s="14">
        <f>入力シート!XH16</f>
        <v>0</v>
      </c>
      <c r="XX16" s="30" t="str">
        <f t="shared" si="355"/>
        <v/>
      </c>
      <c r="XY16" s="101">
        <f>入力シート!XX16</f>
        <v>0</v>
      </c>
      <c r="XZ16" s="101" t="str">
        <f>IF(XX16="","",入力シート!XY16)</f>
        <v/>
      </c>
      <c r="YA16" s="24">
        <f>TIME(入力シート!YA16,入力シート!YC16,0)</f>
        <v>0</v>
      </c>
      <c r="YB16" s="24">
        <f>TIME(入力シート!YE16,入力シート!YG16,0)</f>
        <v>0</v>
      </c>
      <c r="YC16" s="31">
        <f>TIME(入力シート!YI16,入力シート!YK16,0)</f>
        <v>0</v>
      </c>
      <c r="YD16" s="31">
        <f>TIME(入力シート!YM16,入力シート!YO16,0)</f>
        <v>0</v>
      </c>
      <c r="YE16" s="24">
        <f t="shared" si="282"/>
        <v>0</v>
      </c>
      <c r="YF16" s="24">
        <f t="shared" si="283"/>
        <v>0</v>
      </c>
      <c r="YG16" s="24">
        <f t="shared" si="284"/>
        <v>0</v>
      </c>
      <c r="YH16" s="26" t="str">
        <f t="shared" si="51"/>
        <v/>
      </c>
      <c r="YI16" s="26" t="str">
        <f t="shared" si="52"/>
        <v/>
      </c>
      <c r="YJ16" s="24" t="str">
        <f t="shared" si="285"/>
        <v/>
      </c>
      <c r="YK16" s="24" t="str">
        <f>IF(YJ16="","",IF(YJ16=999,"error",IF(AND(AND(XY16=XY15,XY15=XY14,XY14=XY13,XY13=XY12,XY12=XY11,XY11=XY10,XY10=XY9),AND(YJ15="",YJ14="",YJ13="",YJ12="",YJ11="",YJ10="",YJ9="")),YG9+YG10+YG11+YG12+YG13+YG14+YG15+YG16,IF(AND(AND(XY16=XY15,XY15=XY14,XY14=XY13,XY13=XY12,XY12=XY11,XY11=XY10),AND(YJ15="",YJ14="",YJ13="",YJ12="",YJ11="",YJ10="")),YG10+YG11+YG12+YG13+YG14+YG15+YG16,IF(AND(AND(XY16=XY15,XY15=XY14,XY14=XY13,XY13=XY12,XY12=XY11),AND(YJ15="",YJ14="",YJ13="",YJ12="",YJ11="")),YG11+YG12+YG13+YG14+YG15+YG16,IF(AND(AND(XY16=XY15,XY15=XY14,XY14=XY13,XY13=XY12),AND(YJ15="",YJ14="",YJ13="",YJ12="")),YG12+YG13+YG14+YG15+YG16,IF(AND(AND(XY16=XY15,XY15=XY14,XY14=XY13),AND(YJ15="",YJ14="",YJ13="")),YG13+YG14+YG15+YG16,IF(AND(AND(XY16=XY15,XY15=XY14),AND(YJ15="",YJ14="")),YG14+YG15+YG16,IF(AND(XY15=XY16,YJ15=""),YG15+YG16,YJ16)))))))))</f>
        <v/>
      </c>
      <c r="YL16" s="101" t="str">
        <f t="shared" si="286"/>
        <v/>
      </c>
      <c r="YM16" s="24" t="str">
        <f t="shared" si="287"/>
        <v/>
      </c>
      <c r="YN16" s="27">
        <f t="shared" si="378"/>
        <v>1</v>
      </c>
      <c r="YO16" s="27" t="str">
        <f t="shared" si="288"/>
        <v>1</v>
      </c>
      <c r="YP16" s="27" t="str">
        <f t="shared" si="356"/>
        <v/>
      </c>
      <c r="YQ16" s="27" t="str">
        <f t="shared" si="289"/>
        <v/>
      </c>
      <c r="YR16" s="28" t="str">
        <f t="shared" ca="1" si="290"/>
        <v/>
      </c>
      <c r="YS16" s="33">
        <f>入力シート!YQ16</f>
        <v>0</v>
      </c>
      <c r="YT16" s="88" t="str">
        <f ca="1">IF(YR16="","",IF(AND(YR9="",YR10="",YR11="",YR12="",YR13="",YR14="",YR15="",YR16&lt;&gt;"",OR(YS9=2,YS10=2,YS11=2,YS12=2,YS13=2,YS14=2,YS15=2,YS16=2)),YR16*2,IF(AND(YR10="",YR11="",YR12="",YR13="",YR14="",YR15="",YR16&lt;&gt;"",OR(YS10=2,YS11=2,YS12=2,YS13=2,YS14=2,YS15=2,YS16=2)),YR16*2,IF(AND(YR11="",YR12="",YR13="",YR14="",YR15="",YR16&lt;&gt;"",OR(YS11=2,YS12=2,YS13=2,YS14=2,YS15=2,YS16=2)),YR16*2,IF(AND(YR12="",YR13="",YR14="",YR15="",YR16&lt;&gt;"",OR(YS12=2,YS13=2,YS14=2,YS15=2,YS16=2)),YR16*2,IF(AND(YR13="",YR14="",YR15="",YR16&lt;&gt;"",OR(YS13=2,YS14=2,YS15=2,YS16=2)),YR16*2,IF(AND(YR14="",YR15="",YR16&lt;&gt;"",OR(YS14=2,YS15=2,YS16=2)),YR16*2,IF(AND(YR15="",YR16&lt;&gt;"",OR(YS15=2,YS16=2)),YR16*2,IF(AND(YR16&lt;&gt;"",YS16=2),YR16*2,YR16)))))))))</f>
        <v/>
      </c>
      <c r="YU16" s="87" t="str">
        <f>IF(YZ16="","",IF(AND(YZ9="",YZ10="",YZ11="",YZ12="",YZ13="",YZ14="",YZ15="",YZ16&lt;&gt;"",OR(YS9=2,YS10=2,YS11=2,YS12=2,YS13=2,YS14=2,YS15=2,YS16=2)),YY16/(YK16*2),IF(AND(YZ10="",YZ11="",YZ12="",YZ13="",YZ14="",YZ15="",YZ16&lt;&gt;"",OR(YS10=2,YS11=2,YS12=2,YS13=2,YS14=2,YS15=2,YS16=2)),YY16/(YK16*2),IF(AND(YZ11="",YZ12="",YZ13="",YZ14="",YZ15="",YZ16&lt;&gt;"",OR(YS11=2,YS12=2,YS13=2,YS14=2,YS15=2,YS16=2)),YY16/(YK16*2),IF(AND(YZ12="",YZ13="",YZ14="",YZ15="",YZ16&lt;&gt;"",OR(YS12=2,YS13=2,YS14=2,YS15=2,YS16=2)),YY16/(YK16*2),IF(AND(YZ13="",YZ14="",YZ15="",YZ16&lt;&gt;"",OR(YS13=2,YS14=2,YS15=2,YS16=2)),YY16/(YK16*2),IF(AND(YZ14="",YZ15="",YZ16&lt;&gt;"",OR(YS14=2,YS15=2,YS16=2)),YY16/(YK16*2),IF(AND(YZ15="",YZ16&lt;&gt;"",OR(YS15=2,YS16=2)),YY16/(YK16*2),1))))))))</f>
        <v/>
      </c>
      <c r="YV16" s="89" t="str">
        <f t="shared" ca="1" si="291"/>
        <v/>
      </c>
      <c r="YW16" s="84">
        <f t="shared" si="292"/>
        <v>0</v>
      </c>
      <c r="YX16" s="84" t="str">
        <f>IF(YK16="","",IF(AND(YK9="",YK10="",YK11="",YK12="",YK13="",YK14="",YK15="",YK16&lt;&gt;""),YW9+YW10+YW11+YW12+YW13+YW14+YW15+YW16,IF(AND(YK10="",YK11="",YK12="",YK13="",YK14="",YK15="",YK16&lt;&gt;""),YW10+YW11+YW12+YW13+YW14+YW15+YW16,IF(AND(YK11="",YK12="",YK13="",YK14="",YK15="",YK16&lt;&gt;""),YW11+YW12+YW13+YW14+YW15+YW16,IF(AND(YK12="",YK13="",YK14="",YK15="",YK16&lt;&gt;""),YW12+YW13+YW14+YW15+YW16,IF(AND(YK13="",YK14="",YK15="",YK16&lt;&gt;""),YW13+YW14+YW15+YW16,IF(AND(YK14="",YK15="",YK16&lt;&gt;""),YW14+YW15+YW16,IF(AND(YK15="",YK16&lt;&gt;""),YW15+YW16,YW16))))))))</f>
        <v/>
      </c>
      <c r="YY16" s="84" t="str">
        <f t="shared" si="293"/>
        <v/>
      </c>
      <c r="YZ16" s="24" t="str">
        <f t="shared" si="294"/>
        <v/>
      </c>
      <c r="ZA16" s="101">
        <f>入力シート!YR16</f>
        <v>0</v>
      </c>
      <c r="ZB16" s="210">
        <f>入力シート!YS16</f>
        <v>0</v>
      </c>
      <c r="ZC16" s="211"/>
      <c r="ZD16" s="212"/>
      <c r="ZE16" s="94"/>
      <c r="ZF16" s="94"/>
      <c r="ZG16" s="94"/>
      <c r="ZH16" s="14">
        <f>入力シート!YT16</f>
        <v>0</v>
      </c>
      <c r="ZJ16" s="30" t="str">
        <f t="shared" si="357"/>
        <v/>
      </c>
      <c r="ZK16" s="101">
        <f>入力シート!ZJ16</f>
        <v>0</v>
      </c>
      <c r="ZL16" s="101" t="str">
        <f>IF(ZJ16="","",入力シート!ZK16)</f>
        <v/>
      </c>
      <c r="ZM16" s="24">
        <f>TIME(入力シート!ZM16,入力シート!ZO16,0)</f>
        <v>0</v>
      </c>
      <c r="ZN16" s="24">
        <f>TIME(入力シート!ZQ16,入力シート!ZS16,0)</f>
        <v>0</v>
      </c>
      <c r="ZO16" s="31">
        <f>TIME(入力シート!ZU16,入力シート!ZW16,0)</f>
        <v>0</v>
      </c>
      <c r="ZP16" s="31">
        <f>TIME(入力シート!ZY16,入力シート!AAA16,0)</f>
        <v>0</v>
      </c>
      <c r="ZQ16" s="24">
        <f t="shared" si="295"/>
        <v>0</v>
      </c>
      <c r="ZR16" s="24">
        <f t="shared" si="296"/>
        <v>0</v>
      </c>
      <c r="ZS16" s="24">
        <f t="shared" si="297"/>
        <v>0</v>
      </c>
      <c r="ZT16" s="26" t="str">
        <f t="shared" si="54"/>
        <v/>
      </c>
      <c r="ZU16" s="26" t="str">
        <f t="shared" si="55"/>
        <v/>
      </c>
      <c r="ZV16" s="24" t="str">
        <f t="shared" si="298"/>
        <v/>
      </c>
      <c r="ZW16" s="24" t="str">
        <f>IF(ZV16="","",IF(ZV16=999,"error",IF(AND(AND(ZK16=ZK15,ZK15=ZK14,ZK14=ZK13,ZK13=ZK12,ZK12=ZK11,ZK11=ZK10,ZK10=ZK9),AND(ZV15="",ZV14="",ZV13="",ZV12="",ZV11="",ZV10="",ZV9="")),ZS9+ZS10+ZS11+ZS12+ZS13+ZS14+ZS15+ZS16,IF(AND(AND(ZK16=ZK15,ZK15=ZK14,ZK14=ZK13,ZK13=ZK12,ZK12=ZK11,ZK11=ZK10),AND(ZV15="",ZV14="",ZV13="",ZV12="",ZV11="",ZV10="")),ZS10+ZS11+ZS12+ZS13+ZS14+ZS15+ZS16,IF(AND(AND(ZK16=ZK15,ZK15=ZK14,ZK14=ZK13,ZK13=ZK12,ZK12=ZK11),AND(ZV15="",ZV14="",ZV13="",ZV12="",ZV11="")),ZS11+ZS12+ZS13+ZS14+ZS15+ZS16,IF(AND(AND(ZK16=ZK15,ZK15=ZK14,ZK14=ZK13,ZK13=ZK12),AND(ZV15="",ZV14="",ZV13="",ZV12="")),ZS12+ZS13+ZS14+ZS15+ZS16,IF(AND(AND(ZK16=ZK15,ZK15=ZK14,ZK14=ZK13),AND(ZV15="",ZV14="",ZV13="")),ZS13+ZS14+ZS15+ZS16,IF(AND(AND(ZK16=ZK15,ZK15=ZK14),AND(ZV15="",ZV14="")),ZS14+ZS15+ZS16,IF(AND(ZK15=ZK16,ZV15=""),ZS15+ZS16,ZV16)))))))))</f>
        <v/>
      </c>
      <c r="ZX16" s="101" t="str">
        <f t="shared" si="299"/>
        <v/>
      </c>
      <c r="ZY16" s="24" t="str">
        <f t="shared" si="300"/>
        <v/>
      </c>
      <c r="ZZ16" s="27">
        <f t="shared" si="379"/>
        <v>1</v>
      </c>
      <c r="AAA16" s="27" t="str">
        <f t="shared" si="301"/>
        <v>1</v>
      </c>
      <c r="AAB16" s="27" t="str">
        <f t="shared" si="358"/>
        <v/>
      </c>
      <c r="AAC16" s="27" t="str">
        <f t="shared" si="302"/>
        <v/>
      </c>
      <c r="AAD16" s="28" t="str">
        <f t="shared" ca="1" si="303"/>
        <v/>
      </c>
      <c r="AAE16" s="33">
        <f>入力シート!AAC16</f>
        <v>0</v>
      </c>
      <c r="AAF16" s="88" t="str">
        <f ca="1">IF(AAD16="","",IF(AND(AAD9="",AAD10="",AAD11="",AAD12="",AAD13="",AAD14="",AAD15="",AAD16&lt;&gt;"",OR(AAE9=2,AAE10=2,AAE11=2,AAE12=2,AAE13=2,AAE14=2,AAE15=2,AAE16=2)),AAD16*2,IF(AND(AAD10="",AAD11="",AAD12="",AAD13="",AAD14="",AAD15="",AAD16&lt;&gt;"",OR(AAE10=2,AAE11=2,AAE12=2,AAE13=2,AAE14=2,AAE15=2,AAE16=2)),AAD16*2,IF(AND(AAD11="",AAD12="",AAD13="",AAD14="",AAD15="",AAD16&lt;&gt;"",OR(AAE11=2,AAE12=2,AAE13=2,AAE14=2,AAE15=2,AAE16=2)),AAD16*2,IF(AND(AAD12="",AAD13="",AAD14="",AAD15="",AAD16&lt;&gt;"",OR(AAE12=2,AAE13=2,AAE14=2,AAE15=2,AAE16=2)),AAD16*2,IF(AND(AAD13="",AAD14="",AAD15="",AAD16&lt;&gt;"",OR(AAE13=2,AAE14=2,AAE15=2,AAE16=2)),AAD16*2,IF(AND(AAD14="",AAD15="",AAD16&lt;&gt;"",OR(AAE14=2,AAE15=2,AAE16=2)),AAD16*2,IF(AND(AAD15="",AAD16&lt;&gt;"",OR(AAE15=2,AAE16=2)),AAD16*2,IF(AND(AAD16&lt;&gt;"",AAE16=2),AAD16*2,AAD16)))))))))</f>
        <v/>
      </c>
      <c r="AAG16" s="87" t="str">
        <f>IF(AAL16="","",IF(AND(AAL9="",AAL10="",AAL11="",AAL12="",AAL13="",AAL14="",AAL15="",AAL16&lt;&gt;"",OR(AAE9=2,AAE10=2,AAE11=2,AAE12=2,AAE13=2,AAE14=2,AAE15=2,AAE16=2)),AAK16/(ZW16*2),IF(AND(AAL10="",AAL11="",AAL12="",AAL13="",AAL14="",AAL15="",AAL16&lt;&gt;"",OR(AAE10=2,AAE11=2,AAE12=2,AAE13=2,AAE14=2,AAE15=2,AAE16=2)),AAK16/(ZW16*2),IF(AND(AAL11="",AAL12="",AAL13="",AAL14="",AAL15="",AAL16&lt;&gt;"",OR(AAE11=2,AAE12=2,AAE13=2,AAE14=2,AAE15=2,AAE16=2)),AAK16/(ZW16*2),IF(AND(AAL12="",AAL13="",AAL14="",AAL15="",AAL16&lt;&gt;"",OR(AAE12=2,AAE13=2,AAE14=2,AAE15=2,AAE16=2)),AAK16/(ZW16*2),IF(AND(AAL13="",AAL14="",AAL15="",AAL16&lt;&gt;"",OR(AAE13=2,AAE14=2,AAE15=2,AAE16=2)),AAK16/(ZW16*2),IF(AND(AAL14="",AAL15="",AAL16&lt;&gt;"",OR(AAE14=2,AAE15=2,AAE16=2)),AAK16/(ZW16*2),IF(AND(AAL15="",AAL16&lt;&gt;"",OR(AAE15=2,AAE16=2)),AAK16/(ZW16*2),1))))))))</f>
        <v/>
      </c>
      <c r="AAH16" s="89" t="str">
        <f t="shared" ca="1" si="304"/>
        <v/>
      </c>
      <c r="AAI16" s="84">
        <f t="shared" si="305"/>
        <v>0</v>
      </c>
      <c r="AAJ16" s="84" t="str">
        <f>IF(ZW16="","",IF(AND(ZW9="",ZW10="",ZW11="",ZW12="",ZW13="",ZW14="",ZW15="",ZW16&lt;&gt;""),AAI9+AAI10+AAI11+AAI12+AAI13+AAI14+AAI15+AAI16,IF(AND(ZW10="",ZW11="",ZW12="",ZW13="",ZW14="",ZW15="",ZW16&lt;&gt;""),AAI10+AAI11+AAI12+AAI13+AAI14+AAI15+AAI16,IF(AND(ZW11="",ZW12="",ZW13="",ZW14="",ZW15="",ZW16&lt;&gt;""),AAI11+AAI12+AAI13+AAI14+AAI15+AAI16,IF(AND(ZW12="",ZW13="",ZW14="",ZW15="",ZW16&lt;&gt;""),AAI12+AAI13+AAI14+AAI15+AAI16,IF(AND(ZW13="",ZW14="",ZW15="",ZW16&lt;&gt;""),AAI13+AAI14+AAI15+AAI16,IF(AND(ZW14="",ZW15="",ZW16&lt;&gt;""),AAI14+AAI15+AAI16,IF(AND(ZW15="",ZW16&lt;&gt;""),AAI15+AAI16,AAI16))))))))</f>
        <v/>
      </c>
      <c r="AAK16" s="84" t="str">
        <f t="shared" si="306"/>
        <v/>
      </c>
      <c r="AAL16" s="24" t="str">
        <f t="shared" si="307"/>
        <v/>
      </c>
      <c r="AAM16" s="101">
        <f>入力シート!AAD16</f>
        <v>0</v>
      </c>
      <c r="AAN16" s="210">
        <f>入力シート!AAE16</f>
        <v>0</v>
      </c>
      <c r="AAO16" s="211"/>
      <c r="AAP16" s="212"/>
      <c r="AAQ16" s="94"/>
      <c r="AAR16" s="94"/>
      <c r="AAS16" s="94"/>
      <c r="AAT16" s="14">
        <f>入力シート!AAF16</f>
        <v>0</v>
      </c>
      <c r="AAV16" s="30" t="str">
        <f t="shared" si="359"/>
        <v/>
      </c>
      <c r="AAW16" s="101">
        <f>入力シート!AAV16</f>
        <v>0</v>
      </c>
      <c r="AAX16" s="101" t="str">
        <f>IF(AAV16="","",入力シート!AAW16)</f>
        <v/>
      </c>
      <c r="AAY16" s="24">
        <f>TIME(入力シート!AAY16,入力シート!ABA16,0)</f>
        <v>0</v>
      </c>
      <c r="AAZ16" s="24">
        <f>TIME(入力シート!ABC16,入力シート!ABE16,0)</f>
        <v>0</v>
      </c>
      <c r="ABA16" s="31">
        <f>TIME(入力シート!ABG16,入力シート!ABI16,0)</f>
        <v>0</v>
      </c>
      <c r="ABB16" s="31">
        <f>TIME(入力シート!ABK16,入力シート!ABM16,0)</f>
        <v>0</v>
      </c>
      <c r="ABC16" s="24">
        <f t="shared" si="308"/>
        <v>0</v>
      </c>
      <c r="ABD16" s="24">
        <f t="shared" si="309"/>
        <v>0</v>
      </c>
      <c r="ABE16" s="24">
        <f t="shared" si="310"/>
        <v>0</v>
      </c>
      <c r="ABF16" s="26" t="str">
        <f t="shared" si="57"/>
        <v/>
      </c>
      <c r="ABG16" s="26" t="str">
        <f t="shared" si="58"/>
        <v/>
      </c>
      <c r="ABH16" s="24" t="str">
        <f t="shared" si="311"/>
        <v/>
      </c>
      <c r="ABI16" s="24" t="str">
        <f>IF(ABH16="","",IF(ABH16=999,"error",IF(AND(AND(AAW16=AAW15,AAW15=AAW14,AAW14=AAW13,AAW13=AAW12,AAW12=AAW11,AAW11=AAW10,AAW10=AAW9),AND(ABH15="",ABH14="",ABH13="",ABH12="",ABH11="",ABH10="",ABH9="")),ABE9+ABE10+ABE11+ABE12+ABE13+ABE14+ABE15+ABE16,IF(AND(AND(AAW16=AAW15,AAW15=AAW14,AAW14=AAW13,AAW13=AAW12,AAW12=AAW11,AAW11=AAW10),AND(ABH15="",ABH14="",ABH13="",ABH12="",ABH11="",ABH10="")),ABE10+ABE11+ABE12+ABE13+ABE14+ABE15+ABE16,IF(AND(AND(AAW16=AAW15,AAW15=AAW14,AAW14=AAW13,AAW13=AAW12,AAW12=AAW11),AND(ABH15="",ABH14="",ABH13="",ABH12="",ABH11="")),ABE11+ABE12+ABE13+ABE14+ABE15+ABE16,IF(AND(AND(AAW16=AAW15,AAW15=AAW14,AAW14=AAW13,AAW13=AAW12),AND(ABH15="",ABH14="",ABH13="",ABH12="")),ABE12+ABE13+ABE14+ABE15+ABE16,IF(AND(AND(AAW16=AAW15,AAW15=AAW14,AAW14=AAW13),AND(ABH15="",ABH14="",ABH13="")),ABE13+ABE14+ABE15+ABE16,IF(AND(AND(AAW16=AAW15,AAW15=AAW14),AND(ABH15="",ABH14="")),ABE14+ABE15+ABE16,IF(AND(AAW15=AAW16,ABH15=""),ABE15+ABE16,ABH16)))))))))</f>
        <v/>
      </c>
      <c r="ABJ16" s="101" t="str">
        <f t="shared" si="312"/>
        <v/>
      </c>
      <c r="ABK16" s="24" t="str">
        <f t="shared" si="313"/>
        <v/>
      </c>
      <c r="ABL16" s="27">
        <f t="shared" si="380"/>
        <v>1</v>
      </c>
      <c r="ABM16" s="27" t="str">
        <f t="shared" si="314"/>
        <v>1</v>
      </c>
      <c r="ABN16" s="27" t="str">
        <f t="shared" si="360"/>
        <v/>
      </c>
      <c r="ABO16" s="27" t="str">
        <f t="shared" si="315"/>
        <v/>
      </c>
      <c r="ABP16" s="28" t="str">
        <f t="shared" ca="1" si="316"/>
        <v/>
      </c>
      <c r="ABQ16" s="33">
        <f>入力シート!ABO16</f>
        <v>0</v>
      </c>
      <c r="ABR16" s="88" t="str">
        <f ca="1">IF(ABP16="","",IF(AND(ABP9="",ABP10="",ABP11="",ABP12="",ABP13="",ABP14="",ABP15="",ABP16&lt;&gt;"",OR(ABQ9=2,ABQ10=2,ABQ11=2,ABQ12=2,ABQ13=2,ABQ14=2,ABQ15=2,ABQ16=2)),ABP16*2,IF(AND(ABP10="",ABP11="",ABP12="",ABP13="",ABP14="",ABP15="",ABP16&lt;&gt;"",OR(ABQ10=2,ABQ11=2,ABQ12=2,ABQ13=2,ABQ14=2,ABQ15=2,ABQ16=2)),ABP16*2,IF(AND(ABP11="",ABP12="",ABP13="",ABP14="",ABP15="",ABP16&lt;&gt;"",OR(ABQ11=2,ABQ12=2,ABQ13=2,ABQ14=2,ABQ15=2,ABQ16=2)),ABP16*2,IF(AND(ABP12="",ABP13="",ABP14="",ABP15="",ABP16&lt;&gt;"",OR(ABQ12=2,ABQ13=2,ABQ14=2,ABQ15=2,ABQ16=2)),ABP16*2,IF(AND(ABP13="",ABP14="",ABP15="",ABP16&lt;&gt;"",OR(ABQ13=2,ABQ14=2,ABQ15=2,ABQ16=2)),ABP16*2,IF(AND(ABP14="",ABP15="",ABP16&lt;&gt;"",OR(ABQ14=2,ABQ15=2,ABQ16=2)),ABP16*2,IF(AND(ABP15="",ABP16&lt;&gt;"",OR(ABQ15=2,ABQ16=2)),ABP16*2,IF(AND(ABP16&lt;&gt;"",ABQ16=2),ABP16*2,ABP16)))))))))</f>
        <v/>
      </c>
      <c r="ABS16" s="87" t="str">
        <f>IF(ABX16="","",IF(AND(ABX9="",ABX10="",ABX11="",ABX12="",ABX13="",ABX14="",ABX15="",ABX16&lt;&gt;"",OR(ABQ9=2,ABQ10=2,ABQ11=2,ABQ12=2,ABQ13=2,ABQ14=2,ABQ15=2,ABQ16=2)),ABW16/(ABI16*2),IF(AND(ABX10="",ABX11="",ABX12="",ABX13="",ABX14="",ABX15="",ABX16&lt;&gt;"",OR(ABQ10=2,ABQ11=2,ABQ12=2,ABQ13=2,ABQ14=2,ABQ15=2,ABQ16=2)),ABW16/(ABI16*2),IF(AND(ABX11="",ABX12="",ABX13="",ABX14="",ABX15="",ABX16&lt;&gt;"",OR(ABQ11=2,ABQ12=2,ABQ13=2,ABQ14=2,ABQ15=2,ABQ16=2)),ABW16/(ABI16*2),IF(AND(ABX12="",ABX13="",ABX14="",ABX15="",ABX16&lt;&gt;"",OR(ABQ12=2,ABQ13=2,ABQ14=2,ABQ15=2,ABQ16=2)),ABW16/(ABI16*2),IF(AND(ABX13="",ABX14="",ABX15="",ABX16&lt;&gt;"",OR(ABQ13=2,ABQ14=2,ABQ15=2,ABQ16=2)),ABW16/(ABI16*2),IF(AND(ABX14="",ABX15="",ABX16&lt;&gt;"",OR(ABQ14=2,ABQ15=2,ABQ16=2)),ABW16/(ABI16*2),IF(AND(ABX15="",ABX16&lt;&gt;"",OR(ABQ15=2,ABQ16=2)),ABW16/(ABI16*2),1))))))))</f>
        <v/>
      </c>
      <c r="ABT16" s="89" t="str">
        <f t="shared" ca="1" si="317"/>
        <v/>
      </c>
      <c r="ABU16" s="84">
        <f t="shared" si="318"/>
        <v>0</v>
      </c>
      <c r="ABV16" s="84" t="str">
        <f>IF(ABI16="","",IF(AND(ABI9="",ABI10="",ABI11="",ABI12="",ABI13="",ABI14="",ABI15="",ABI16&lt;&gt;""),ABU9+ABU10+ABU11+ABU12+ABU13+ABU14+ABU15+ABU16,IF(AND(ABI10="",ABI11="",ABI12="",ABI13="",ABI14="",ABI15="",ABI16&lt;&gt;""),ABU10+ABU11+ABU12+ABU13+ABU14+ABU15+ABU16,IF(AND(ABI11="",ABI12="",ABI13="",ABI14="",ABI15="",ABI16&lt;&gt;""),ABU11+ABU12+ABU13+ABU14+ABU15+ABU16,IF(AND(ABI12="",ABI13="",ABI14="",ABI15="",ABI16&lt;&gt;""),ABU12+ABU13+ABU14+ABU15+ABU16,IF(AND(ABI13="",ABI14="",ABI15="",ABI16&lt;&gt;""),ABU13+ABU14+ABU15+ABU16,IF(AND(ABI14="",ABI15="",ABI16&lt;&gt;""),ABU14+ABU15+ABU16,IF(AND(ABI15="",ABI16&lt;&gt;""),ABU15+ABU16,ABU16))))))))</f>
        <v/>
      </c>
      <c r="ABW16" s="84" t="str">
        <f t="shared" si="319"/>
        <v/>
      </c>
      <c r="ABX16" s="24" t="str">
        <f t="shared" si="320"/>
        <v/>
      </c>
      <c r="ABY16" s="101">
        <f>入力シート!ABP16</f>
        <v>0</v>
      </c>
      <c r="ABZ16" s="210">
        <f>入力シート!ABQ16</f>
        <v>0</v>
      </c>
      <c r="ACA16" s="211"/>
      <c r="ACB16" s="212"/>
      <c r="ACC16" s="94"/>
      <c r="ACD16" s="94"/>
      <c r="ACE16" s="94"/>
      <c r="ACF16" s="14">
        <f>入力シート!ABR16</f>
        <v>0</v>
      </c>
    </row>
    <row r="17" spans="2:760" ht="18" customHeight="1" x14ac:dyDescent="0.2">
      <c r="B17" s="30" t="str">
        <f t="shared" si="321"/>
        <v/>
      </c>
      <c r="C17" s="101">
        <f>入力シート!B17</f>
        <v>0</v>
      </c>
      <c r="D17" s="101" t="str">
        <f>IF(B17="","",入力シート!C17)</f>
        <v/>
      </c>
      <c r="E17" s="24">
        <f>TIME(入力シート!E17,入力シート!G17,0)</f>
        <v>0</v>
      </c>
      <c r="F17" s="24">
        <f>TIME(入力シート!I17,入力シート!K17,0)</f>
        <v>0</v>
      </c>
      <c r="G17" s="31">
        <f>TIME(入力シート!M17,入力シート!O17,0)</f>
        <v>0</v>
      </c>
      <c r="H17" s="31">
        <f>TIME(入力シート!Q17,入力シート!S17,0)</f>
        <v>0</v>
      </c>
      <c r="I17" s="24">
        <f t="shared" si="60"/>
        <v>0</v>
      </c>
      <c r="J17" s="24">
        <f t="shared" si="61"/>
        <v>0</v>
      </c>
      <c r="K17" s="24">
        <f t="shared" si="62"/>
        <v>0</v>
      </c>
      <c r="L17" s="26" t="str">
        <f t="shared" si="63"/>
        <v/>
      </c>
      <c r="M17" s="26" t="str">
        <f t="shared" si="1"/>
        <v/>
      </c>
      <c r="N17" s="24" t="str">
        <f>IF(E17="","",IF(AND(C17=C18,E18-F17&lt;0),999,IF(AND(C17=C18,M17=M18,E18-F17&lt;TIME(2,0,0)),"",K17)))</f>
        <v/>
      </c>
      <c r="O17" s="24" t="str">
        <f>IF(N17="","",IF(N17=999,"error",IF(AND(AND(C17=C16,C16=C15,C15=C14,C14=C13,C13=C12,C12=C11,C11=C10,C10=C9),AND(N16="",N15="",N14="",N13="",N12="",N11="",N10="",N9="")),K9+K10+K11+K12+K13+K14+K15+K16+K17,IF(AND(AND(C17=C16,C16=C15,C15=C14,C14=C13,C13=C12,C12=C11,C11=C10),AND(N16="",N15="",N14="",N13="",N12="",N11="",N10="")),K10+K11+K12+K13+K14+K15+K16+K17,IF(AND(AND(C17=C16,C16=C15,C15=C14,C14=C13,C13=C12,C12=C11),AND(N16="",N15="",N14="",N13="",N12="",N11="")),K11+K12+K13+K14+K15+K16+K17,IF(AND(AND(C17=C16,C16=C15,C15=C14,C14=C13,C13=C12),AND(N16="",N15="",N14="",N13="",N12="")),K12+K13+K14+K15+K16+K17,IF(AND(AND(C17=C16,C16=C15,C15=C14,C14=C13),AND(N16="",N15="",N14="",N13="")),K13+K14+K15+K16+K17,IF(AND(AND(C17=C16,C16=C15,C15=C14),AND(N16="",N15="",N14="")),K14+K15+K16+K17,IF(AND(AND(C17=C16,C16=C15),AND(N16="",N15="")),K15+K16+K17,IF(AND(C16=C17,N16=""),K16+K17,N17))))))))))</f>
        <v/>
      </c>
      <c r="P17" s="101" t="str">
        <f t="shared" si="65"/>
        <v/>
      </c>
      <c r="Q17" s="24" t="str">
        <f t="shared" si="66"/>
        <v/>
      </c>
      <c r="R17" s="27">
        <f t="shared" si="361"/>
        <v>1</v>
      </c>
      <c r="S17" s="27" t="str">
        <f t="shared" si="67"/>
        <v>1</v>
      </c>
      <c r="T17" s="27" t="str">
        <f t="shared" si="322"/>
        <v/>
      </c>
      <c r="U17" s="27" t="str">
        <f t="shared" si="68"/>
        <v/>
      </c>
      <c r="V17" s="28" t="str">
        <f t="shared" ca="1" si="69"/>
        <v/>
      </c>
      <c r="W17" s="33">
        <f>入力シート!U17</f>
        <v>0</v>
      </c>
      <c r="X17" s="88" t="str">
        <f ca="1">IF(V17="","",IF(AND(V9="",V10="",V11="",V12="",V13="",V14="",V15="",V16="",V17&lt;&gt;"",OR(W9=2,W10=2,W11=2,W12=2,W13=2,W14=2,W15=2,W16=2,W17=2)),V17*2,IF(AND(V10="",V11="",V12="",V13="",V14="",V15="",V16="",V17&lt;&gt;"",OR(W10=2,W11=2,W12=2,W13=2,W14=2,W15=2,W16=2,W17=2)),V17*2,IF(AND(V11="",V12="",V13="",V14="",V15="",V16="",V17&lt;&gt;"",OR(W11=2,W12=2,W13=2,W14=2,W15=2,W16=2,W17=2)),V17*2,IF(AND(V12="",V13="",V14="",V15="",V16="",V17&lt;&gt;"",OR(W12=2,W13=2,W14=2,W15=2,W16=2,W17=2)),V17*2,IF(AND(V13="",V14="",V15="",V16="",V17&lt;&gt;"",OR(W13=2,W14=2,W15=2,W16=2,W17=2)),V17*2,IF(AND(V14="",V15="",V16="",V17&lt;&gt;"",OR(W14=2,W15=2,W16=2,W17=2)),V17*2,IF(AND(V15="",V16="",V17&lt;&gt;"",OR(W15=2,W16=2,W17=2)),V17*2,IF(AND(V16="",V17&lt;&gt;"",OR(W16=2,W17=2)),V17*2,IF(AND(V17&lt;&gt;"",W17=2),V17*2,V17))))))))))</f>
        <v/>
      </c>
      <c r="Y17" s="87" t="str">
        <f>IF(AD17="","",IF(AND(AD9="",AD10="",AD11="",AD12="",AD13="",AD14="",AD15="",AD16="",AD17&lt;&gt;"",OR(W9=2,W10=2,W11=2,W12=2,W13=2,W14=2,W15=2,W16=2,W17=2)),AC17/(O17*2),IF(AND(AD10="",AD11="",AD12="",AD13="",AD14="",AD15="",AD16="",AD17&lt;&gt;"",OR(W10=2,W11=2,W12=2,W13=2,W14=2,W15=2,W16=2,W17=2)),AC17/(O17*2),IF(AND(AD11="",AD12="",AD13="",AD14="",AD15="",AD16="",AD17&lt;&gt;"",OR(W11=2,W12=2,W13=2,W14=2,W15=2,W16=2,W17=2)),AC17/(O17*2),IF(AND(AD12="",AD13="",AD14="",AD15="",AD16="",AD17&lt;&gt;"",OR(W12=2,W13=2,W14=2,W15=2,W16=2,W17=2)),AC17/(O17*2),IF(AND(AD13="",AD14="",AD15="",AD16="",AD17&lt;&gt;"",OR(W13=2,W14=2,W15=2,W16=2,W17=2)),AC17/(O17*2),IF(AND(AD14="",AD15="",AD16="",AD17&lt;&gt;"",OR(W14=2,W15=2,W16=2,W17=2)),AC17/(O17*2),IF(AND(AD15="",AD16="",AD17&lt;&gt;"",OR(W15=2,W16=2,W17=2)),AC17/(O17*2),IF(AND(AD16="",AD17&lt;&gt;"",OR(W16=2,W17=2)),AC17/(O17*2),1)))))))))</f>
        <v/>
      </c>
      <c r="Z17" s="89" t="str">
        <f t="shared" ca="1" si="70"/>
        <v/>
      </c>
      <c r="AA17" s="84">
        <f t="shared" si="71"/>
        <v>0</v>
      </c>
      <c r="AB17" s="84" t="str">
        <f>IF(O17="","",IF(AND(O9="",O10="",O11="",O12="",O13="",O14="",O15="",O16="",O17&lt;&gt;""),AA9+AA10+AA11+AA12+AA13+AA14+AA15+AA16+AA17,IF(AND(O10="",O11="",O12="",O13="",O14="",O15="",O16="",O17&lt;&gt;""),AA10+AA11+AA12+AA13+AA14+AA15+AA16+AA17,IF(AND(O11="",O12="",O13="",O14="",O15="",O16="",O17&lt;&gt;""),AA11+AA12+AA13+AA14+AA15+AA16+AA17,IF(AND(O12="",O13="",O14="",O15="",O16="",O17&lt;&gt;""),AA12+AA13+AA14+AA15+AA16+AA17,IF(AND(O13="",O14="",O15="",O16="",O17&lt;&gt;""),AA13+AA14+AA15+AA16+AA17,IF(AND(O14="",O15="",O16="",O17&lt;&gt;""),AA14+AA15+AA16+AA17,IF(AND(O15="",O16="",O17&lt;&gt;""),AA15+AA16+AA17,IF(AND(O16="",O17&lt;&gt;""),AA16+AA17,AA17)))))))))</f>
        <v/>
      </c>
      <c r="AC17" s="84" t="str">
        <f t="shared" si="72"/>
        <v/>
      </c>
      <c r="AD17" s="24" t="str">
        <f t="shared" si="73"/>
        <v/>
      </c>
      <c r="AE17" s="101">
        <f>入力シート!V17</f>
        <v>0</v>
      </c>
      <c r="AF17" s="210">
        <f>入力シート!W17</f>
        <v>0</v>
      </c>
      <c r="AG17" s="211"/>
      <c r="AH17" s="212"/>
      <c r="AI17" s="94"/>
      <c r="AJ17" s="94"/>
      <c r="AK17" s="94"/>
      <c r="AL17" s="14">
        <f>入力シート!X17</f>
        <v>0</v>
      </c>
      <c r="AN17" s="30" t="str">
        <f t="shared" si="323"/>
        <v/>
      </c>
      <c r="AO17" s="101">
        <f>入力シート!AN17</f>
        <v>0</v>
      </c>
      <c r="AP17" s="101" t="str">
        <f>IF(AN17="","",入力シート!AO17)</f>
        <v/>
      </c>
      <c r="AQ17" s="24">
        <f>TIME(入力シート!AQ17,入力シート!AS17,0)</f>
        <v>0</v>
      </c>
      <c r="AR17" s="24">
        <f>TIME(入力シート!AU17,入力シート!AW17,0)</f>
        <v>0</v>
      </c>
      <c r="AS17" s="31">
        <f>TIME(入力シート!AY17,入力シート!BA17,0)</f>
        <v>0</v>
      </c>
      <c r="AT17" s="31">
        <f>TIME(入力シート!BC17,入力シート!BE17,0)</f>
        <v>0</v>
      </c>
      <c r="AU17" s="24">
        <f t="shared" si="74"/>
        <v>0</v>
      </c>
      <c r="AV17" s="24">
        <f t="shared" si="75"/>
        <v>0</v>
      </c>
      <c r="AW17" s="24">
        <f t="shared" si="76"/>
        <v>0</v>
      </c>
      <c r="AX17" s="26" t="str">
        <f t="shared" si="3"/>
        <v/>
      </c>
      <c r="AY17" s="26" t="str">
        <f t="shared" si="4"/>
        <v/>
      </c>
      <c r="AZ17" s="24" t="str">
        <f>IF(AQ17="","",IF(AND(AO17=AO18,AQ18-AR17&lt;0),999,IF(AND(AO17=AO18,AY17=AY18,AQ18-AR17&lt;TIME(2,0,0)),"",AW17)))</f>
        <v/>
      </c>
      <c r="BA17" s="24" t="str">
        <f>IF(AZ17="","",IF(AZ17=999,"error",IF(AND(AND(AO17=AO16,AO16=AO15,AO15=AO14,AO14=AO13,AO13=AO12,AO12=AO11,AO11=AO10,AO10=AO9),AND(AZ16="",AZ15="",AZ14="",AZ13="",AZ12="",AZ11="",AZ10="",AZ9="")),AW9+AW10+AW11+AW12+AW13+AW14+AW15+AW16+AW17,IF(AND(AND(AO17=AO16,AO16=AO15,AO15=AO14,AO14=AO13,AO13=AO12,AO12=AO11,AO11=AO10),AND(AZ16="",AZ15="",AZ14="",AZ13="",AZ12="",AZ11="",AZ10="")),AW10+AW11+AW12+AW13+AW14+AW15+AW16+AW17,IF(AND(AND(AO17=AO16,AO16=AO15,AO15=AO14,AO14=AO13,AO13=AO12,AO12=AO11),AND(AZ16="",AZ15="",AZ14="",AZ13="",AZ12="",AZ11="")),AW11+AW12+AW13+AW14+AW15+AW16+AW17,IF(AND(AND(AO17=AO16,AO16=AO15,AO15=AO14,AO14=AO13,AO13=AO12),AND(AZ16="",AZ15="",AZ14="",AZ13="",AZ12="")),AW12+AW13+AW14+AW15+AW16+AW17,IF(AND(AND(AO17=AO16,AO16=AO15,AO15=AO14,AO14=AO13),AND(AZ16="",AZ15="",AZ14="",AZ13="")),AW13+AW14+AW15+AW16+AW17,IF(AND(AND(AO17=AO16,AO16=AO15,AO15=AO14),AND(AZ16="",AZ15="",AZ14="")),AW14+AW15+AW16+AW17,IF(AND(AND(AO17=AO16,AO16=AO15),AND(AZ16="",AZ15="")),AW15+AW16+AW17,IF(AND(AO16=AO17,AZ16=""),AW16+AW17,AZ17))))))))))</f>
        <v/>
      </c>
      <c r="BB17" s="101" t="str">
        <f t="shared" si="78"/>
        <v/>
      </c>
      <c r="BC17" s="24" t="str">
        <f t="shared" si="79"/>
        <v/>
      </c>
      <c r="BD17" s="27">
        <f t="shared" si="362"/>
        <v>1</v>
      </c>
      <c r="BE17" s="27" t="str">
        <f t="shared" si="80"/>
        <v>1</v>
      </c>
      <c r="BF17" s="27" t="str">
        <f t="shared" si="324"/>
        <v/>
      </c>
      <c r="BG17" s="27" t="str">
        <f t="shared" si="81"/>
        <v/>
      </c>
      <c r="BH17" s="28" t="str">
        <f t="shared" ca="1" si="82"/>
        <v/>
      </c>
      <c r="BI17" s="33">
        <f>入力シート!BG17</f>
        <v>0</v>
      </c>
      <c r="BJ17" s="88" t="str">
        <f ca="1">IF(BH17="","",IF(AND(BH9="",BH10="",BH11="",BH12="",BH13="",BH14="",BH15="",BH16="",BH17&lt;&gt;"",OR(BI9=2,BI10=2,BI11=2,BI12=2,BI13=2,BI14=2,BI15=2,BI16=2,BI17=2)),BH17*2,IF(AND(BH10="",BH11="",BH12="",BH13="",BH14="",BH15="",BH16="",BH17&lt;&gt;"",OR(BI10=2,BI11=2,BI12=2,BI13=2,BI14=2,BI15=2,BI16=2,BI17=2)),BH17*2,IF(AND(BH11="",BH12="",BH13="",BH14="",BH15="",BH16="",BH17&lt;&gt;"",OR(BI11=2,BI12=2,BI13=2,BI14=2,BI15=2,BI16=2,BI17=2)),BH17*2,IF(AND(BH12="",BH13="",BH14="",BH15="",BH16="",BH17&lt;&gt;"",OR(BI12=2,BI13=2,BI14=2,BI15=2,BI16=2,BI17=2)),BH17*2,IF(AND(BH13="",BH14="",BH15="",BH16="",BH17&lt;&gt;"",OR(BI13=2,BI14=2,BI15=2,BI16=2,BI17=2)),BH17*2,IF(AND(BH14="",BH15="",BH16="",BH17&lt;&gt;"",OR(BI14=2,BI15=2,BI16=2,BI17=2)),BH17*2,IF(AND(BH15="",BH16="",BH17&lt;&gt;"",OR(BI15=2,BI16=2,BI17=2)),BH17*2,IF(AND(BH16="",BH17&lt;&gt;"",OR(BI16=2,BI17=2)),BH17*2,IF(AND(BH17&lt;&gt;"",BI17=2),BH17*2,BH17))))))))))</f>
        <v/>
      </c>
      <c r="BK17" s="87" t="str">
        <f>IF(BP17="","",IF(AND(BP9="",BP10="",BP11="",BP12="",BP13="",BP14="",BP15="",BP16="",BP17&lt;&gt;"",OR(BI9=2,BI10=2,BI11=2,BI12=2,BI13=2,BI14=2,BI15=2,BI16=2,BI17=2)),BO17/(BA17*2),IF(AND(BP10="",BP11="",BP12="",BP13="",BP14="",BP15="",BP16="",BP17&lt;&gt;"",OR(BI10=2,BI11=2,BI12=2,BI13=2,BI14=2,BI15=2,BI16=2,BI17=2)),BO17/(BA17*2),IF(AND(BP11="",BP12="",BP13="",BP14="",BP15="",BP16="",BP17&lt;&gt;"",OR(BI11=2,BI12=2,BI13=2,BI14=2,BI15=2,BI16=2,BI17=2)),BO17/(BA17*2),IF(AND(BP12="",BP13="",BP14="",BP15="",BP16="",BP17&lt;&gt;"",OR(BI12=2,BI13=2,BI14=2,BI15=2,BI16=2,BI17=2)),BO17/(BA17*2),IF(AND(BP13="",BP14="",BP15="",BP16="",BP17&lt;&gt;"",OR(BI13=2,BI14=2,BI15=2,BI16=2,BI17=2)),BO17/(BA17*2),IF(AND(BP14="",BP15="",BP16="",BP17&lt;&gt;"",OR(BI14=2,BI15=2,BI16=2,BI17=2)),BO17/(BA17*2),IF(AND(BP15="",BP16="",BP17&lt;&gt;"",OR(BI15=2,BI16=2,BI17=2)),BO17/(BA17*2),IF(AND(BP16="",BP17&lt;&gt;"",OR(BI16=2,BI17=2)),BO17/(BA17*2),1)))))))))</f>
        <v/>
      </c>
      <c r="BL17" s="89" t="str">
        <f t="shared" ca="1" si="83"/>
        <v/>
      </c>
      <c r="BM17" s="84">
        <f t="shared" si="84"/>
        <v>0</v>
      </c>
      <c r="BN17" s="84" t="str">
        <f>IF(BA17="","",IF(AND(BA9="",BA10="",BA11="",BA12="",BA13="",BA14="",BA15="",BA16="",BA17&lt;&gt;""),BM9+BM10+BM11+BM12+BM13+BM14+BM15+BM16+BM17,IF(AND(BA10="",BA11="",BA12="",BA13="",BA14="",BA15="",BA16="",BA17&lt;&gt;""),BM10+BM11+BM12+BM13+BM14+BM15+BM16+BM17,IF(AND(BA11="",BA12="",BA13="",BA14="",BA15="",BA16="",BA17&lt;&gt;""),BM11+BM12+BM13+BM14+BM15+BM16+BM17,IF(AND(BA12="",BA13="",BA14="",BA15="",BA16="",BA17&lt;&gt;""),BM12+BM13+BM14+BM15+BM16+BM17,IF(AND(BA13="",BA14="",BA15="",BA16="",BA17&lt;&gt;""),BM13+BM14+BM15+BM16+BM17,IF(AND(BA14="",BA15="",BA16="",BA17&lt;&gt;""),BM14+BM15+BM16+BM17,IF(AND(BA15="",BA16="",BA17&lt;&gt;""),BM15+BM16+BM17,IF(AND(BA16="",BA17&lt;&gt;""),BM16+BM17,BM17)))))))))</f>
        <v/>
      </c>
      <c r="BO17" s="84" t="str">
        <f t="shared" si="85"/>
        <v/>
      </c>
      <c r="BP17" s="24" t="str">
        <f t="shared" si="86"/>
        <v/>
      </c>
      <c r="BQ17" s="101">
        <f>入力シート!BH17</f>
        <v>0</v>
      </c>
      <c r="BR17" s="210">
        <f>入力シート!BI17</f>
        <v>0</v>
      </c>
      <c r="BS17" s="211"/>
      <c r="BT17" s="212"/>
      <c r="BU17" s="94"/>
      <c r="BV17" s="94"/>
      <c r="BW17" s="94"/>
      <c r="BX17" s="14">
        <f>入力シート!BJ17</f>
        <v>0</v>
      </c>
      <c r="BZ17" s="30" t="str">
        <f t="shared" si="325"/>
        <v/>
      </c>
      <c r="CA17" s="101">
        <f>入力シート!BZ17</f>
        <v>0</v>
      </c>
      <c r="CB17" s="101" t="str">
        <f>IF(BZ17="","",入力シート!CA17)</f>
        <v/>
      </c>
      <c r="CC17" s="24">
        <f>TIME(入力シート!CC17,入力シート!CE17,0)</f>
        <v>0</v>
      </c>
      <c r="CD17" s="24">
        <f>TIME(入力シート!CG17,入力シート!CI17,0)</f>
        <v>0</v>
      </c>
      <c r="CE17" s="31">
        <f>TIME(入力シート!CK17,入力シート!CM17,0)</f>
        <v>0</v>
      </c>
      <c r="CF17" s="31">
        <f>TIME(入力シート!CO17,入力シート!CQ17,0)</f>
        <v>0</v>
      </c>
      <c r="CG17" s="24">
        <f t="shared" si="87"/>
        <v>0</v>
      </c>
      <c r="CH17" s="24">
        <f t="shared" si="88"/>
        <v>0</v>
      </c>
      <c r="CI17" s="24">
        <f t="shared" si="89"/>
        <v>0</v>
      </c>
      <c r="CJ17" s="26" t="str">
        <f t="shared" si="6"/>
        <v/>
      </c>
      <c r="CK17" s="26" t="str">
        <f t="shared" si="7"/>
        <v/>
      </c>
      <c r="CL17" s="24" t="str">
        <f>IF(CC17="","",IF(AND(CA17=CA18,CC18-CD17&lt;0),999,IF(AND(CA17=CA18,CK17=CK18,CC18-CD17&lt;TIME(2,0,0)),"",CI17)))</f>
        <v/>
      </c>
      <c r="CM17" s="24" t="str">
        <f>IF(CL17="","",IF(CL17=999,"error",IF(AND(AND(CA17=CA16,CA16=CA15,CA15=CA14,CA14=CA13,CA13=CA12,CA12=CA11,CA11=CA10,CA10=CA9),AND(CL16="",CL15="",CL14="",CL13="",CL12="",CL11="",CL10="",CL9="")),CI9+CI10+CI11+CI12+CI13+CI14+CI15+CI16+CI17,IF(AND(AND(CA17=CA16,CA16=CA15,CA15=CA14,CA14=CA13,CA13=CA12,CA12=CA11,CA11=CA10),AND(CL16="",CL15="",CL14="",CL13="",CL12="",CL11="",CL10="")),CI10+CI11+CI12+CI13+CI14+CI15+CI16+CI17,IF(AND(AND(CA17=CA16,CA16=CA15,CA15=CA14,CA14=CA13,CA13=CA12,CA12=CA11),AND(CL16="",CL15="",CL14="",CL13="",CL12="",CL11="")),CI11+CI12+CI13+CI14+CI15+CI16+CI17,IF(AND(AND(CA17=CA16,CA16=CA15,CA15=CA14,CA14=CA13,CA13=CA12),AND(CL16="",CL15="",CL14="",CL13="",CL12="")),CI12+CI13+CI14+CI15+CI16+CI17,IF(AND(AND(CA17=CA16,CA16=CA15,CA15=CA14,CA14=CA13),AND(CL16="",CL15="",CL14="",CL13="")),CI13+CI14+CI15+CI16+CI17,IF(AND(AND(CA17=CA16,CA16=CA15,CA15=CA14),AND(CL16="",CL15="",CL14="")),CI14+CI15+CI16+CI17,IF(AND(AND(CA17=CA16,CA16=CA15),AND(CL16="",CL15="")),CI15+CI16+CI17,IF(AND(CA16=CA17,CL16=""),CI16+CI17,CL17))))))))))</f>
        <v/>
      </c>
      <c r="CN17" s="101" t="str">
        <f t="shared" si="91"/>
        <v/>
      </c>
      <c r="CO17" s="24" t="str">
        <f t="shared" si="92"/>
        <v/>
      </c>
      <c r="CP17" s="27">
        <f t="shared" si="363"/>
        <v>1</v>
      </c>
      <c r="CQ17" s="27" t="str">
        <f t="shared" si="93"/>
        <v>1</v>
      </c>
      <c r="CR17" s="27" t="str">
        <f t="shared" si="326"/>
        <v/>
      </c>
      <c r="CS17" s="27" t="str">
        <f t="shared" si="94"/>
        <v/>
      </c>
      <c r="CT17" s="28" t="str">
        <f t="shared" ca="1" si="95"/>
        <v/>
      </c>
      <c r="CU17" s="33">
        <f>入力シート!CS17</f>
        <v>0</v>
      </c>
      <c r="CV17" s="88" t="str">
        <f ca="1">IF(CT17="","",IF(AND(CT9="",CT10="",CT11="",CT12="",CT13="",CT14="",CT15="",CT16="",CT17&lt;&gt;"",OR(CU9=2,CU10=2,CU11=2,CU12=2,CU13=2,CU14=2,CU15=2,CU16=2,CU17=2)),CT17*2,IF(AND(CT10="",CT11="",CT12="",CT13="",CT14="",CT15="",CT16="",CT17&lt;&gt;"",OR(CU10=2,CU11=2,CU12=2,CU13=2,CU14=2,CU15=2,CU16=2,CU17=2)),CT17*2,IF(AND(CT11="",CT12="",CT13="",CT14="",CT15="",CT16="",CT17&lt;&gt;"",OR(CU11=2,CU12=2,CU13=2,CU14=2,CU15=2,CU16=2,CU17=2)),CT17*2,IF(AND(CT12="",CT13="",CT14="",CT15="",CT16="",CT17&lt;&gt;"",OR(CU12=2,CU13=2,CU14=2,CU15=2,CU16=2,CU17=2)),CT17*2,IF(AND(CT13="",CT14="",CT15="",CT16="",CT17&lt;&gt;"",OR(CU13=2,CU14=2,CU15=2,CU16=2,CU17=2)),CT17*2,IF(AND(CT14="",CT15="",CT16="",CT17&lt;&gt;"",OR(CU14=2,CU15=2,CU16=2,CU17=2)),CT17*2,IF(AND(CT15="",CT16="",CT17&lt;&gt;"",OR(CU15=2,CU16=2,CU17=2)),CT17*2,IF(AND(CT16="",CT17&lt;&gt;"",OR(CU16=2,CU17=2)),CT17*2,IF(AND(CT17&lt;&gt;"",CU17=2),CT17*2,CT17))))))))))</f>
        <v/>
      </c>
      <c r="CW17" s="87" t="str">
        <f>IF(DB17="","",IF(AND(DB9="",DB10="",DB11="",DB12="",DB13="",DB14="",DB15="",DB16="",DB17&lt;&gt;"",OR(CU9=2,CU10=2,CU11=2,CU12=2,CU13=2,CU14=2,CU15=2,CU16=2,CU17=2)),DA17/(CM17*2),IF(AND(DB10="",DB11="",DB12="",DB13="",DB14="",DB15="",DB16="",DB17&lt;&gt;"",OR(CU10=2,CU11=2,CU12=2,CU13=2,CU14=2,CU15=2,CU16=2,CU17=2)),DA17/(CM17*2),IF(AND(DB11="",DB12="",DB13="",DB14="",DB15="",DB16="",DB17&lt;&gt;"",OR(CU11=2,CU12=2,CU13=2,CU14=2,CU15=2,CU16=2,CU17=2)),DA17/(CM17*2),IF(AND(DB12="",DB13="",DB14="",DB15="",DB16="",DB17&lt;&gt;"",OR(CU12=2,CU13=2,CU14=2,CU15=2,CU16=2,CU17=2)),DA17/(CM17*2),IF(AND(DB13="",DB14="",DB15="",DB16="",DB17&lt;&gt;"",OR(CU13=2,CU14=2,CU15=2,CU16=2,CU17=2)),DA17/(CM17*2),IF(AND(DB14="",DB15="",DB16="",DB17&lt;&gt;"",OR(CU14=2,CU15=2,CU16=2,CU17=2)),DA17/(CM17*2),IF(AND(DB15="",DB16="",DB17&lt;&gt;"",OR(CU15=2,CU16=2,CU17=2)),DA17/(CM17*2),IF(AND(DB16="",DB17&lt;&gt;"",OR(CU16=2,CU17=2)),DA17/(CM17*2),1)))))))))</f>
        <v/>
      </c>
      <c r="CX17" s="89" t="str">
        <f t="shared" ca="1" si="96"/>
        <v/>
      </c>
      <c r="CY17" s="84">
        <f t="shared" si="97"/>
        <v>0</v>
      </c>
      <c r="CZ17" s="84" t="str">
        <f>IF(CM17="","",IF(AND(CM9="",CM10="",CM11="",CM12="",CM13="",CM14="",CM15="",CM16="",CM17&lt;&gt;""),CY9+CY10+CY11+CY12+CY13+CY14+CY15+CY16+CY17,IF(AND(CM10="",CM11="",CM12="",CM13="",CM14="",CM15="",CM16="",CM17&lt;&gt;""),CY10+CY11+CY12+CY13+CY14+CY15+CY16+CY17,IF(AND(CM11="",CM12="",CM13="",CM14="",CM15="",CM16="",CM17&lt;&gt;""),CY11+CY12+CY13+CY14+CY15+CY16+CY17,IF(AND(CM12="",CM13="",CM14="",CM15="",CM16="",CM17&lt;&gt;""),CY12+CY13+CY14+CY15+CY16+CY17,IF(AND(CM13="",CM14="",CM15="",CM16="",CM17&lt;&gt;""),CY13+CY14+CY15+CY16+CY17,IF(AND(CM14="",CM15="",CM16="",CM17&lt;&gt;""),CY14+CY15+CY16+CY17,IF(AND(CM15="",CM16="",CM17&lt;&gt;""),CY15+CY16+CY17,IF(AND(CM16="",CM17&lt;&gt;""),CY16+CY17,CY17)))))))))</f>
        <v/>
      </c>
      <c r="DA17" s="84" t="str">
        <f t="shared" si="98"/>
        <v/>
      </c>
      <c r="DB17" s="24" t="str">
        <f t="shared" si="99"/>
        <v/>
      </c>
      <c r="DC17" s="101">
        <f>入力シート!CT17</f>
        <v>0</v>
      </c>
      <c r="DD17" s="210">
        <f>入力シート!CU17</f>
        <v>0</v>
      </c>
      <c r="DE17" s="211"/>
      <c r="DF17" s="212"/>
      <c r="DG17" s="94"/>
      <c r="DH17" s="94"/>
      <c r="DI17" s="94"/>
      <c r="DJ17" s="14">
        <f>入力シート!CV17</f>
        <v>0</v>
      </c>
      <c r="DL17" s="30" t="str">
        <f t="shared" si="327"/>
        <v/>
      </c>
      <c r="DM17" s="101">
        <f>入力シート!DL17</f>
        <v>0</v>
      </c>
      <c r="DN17" s="101" t="str">
        <f>IF(DL17="","",入力シート!DM17)</f>
        <v/>
      </c>
      <c r="DO17" s="24">
        <f>TIME(入力シート!DO17,入力シート!DQ17,0)</f>
        <v>0</v>
      </c>
      <c r="DP17" s="24">
        <f>TIME(入力シート!DS17,入力シート!DU17,0)</f>
        <v>0</v>
      </c>
      <c r="DQ17" s="31">
        <f>TIME(入力シート!DW17,入力シート!DY17,0)</f>
        <v>0</v>
      </c>
      <c r="DR17" s="31">
        <f>TIME(入力シート!EA17,入力シート!EC17,0)</f>
        <v>0</v>
      </c>
      <c r="DS17" s="24">
        <f t="shared" si="100"/>
        <v>0</v>
      </c>
      <c r="DT17" s="24">
        <f t="shared" si="101"/>
        <v>0</v>
      </c>
      <c r="DU17" s="24">
        <f t="shared" si="102"/>
        <v>0</v>
      </c>
      <c r="DV17" s="26" t="str">
        <f t="shared" si="9"/>
        <v/>
      </c>
      <c r="DW17" s="26" t="str">
        <f t="shared" si="10"/>
        <v/>
      </c>
      <c r="DX17" s="24" t="str">
        <f>IF(DO17="","",IF(AND(DM17=DM18,DO18-DP17&lt;0),999,IF(AND(DM17=DM18,DW17=DW18,DO18-DP17&lt;TIME(2,0,0)),"",DU17)))</f>
        <v/>
      </c>
      <c r="DY17" s="24" t="str">
        <f>IF(DX17="","",IF(DX17=999,"error",IF(AND(AND(DM17=DM16,DM16=DM15,DM15=DM14,DM14=DM13,DM13=DM12,DM12=DM11,DM11=DM10,DM10=DM9),AND(DX16="",DX15="",DX14="",DX13="",DX12="",DX11="",DX10="",DX9="")),DU9+DU10+DU11+DU12+DU13+DU14+DU15+DU16+DU17,IF(AND(AND(DM17=DM16,DM16=DM15,DM15=DM14,DM14=DM13,DM13=DM12,DM12=DM11,DM11=DM10),AND(DX16="",DX15="",DX14="",DX13="",DX12="",DX11="",DX10="")),DU10+DU11+DU12+DU13+DU14+DU15+DU16+DU17,IF(AND(AND(DM17=DM16,DM16=DM15,DM15=DM14,DM14=DM13,DM13=DM12,DM12=DM11),AND(DX16="",DX15="",DX14="",DX13="",DX12="",DX11="")),DU11+DU12+DU13+DU14+DU15+DU16+DU17,IF(AND(AND(DM17=DM16,DM16=DM15,DM15=DM14,DM14=DM13,DM13=DM12),AND(DX16="",DX15="",DX14="",DX13="",DX12="")),DU12+DU13+DU14+DU15+DU16+DU17,IF(AND(AND(DM17=DM16,DM16=DM15,DM15=DM14,DM14=DM13),AND(DX16="",DX15="",DX14="",DX13="")),DU13+DU14+DU15+DU16+DU17,IF(AND(AND(DM17=DM16,DM16=DM15,DM15=DM14),AND(DX16="",DX15="",DX14="")),DU14+DU15+DU16+DU17,IF(AND(AND(DM17=DM16,DM16=DM15),AND(DX16="",DX15="")),DU15+DU16+DU17,IF(AND(DM16=DM17,DX16=""),DU16+DU17,DX17))))))))))</f>
        <v/>
      </c>
      <c r="DZ17" s="101" t="str">
        <f t="shared" si="104"/>
        <v/>
      </c>
      <c r="EA17" s="24" t="str">
        <f t="shared" si="105"/>
        <v/>
      </c>
      <c r="EB17" s="27">
        <f t="shared" si="364"/>
        <v>1</v>
      </c>
      <c r="EC17" s="27" t="str">
        <f t="shared" si="106"/>
        <v>1</v>
      </c>
      <c r="ED17" s="27" t="str">
        <f t="shared" si="328"/>
        <v/>
      </c>
      <c r="EE17" s="27" t="str">
        <f t="shared" si="107"/>
        <v/>
      </c>
      <c r="EF17" s="28" t="str">
        <f t="shared" ca="1" si="108"/>
        <v/>
      </c>
      <c r="EG17" s="33">
        <f>入力シート!EE17</f>
        <v>0</v>
      </c>
      <c r="EH17" s="88" t="str">
        <f ca="1">IF(EF17="","",IF(AND(EF9="",EF10="",EF11="",EF12="",EF13="",EF14="",EF15="",EF16="",EF17&lt;&gt;"",OR(EG9=2,EG10=2,EG11=2,EG12=2,EG13=2,EG14=2,EG15=2,EG16=2,EG17=2)),EF17*2,IF(AND(EF10="",EF11="",EF12="",EF13="",EF14="",EF15="",EF16="",EF17&lt;&gt;"",OR(EG10=2,EG11=2,EG12=2,EG13=2,EG14=2,EG15=2,EG16=2,EG17=2)),EF17*2,IF(AND(EF11="",EF12="",EF13="",EF14="",EF15="",EF16="",EF17&lt;&gt;"",OR(EG11=2,EG12=2,EG13=2,EG14=2,EG15=2,EG16=2,EG17=2)),EF17*2,IF(AND(EF12="",EF13="",EF14="",EF15="",EF16="",EF17&lt;&gt;"",OR(EG12=2,EG13=2,EG14=2,EG15=2,EG16=2,EG17=2)),EF17*2,IF(AND(EF13="",EF14="",EF15="",EF16="",EF17&lt;&gt;"",OR(EG13=2,EG14=2,EG15=2,EG16=2,EG17=2)),EF17*2,IF(AND(EF14="",EF15="",EF16="",EF17&lt;&gt;"",OR(EG14=2,EG15=2,EG16=2,EG17=2)),EF17*2,IF(AND(EF15="",EF16="",EF17&lt;&gt;"",OR(EG15=2,EG16=2,EG17=2)),EF17*2,IF(AND(EF16="",EF17&lt;&gt;"",OR(EG16=2,EG17=2)),EF17*2,IF(AND(EF17&lt;&gt;"",EG17=2),EF17*2,EF17))))))))))</f>
        <v/>
      </c>
      <c r="EI17" s="87" t="str">
        <f>IF(EN17="","",IF(AND(EN9="",EN10="",EN11="",EN12="",EN13="",EN14="",EN15="",EN16="",EN17&lt;&gt;"",OR(EG9=2,EG10=2,EG11=2,EG12=2,EG13=2,EG14=2,EG15=2,EG16=2,EG17=2)),EM17/(DY17*2),IF(AND(EN10="",EN11="",EN12="",EN13="",EN14="",EN15="",EN16="",EN17&lt;&gt;"",OR(EG10=2,EG11=2,EG12=2,EG13=2,EG14=2,EG15=2,EG16=2,EG17=2)),EM17/(DY17*2),IF(AND(EN11="",EN12="",EN13="",EN14="",EN15="",EN16="",EN17&lt;&gt;"",OR(EG11=2,EG12=2,EG13=2,EG14=2,EG15=2,EG16=2,EG17=2)),EM17/(DY17*2),IF(AND(EN12="",EN13="",EN14="",EN15="",EN16="",EN17&lt;&gt;"",OR(EG12=2,EG13=2,EG14=2,EG15=2,EG16=2,EG17=2)),EM17/(DY17*2),IF(AND(EN13="",EN14="",EN15="",EN16="",EN17&lt;&gt;"",OR(EG13=2,EG14=2,EG15=2,EG16=2,EG17=2)),EM17/(DY17*2),IF(AND(EN14="",EN15="",EN16="",EN17&lt;&gt;"",OR(EG14=2,EG15=2,EG16=2,EG17=2)),EM17/(DY17*2),IF(AND(EN15="",EN16="",EN17&lt;&gt;"",OR(EG15=2,EG16=2,EG17=2)),EM17/(DY17*2),IF(AND(EN16="",EN17&lt;&gt;"",OR(EG16=2,EG17=2)),EM17/(DY17*2),1)))))))))</f>
        <v/>
      </c>
      <c r="EJ17" s="89" t="str">
        <f t="shared" ca="1" si="109"/>
        <v/>
      </c>
      <c r="EK17" s="84">
        <f t="shared" si="110"/>
        <v>0</v>
      </c>
      <c r="EL17" s="84" t="str">
        <f>IF(DY17="","",IF(AND(DY9="",DY10="",DY11="",DY12="",DY13="",DY14="",DY15="",DY16="",DY17&lt;&gt;""),EK9+EK10+EK11+EK12+EK13+EK14+EK15+EK16+EK17,IF(AND(DY10="",DY11="",DY12="",DY13="",DY14="",DY15="",DY16="",DY17&lt;&gt;""),EK10+EK11+EK12+EK13+EK14+EK15+EK16+EK17,IF(AND(DY11="",DY12="",DY13="",DY14="",DY15="",DY16="",DY17&lt;&gt;""),EK11+EK12+EK13+EK14+EK15+EK16+EK17,IF(AND(DY12="",DY13="",DY14="",DY15="",DY16="",DY17&lt;&gt;""),EK12+EK13+EK14+EK15+EK16+EK17,IF(AND(DY13="",DY14="",DY15="",DY16="",DY17&lt;&gt;""),EK13+EK14+EK15+EK16+EK17,IF(AND(DY14="",DY15="",DY16="",DY17&lt;&gt;""),EK14+EK15+EK16+EK17,IF(AND(DY15="",DY16="",DY17&lt;&gt;""),EK15+EK16+EK17,IF(AND(DY16="",DY17&lt;&gt;""),EK16+EK17,EK17)))))))))</f>
        <v/>
      </c>
      <c r="EM17" s="84" t="str">
        <f t="shared" si="111"/>
        <v/>
      </c>
      <c r="EN17" s="24" t="str">
        <f t="shared" si="112"/>
        <v/>
      </c>
      <c r="EO17" s="101">
        <f>入力シート!EF17</f>
        <v>0</v>
      </c>
      <c r="EP17" s="210">
        <f>入力シート!EG17</f>
        <v>0</v>
      </c>
      <c r="EQ17" s="211"/>
      <c r="ER17" s="212"/>
      <c r="ES17" s="94"/>
      <c r="ET17" s="94"/>
      <c r="EU17" s="94"/>
      <c r="EV17" s="14">
        <f>入力シート!EH17</f>
        <v>0</v>
      </c>
      <c r="EX17" s="30" t="str">
        <f t="shared" si="329"/>
        <v/>
      </c>
      <c r="EY17" s="101">
        <f>入力シート!EX17</f>
        <v>0</v>
      </c>
      <c r="EZ17" s="101" t="str">
        <f>IF(EX17="","",入力シート!EY17)</f>
        <v/>
      </c>
      <c r="FA17" s="24">
        <f>TIME(入力シート!FA17,入力シート!FC17,0)</f>
        <v>0</v>
      </c>
      <c r="FB17" s="24">
        <f>TIME(入力シート!FE17,入力シート!FG17,0)</f>
        <v>0</v>
      </c>
      <c r="FC17" s="31">
        <f>TIME(入力シート!FI17,入力シート!FK17,0)</f>
        <v>0</v>
      </c>
      <c r="FD17" s="31">
        <f>TIME(入力シート!FM17,入力シート!FO17,0)</f>
        <v>0</v>
      </c>
      <c r="FE17" s="24">
        <f t="shared" si="113"/>
        <v>0</v>
      </c>
      <c r="FF17" s="24">
        <f t="shared" si="114"/>
        <v>0</v>
      </c>
      <c r="FG17" s="24">
        <f t="shared" si="115"/>
        <v>0</v>
      </c>
      <c r="FH17" s="26" t="str">
        <f t="shared" si="12"/>
        <v/>
      </c>
      <c r="FI17" s="26" t="str">
        <f t="shared" si="13"/>
        <v/>
      </c>
      <c r="FJ17" s="24" t="str">
        <f>IF(FA17="","",IF(AND(EY17=EY18,FA18-FB17&lt;0),999,IF(AND(EY17=EY18,FI17=FI18,FA18-FB17&lt;TIME(2,0,0)),"",FG17)))</f>
        <v/>
      </c>
      <c r="FK17" s="24" t="str">
        <f>IF(FJ17="","",IF(FJ17=999,"error",IF(AND(AND(EY17=EY16,EY16=EY15,EY15=EY14,EY14=EY13,EY13=EY12,EY12=EY11,EY11=EY10,EY10=EY9),AND(FJ16="",FJ15="",FJ14="",FJ13="",FJ12="",FJ11="",FJ10="",FJ9="")),FG9+FG10+FG11+FG12+FG13+FG14+FG15+FG16+FG17,IF(AND(AND(EY17=EY16,EY16=EY15,EY15=EY14,EY14=EY13,EY13=EY12,EY12=EY11,EY11=EY10),AND(FJ16="",FJ15="",FJ14="",FJ13="",FJ12="",FJ11="",FJ10="")),FG10+FG11+FG12+FG13+FG14+FG15+FG16+FG17,IF(AND(AND(EY17=EY16,EY16=EY15,EY15=EY14,EY14=EY13,EY13=EY12,EY12=EY11),AND(FJ16="",FJ15="",FJ14="",FJ13="",FJ12="",FJ11="")),FG11+FG12+FG13+FG14+FG15+FG16+FG17,IF(AND(AND(EY17=EY16,EY16=EY15,EY15=EY14,EY14=EY13,EY13=EY12),AND(FJ16="",FJ15="",FJ14="",FJ13="",FJ12="")),FG12+FG13+FG14+FG15+FG16+FG17,IF(AND(AND(EY17=EY16,EY16=EY15,EY15=EY14,EY14=EY13),AND(FJ16="",FJ15="",FJ14="",FJ13="")),FG13+FG14+FG15+FG16+FG17,IF(AND(AND(EY17=EY16,EY16=EY15,EY15=EY14),AND(FJ16="",FJ15="",FJ14="")),FG14+FG15+FG16+FG17,IF(AND(AND(EY17=EY16,EY16=EY15),AND(FJ16="",FJ15="")),FG15+FG16+FG17,IF(AND(EY16=EY17,FJ16=""),FG16+FG17,FJ17))))))))))</f>
        <v/>
      </c>
      <c r="FL17" s="101" t="str">
        <f t="shared" si="117"/>
        <v/>
      </c>
      <c r="FM17" s="24" t="str">
        <f t="shared" si="118"/>
        <v/>
      </c>
      <c r="FN17" s="27">
        <f t="shared" si="365"/>
        <v>1</v>
      </c>
      <c r="FO17" s="27" t="str">
        <f t="shared" si="119"/>
        <v>1</v>
      </c>
      <c r="FP17" s="27" t="str">
        <f t="shared" si="330"/>
        <v/>
      </c>
      <c r="FQ17" s="27" t="str">
        <f t="shared" si="120"/>
        <v/>
      </c>
      <c r="FR17" s="28" t="str">
        <f t="shared" ca="1" si="121"/>
        <v/>
      </c>
      <c r="FS17" s="33">
        <f>入力シート!FQ17</f>
        <v>0</v>
      </c>
      <c r="FT17" s="88" t="str">
        <f ca="1">IF(FR17="","",IF(AND(FR9="",FR10="",FR11="",FR12="",FR13="",FR14="",FR15="",FR16="",FR17&lt;&gt;"",OR(FS9=2,FS10=2,FS11=2,FS12=2,FS13=2,FS14=2,FS15=2,FS16=2,FS17=2)),FR17*2,IF(AND(FR10="",FR11="",FR12="",FR13="",FR14="",FR15="",FR16="",FR17&lt;&gt;"",OR(FS10=2,FS11=2,FS12=2,FS13=2,FS14=2,FS15=2,FS16=2,FS17=2)),FR17*2,IF(AND(FR11="",FR12="",FR13="",FR14="",FR15="",FR16="",FR17&lt;&gt;"",OR(FS11=2,FS12=2,FS13=2,FS14=2,FS15=2,FS16=2,FS17=2)),FR17*2,IF(AND(FR12="",FR13="",FR14="",FR15="",FR16="",FR17&lt;&gt;"",OR(FS12=2,FS13=2,FS14=2,FS15=2,FS16=2,FS17=2)),FR17*2,IF(AND(FR13="",FR14="",FR15="",FR16="",FR17&lt;&gt;"",OR(FS13=2,FS14=2,FS15=2,FS16=2,FS17=2)),FR17*2,IF(AND(FR14="",FR15="",FR16="",FR17&lt;&gt;"",OR(FS14=2,FS15=2,FS16=2,FS17=2)),FR17*2,IF(AND(FR15="",FR16="",FR17&lt;&gt;"",OR(FS15=2,FS16=2,FS17=2)),FR17*2,IF(AND(FR16="",FR17&lt;&gt;"",OR(FS16=2,FS17=2)),FR17*2,IF(AND(FR17&lt;&gt;"",FS17=2),FR17*2,FR17))))))))))</f>
        <v/>
      </c>
      <c r="FU17" s="87" t="str">
        <f>IF(FZ17="","",IF(AND(FZ9="",FZ10="",FZ11="",FZ12="",FZ13="",FZ14="",FZ15="",FZ16="",FZ17&lt;&gt;"",OR(FS9=2,FS10=2,FS11=2,FS12=2,FS13=2,FS14=2,FS15=2,FS16=2,FS17=2)),FY17/(FK17*2),IF(AND(FZ10="",FZ11="",FZ12="",FZ13="",FZ14="",FZ15="",FZ16="",FZ17&lt;&gt;"",OR(FS10=2,FS11=2,FS12=2,FS13=2,FS14=2,FS15=2,FS16=2,FS17=2)),FY17/(FK17*2),IF(AND(FZ11="",FZ12="",FZ13="",FZ14="",FZ15="",FZ16="",FZ17&lt;&gt;"",OR(FS11=2,FS12=2,FS13=2,FS14=2,FS15=2,FS16=2,FS17=2)),FY17/(FK17*2),IF(AND(FZ12="",FZ13="",FZ14="",FZ15="",FZ16="",FZ17&lt;&gt;"",OR(FS12=2,FS13=2,FS14=2,FS15=2,FS16=2,FS17=2)),FY17/(FK17*2),IF(AND(FZ13="",FZ14="",FZ15="",FZ16="",FZ17&lt;&gt;"",OR(FS13=2,FS14=2,FS15=2,FS16=2,FS17=2)),FY17/(FK17*2),IF(AND(FZ14="",FZ15="",FZ16="",FZ17&lt;&gt;"",OR(FS14=2,FS15=2,FS16=2,FS17=2)),FY17/(FK17*2),IF(AND(FZ15="",FZ16="",FZ17&lt;&gt;"",OR(FS15=2,FS16=2,FS17=2)),FY17/(FK17*2),IF(AND(FZ16="",FZ17&lt;&gt;"",OR(FS16=2,FS17=2)),FY17/(FK17*2),1)))))))))</f>
        <v/>
      </c>
      <c r="FV17" s="89" t="str">
        <f t="shared" ca="1" si="122"/>
        <v/>
      </c>
      <c r="FW17" s="84">
        <f t="shared" si="123"/>
        <v>0</v>
      </c>
      <c r="FX17" s="84" t="str">
        <f>IF(FK17="","",IF(AND(FK9="",FK10="",FK11="",FK12="",FK13="",FK14="",FK15="",FK16="",FK17&lt;&gt;""),FW9+FW10+FW11+FW12+FW13+FW14+FW15+FW16+FW17,IF(AND(FK10="",FK11="",FK12="",FK13="",FK14="",FK15="",FK16="",FK17&lt;&gt;""),FW10+FW11+FW12+FW13+FW14+FW15+FW16+FW17,IF(AND(FK11="",FK12="",FK13="",FK14="",FK15="",FK16="",FK17&lt;&gt;""),FW11+FW12+FW13+FW14+FW15+FW16+FW17,IF(AND(FK12="",FK13="",FK14="",FK15="",FK16="",FK17&lt;&gt;""),FW12+FW13+FW14+FW15+FW16+FW17,IF(AND(FK13="",FK14="",FK15="",FK16="",FK17&lt;&gt;""),FW13+FW14+FW15+FW16+FW17,IF(AND(FK14="",FK15="",FK16="",FK17&lt;&gt;""),FW14+FW15+FW16+FW17,IF(AND(FK15="",FK16="",FK17&lt;&gt;""),FW15+FW16+FW17,IF(AND(FK16="",FK17&lt;&gt;""),FW16+FW17,FW17)))))))))</f>
        <v/>
      </c>
      <c r="FY17" s="84" t="str">
        <f t="shared" si="124"/>
        <v/>
      </c>
      <c r="FZ17" s="24" t="str">
        <f t="shared" si="125"/>
        <v/>
      </c>
      <c r="GA17" s="101">
        <f>入力シート!FR17</f>
        <v>0</v>
      </c>
      <c r="GB17" s="210">
        <f>入力シート!FS17</f>
        <v>0</v>
      </c>
      <c r="GC17" s="211"/>
      <c r="GD17" s="212"/>
      <c r="GE17" s="94"/>
      <c r="GF17" s="94"/>
      <c r="GG17" s="94"/>
      <c r="GH17" s="14">
        <f>入力シート!FT17</f>
        <v>0</v>
      </c>
      <c r="GJ17" s="30" t="str">
        <f t="shared" si="331"/>
        <v/>
      </c>
      <c r="GK17" s="101">
        <f>入力シート!GJ17</f>
        <v>0</v>
      </c>
      <c r="GL17" s="101" t="str">
        <f>IF(GJ17="","",入力シート!GK17)</f>
        <v/>
      </c>
      <c r="GM17" s="24">
        <f>TIME(入力シート!GM17,入力シート!GO17,0)</f>
        <v>0</v>
      </c>
      <c r="GN17" s="24">
        <f>TIME(入力シート!GQ17,入力シート!GS17,0)</f>
        <v>0</v>
      </c>
      <c r="GO17" s="31">
        <f>TIME(入力シート!GU17,入力シート!GW17,0)</f>
        <v>0</v>
      </c>
      <c r="GP17" s="31">
        <f>TIME(入力シート!GY17,入力シート!HA17,0)</f>
        <v>0</v>
      </c>
      <c r="GQ17" s="24">
        <f t="shared" si="126"/>
        <v>0</v>
      </c>
      <c r="GR17" s="24">
        <f t="shared" si="127"/>
        <v>0</v>
      </c>
      <c r="GS17" s="24">
        <f t="shared" si="128"/>
        <v>0</v>
      </c>
      <c r="GT17" s="26" t="str">
        <f t="shared" si="15"/>
        <v/>
      </c>
      <c r="GU17" s="26" t="str">
        <f t="shared" si="16"/>
        <v/>
      </c>
      <c r="GV17" s="24" t="str">
        <f>IF(GM17="","",IF(AND(GK17=GK18,GM18-GN17&lt;0),999,IF(AND(GK17=GK18,GU17=GU18,GM18-GN17&lt;TIME(2,0,0)),"",GS17)))</f>
        <v/>
      </c>
      <c r="GW17" s="24" t="str">
        <f>IF(GV17="","",IF(GV17=999,"error",IF(AND(AND(GK17=GK16,GK16=GK15,GK15=GK14,GK14=GK13,GK13=GK12,GK12=GK11,GK11=GK10,GK10=GK9),AND(GV16="",GV15="",GV14="",GV13="",GV12="",GV11="",GV10="",GV9="")),GS9+GS10+GS11+GS12+GS13+GS14+GS15+GS16+GS17,IF(AND(AND(GK17=GK16,GK16=GK15,GK15=GK14,GK14=GK13,GK13=GK12,GK12=GK11,GK11=GK10),AND(GV16="",GV15="",GV14="",GV13="",GV12="",GV11="",GV10="")),GS10+GS11+GS12+GS13+GS14+GS15+GS16+GS17,IF(AND(AND(GK17=GK16,GK16=GK15,GK15=GK14,GK14=GK13,GK13=GK12,GK12=GK11),AND(GV16="",GV15="",GV14="",GV13="",GV12="",GV11="")),GS11+GS12+GS13+GS14+GS15+GS16+GS17,IF(AND(AND(GK17=GK16,GK16=GK15,GK15=GK14,GK14=GK13,GK13=GK12),AND(GV16="",GV15="",GV14="",GV13="",GV12="")),GS12+GS13+GS14+GS15+GS16+GS17,IF(AND(AND(GK17=GK16,GK16=GK15,GK15=GK14,GK14=GK13),AND(GV16="",GV15="",GV14="",GV13="")),GS13+GS14+GS15+GS16+GS17,IF(AND(AND(GK17=GK16,GK16=GK15,GK15=GK14),AND(GV16="",GV15="",GV14="")),GS14+GS15+GS16+GS17,IF(AND(AND(GK17=GK16,GK16=GK15),AND(GV16="",GV15="")),GS15+GS16+GS17,IF(AND(GK16=GK17,GV16=""),GS16+GS17,GV17))))))))))</f>
        <v/>
      </c>
      <c r="GX17" s="101" t="str">
        <f t="shared" si="130"/>
        <v/>
      </c>
      <c r="GY17" s="24" t="str">
        <f t="shared" si="131"/>
        <v/>
      </c>
      <c r="GZ17" s="27">
        <f t="shared" si="366"/>
        <v>1</v>
      </c>
      <c r="HA17" s="27" t="str">
        <f t="shared" si="132"/>
        <v>1</v>
      </c>
      <c r="HB17" s="27" t="str">
        <f t="shared" si="332"/>
        <v/>
      </c>
      <c r="HC17" s="27" t="str">
        <f t="shared" si="133"/>
        <v/>
      </c>
      <c r="HD17" s="28" t="str">
        <f t="shared" ca="1" si="134"/>
        <v/>
      </c>
      <c r="HE17" s="33">
        <f>入力シート!HC17</f>
        <v>0</v>
      </c>
      <c r="HF17" s="88" t="str">
        <f ca="1">IF(HD17="","",IF(AND(HD9="",HD10="",HD11="",HD12="",HD13="",HD14="",HD15="",HD16="",HD17&lt;&gt;"",OR(HE9=2,HE10=2,HE11=2,HE12=2,HE13=2,HE14=2,HE15=2,HE16=2,HE17=2)),HD17*2,IF(AND(HD10="",HD11="",HD12="",HD13="",HD14="",HD15="",HD16="",HD17&lt;&gt;"",OR(HE10=2,HE11=2,HE12=2,HE13=2,HE14=2,HE15=2,HE16=2,HE17=2)),HD17*2,IF(AND(HD11="",HD12="",HD13="",HD14="",HD15="",HD16="",HD17&lt;&gt;"",OR(HE11=2,HE12=2,HE13=2,HE14=2,HE15=2,HE16=2,HE17=2)),HD17*2,IF(AND(HD12="",HD13="",HD14="",HD15="",HD16="",HD17&lt;&gt;"",OR(HE12=2,HE13=2,HE14=2,HE15=2,HE16=2,HE17=2)),HD17*2,IF(AND(HD13="",HD14="",HD15="",HD16="",HD17&lt;&gt;"",OR(HE13=2,HE14=2,HE15=2,HE16=2,HE17=2)),HD17*2,IF(AND(HD14="",HD15="",HD16="",HD17&lt;&gt;"",OR(HE14=2,HE15=2,HE16=2,HE17=2)),HD17*2,IF(AND(HD15="",HD16="",HD17&lt;&gt;"",OR(HE15=2,HE16=2,HE17=2)),HD17*2,IF(AND(HD16="",HD17&lt;&gt;"",OR(HE16=2,HE17=2)),HD17*2,IF(AND(HD17&lt;&gt;"",HE17=2),HD17*2,HD17))))))))))</f>
        <v/>
      </c>
      <c r="HG17" s="87" t="str">
        <f>IF(HL17="","",IF(AND(HL9="",HL10="",HL11="",HL12="",HL13="",HL14="",HL15="",HL16="",HL17&lt;&gt;"",OR(HE9=2,HE10=2,HE11=2,HE12=2,HE13=2,HE14=2,HE15=2,HE16=2,HE17=2)),HK17/(GW17*2),IF(AND(HL10="",HL11="",HL12="",HL13="",HL14="",HL15="",HL16="",HL17&lt;&gt;"",OR(HE10=2,HE11=2,HE12=2,HE13=2,HE14=2,HE15=2,HE16=2,HE17=2)),HK17/(GW17*2),IF(AND(HL11="",HL12="",HL13="",HL14="",HL15="",HL16="",HL17&lt;&gt;"",OR(HE11=2,HE12=2,HE13=2,HE14=2,HE15=2,HE16=2,HE17=2)),HK17/(GW17*2),IF(AND(HL12="",HL13="",HL14="",HL15="",HL16="",HL17&lt;&gt;"",OR(HE12=2,HE13=2,HE14=2,HE15=2,HE16=2,HE17=2)),HK17/(GW17*2),IF(AND(HL13="",HL14="",HL15="",HL16="",HL17&lt;&gt;"",OR(HE13=2,HE14=2,HE15=2,HE16=2,HE17=2)),HK17/(GW17*2),IF(AND(HL14="",HL15="",HL16="",HL17&lt;&gt;"",OR(HE14=2,HE15=2,HE16=2,HE17=2)),HK17/(GW17*2),IF(AND(HL15="",HL16="",HL17&lt;&gt;"",OR(HE15=2,HE16=2,HE17=2)),HK17/(GW17*2),IF(AND(HL16="",HL17&lt;&gt;"",OR(HE16=2,HE17=2)),HK17/(GW17*2),1)))))))))</f>
        <v/>
      </c>
      <c r="HH17" s="89" t="str">
        <f t="shared" ca="1" si="135"/>
        <v/>
      </c>
      <c r="HI17" s="84">
        <f t="shared" si="136"/>
        <v>0</v>
      </c>
      <c r="HJ17" s="84" t="str">
        <f>IF(GW17="","",IF(AND(GW9="",GW10="",GW11="",GW12="",GW13="",GW14="",GW15="",GW16="",GW17&lt;&gt;""),HI9+HI10+HI11+HI12+HI13+HI14+HI15+HI16+HI17,IF(AND(GW10="",GW11="",GW12="",GW13="",GW14="",GW15="",GW16="",GW17&lt;&gt;""),HI10+HI11+HI12+HI13+HI14+HI15+HI16+HI17,IF(AND(GW11="",GW12="",GW13="",GW14="",GW15="",GW16="",GW17&lt;&gt;""),HI11+HI12+HI13+HI14+HI15+HI16+HI17,IF(AND(GW12="",GW13="",GW14="",GW15="",GW16="",GW17&lt;&gt;""),HI12+HI13+HI14+HI15+HI16+HI17,IF(AND(GW13="",GW14="",GW15="",GW16="",GW17&lt;&gt;""),HI13+HI14+HI15+HI16+HI17,IF(AND(GW14="",GW15="",GW16="",GW17&lt;&gt;""),HI14+HI15+HI16+HI17,IF(AND(GW15="",GW16="",GW17&lt;&gt;""),HI15+HI16+HI17,IF(AND(GW16="",GW17&lt;&gt;""),HI16+HI17,HI17)))))))))</f>
        <v/>
      </c>
      <c r="HK17" s="84" t="str">
        <f t="shared" si="137"/>
        <v/>
      </c>
      <c r="HL17" s="24" t="str">
        <f t="shared" si="138"/>
        <v/>
      </c>
      <c r="HM17" s="101">
        <f>入力シート!HD17</f>
        <v>0</v>
      </c>
      <c r="HN17" s="210">
        <f>入力シート!HE17</f>
        <v>0</v>
      </c>
      <c r="HO17" s="211"/>
      <c r="HP17" s="212"/>
      <c r="HQ17" s="94"/>
      <c r="HR17" s="94"/>
      <c r="HS17" s="94"/>
      <c r="HT17" s="14">
        <f>入力シート!HF17</f>
        <v>0</v>
      </c>
      <c r="HV17" s="30" t="str">
        <f t="shared" si="333"/>
        <v/>
      </c>
      <c r="HW17" s="101">
        <f>入力シート!HV17</f>
        <v>0</v>
      </c>
      <c r="HX17" s="101" t="str">
        <f>IF(HV17="","",入力シート!HW17)</f>
        <v/>
      </c>
      <c r="HY17" s="24">
        <f>TIME(入力シート!HY17,入力シート!IA17,0)</f>
        <v>0</v>
      </c>
      <c r="HZ17" s="24">
        <f>TIME(入力シート!IC17,入力シート!IE17,0)</f>
        <v>0</v>
      </c>
      <c r="IA17" s="31">
        <f>TIME(入力シート!IG17,入力シート!II17,0)</f>
        <v>0</v>
      </c>
      <c r="IB17" s="31">
        <f>TIME(入力シート!IK17,入力シート!IM17,0)</f>
        <v>0</v>
      </c>
      <c r="IC17" s="24">
        <f t="shared" si="139"/>
        <v>0</v>
      </c>
      <c r="ID17" s="24">
        <f t="shared" si="140"/>
        <v>0</v>
      </c>
      <c r="IE17" s="24">
        <f t="shared" si="141"/>
        <v>0</v>
      </c>
      <c r="IF17" s="26" t="str">
        <f t="shared" si="18"/>
        <v/>
      </c>
      <c r="IG17" s="26" t="str">
        <f t="shared" si="19"/>
        <v/>
      </c>
      <c r="IH17" s="24" t="str">
        <f>IF(HY17="","",IF(AND(HW17=HW18,HY18-HZ17&lt;0),999,IF(AND(HW17=HW18,IG17=IG18,HY18-HZ17&lt;TIME(2,0,0)),"",IE17)))</f>
        <v/>
      </c>
      <c r="II17" s="24" t="str">
        <f>IF(IH17="","",IF(IH17=999,"error",IF(AND(AND(HW17=HW16,HW16=HW15,HW15=HW14,HW14=HW13,HW13=HW12,HW12=HW11,HW11=HW10,HW10=HW9),AND(IH16="",IH15="",IH14="",IH13="",IH12="",IH11="",IH10="",IH9="")),IE9+IE10+IE11+IE12+IE13+IE14+IE15+IE16+IE17,IF(AND(AND(HW17=HW16,HW16=HW15,HW15=HW14,HW14=HW13,HW13=HW12,HW12=HW11,HW11=HW10),AND(IH16="",IH15="",IH14="",IH13="",IH12="",IH11="",IH10="")),IE10+IE11+IE12+IE13+IE14+IE15+IE16+IE17,IF(AND(AND(HW17=HW16,HW16=HW15,HW15=HW14,HW14=HW13,HW13=HW12,HW12=HW11),AND(IH16="",IH15="",IH14="",IH13="",IH12="",IH11="")),IE11+IE12+IE13+IE14+IE15+IE16+IE17,IF(AND(AND(HW17=HW16,HW16=HW15,HW15=HW14,HW14=HW13,HW13=HW12),AND(IH16="",IH15="",IH14="",IH13="",IH12="")),IE12+IE13+IE14+IE15+IE16+IE17,IF(AND(AND(HW17=HW16,HW16=HW15,HW15=HW14,HW14=HW13),AND(IH16="",IH15="",IH14="",IH13="")),IE13+IE14+IE15+IE16+IE17,IF(AND(AND(HW17=HW16,HW16=HW15,HW15=HW14),AND(IH16="",IH15="",IH14="")),IE14+IE15+IE16+IE17,IF(AND(AND(HW17=HW16,HW16=HW15),AND(IH16="",IH15="")),IE15+IE16+IE17,IF(AND(HW16=HW17,IH16=""),IE16+IE17,IH17))))))))))</f>
        <v/>
      </c>
      <c r="IJ17" s="101" t="str">
        <f t="shared" si="143"/>
        <v/>
      </c>
      <c r="IK17" s="24" t="str">
        <f t="shared" si="144"/>
        <v/>
      </c>
      <c r="IL17" s="27">
        <f t="shared" si="367"/>
        <v>1</v>
      </c>
      <c r="IM17" s="27" t="str">
        <f t="shared" si="145"/>
        <v>1</v>
      </c>
      <c r="IN17" s="27" t="str">
        <f t="shared" si="334"/>
        <v/>
      </c>
      <c r="IO17" s="27" t="str">
        <f t="shared" si="146"/>
        <v/>
      </c>
      <c r="IP17" s="28" t="str">
        <f t="shared" ca="1" si="147"/>
        <v/>
      </c>
      <c r="IQ17" s="33">
        <f>入力シート!IO17</f>
        <v>0</v>
      </c>
      <c r="IR17" s="88" t="str">
        <f ca="1">IF(IP17="","",IF(AND(IP9="",IP10="",IP11="",IP12="",IP13="",IP14="",IP15="",IP16="",IP17&lt;&gt;"",OR(IQ9=2,IQ10=2,IQ11=2,IQ12=2,IQ13=2,IQ14=2,IQ15=2,IQ16=2,IQ17=2)),IP17*2,IF(AND(IP10="",IP11="",IP12="",IP13="",IP14="",IP15="",IP16="",IP17&lt;&gt;"",OR(IQ10=2,IQ11=2,IQ12=2,IQ13=2,IQ14=2,IQ15=2,IQ16=2,IQ17=2)),IP17*2,IF(AND(IP11="",IP12="",IP13="",IP14="",IP15="",IP16="",IP17&lt;&gt;"",OR(IQ11=2,IQ12=2,IQ13=2,IQ14=2,IQ15=2,IQ16=2,IQ17=2)),IP17*2,IF(AND(IP12="",IP13="",IP14="",IP15="",IP16="",IP17&lt;&gt;"",OR(IQ12=2,IQ13=2,IQ14=2,IQ15=2,IQ16=2,IQ17=2)),IP17*2,IF(AND(IP13="",IP14="",IP15="",IP16="",IP17&lt;&gt;"",OR(IQ13=2,IQ14=2,IQ15=2,IQ16=2,IQ17=2)),IP17*2,IF(AND(IP14="",IP15="",IP16="",IP17&lt;&gt;"",OR(IQ14=2,IQ15=2,IQ16=2,IQ17=2)),IP17*2,IF(AND(IP15="",IP16="",IP17&lt;&gt;"",OR(IQ15=2,IQ16=2,IQ17=2)),IP17*2,IF(AND(IP16="",IP17&lt;&gt;"",OR(IQ16=2,IQ17=2)),IP17*2,IF(AND(IP17&lt;&gt;"",IQ17=2),IP17*2,IP17))))))))))</f>
        <v/>
      </c>
      <c r="IS17" s="87" t="str">
        <f>IF(IX17="","",IF(AND(IX9="",IX10="",IX11="",IX12="",IX13="",IX14="",IX15="",IX16="",IX17&lt;&gt;"",OR(IQ9=2,IQ10=2,IQ11=2,IQ12=2,IQ13=2,IQ14=2,IQ15=2,IQ16=2,IQ17=2)),IW17/(II17*2),IF(AND(IX10="",IX11="",IX12="",IX13="",IX14="",IX15="",IX16="",IX17&lt;&gt;"",OR(IQ10=2,IQ11=2,IQ12=2,IQ13=2,IQ14=2,IQ15=2,IQ16=2,IQ17=2)),IW17/(II17*2),IF(AND(IX11="",IX12="",IX13="",IX14="",IX15="",IX16="",IX17&lt;&gt;"",OR(IQ11=2,IQ12=2,IQ13=2,IQ14=2,IQ15=2,IQ16=2,IQ17=2)),IW17/(II17*2),IF(AND(IX12="",IX13="",IX14="",IX15="",IX16="",IX17&lt;&gt;"",OR(IQ12=2,IQ13=2,IQ14=2,IQ15=2,IQ16=2,IQ17=2)),IW17/(II17*2),IF(AND(IX13="",IX14="",IX15="",IX16="",IX17&lt;&gt;"",OR(IQ13=2,IQ14=2,IQ15=2,IQ16=2,IQ17=2)),IW17/(II17*2),IF(AND(IX14="",IX15="",IX16="",IX17&lt;&gt;"",OR(IQ14=2,IQ15=2,IQ16=2,IQ17=2)),IW17/(II17*2),IF(AND(IX15="",IX16="",IX17&lt;&gt;"",OR(IQ15=2,IQ16=2,IQ17=2)),IW17/(II17*2),IF(AND(IX16="",IX17&lt;&gt;"",OR(IQ16=2,IQ17=2)),IW17/(II17*2),1)))))))))</f>
        <v/>
      </c>
      <c r="IT17" s="89" t="str">
        <f t="shared" ca="1" si="148"/>
        <v/>
      </c>
      <c r="IU17" s="84">
        <f t="shared" si="149"/>
        <v>0</v>
      </c>
      <c r="IV17" s="84" t="str">
        <f>IF(II17="","",IF(AND(II9="",II10="",II11="",II12="",II13="",II14="",II15="",II16="",II17&lt;&gt;""),IU9+IU10+IU11+IU12+IU13+IU14+IU15+IU16+IU17,IF(AND(II10="",II11="",II12="",II13="",II14="",II15="",II16="",II17&lt;&gt;""),IU10+IU11+IU12+IU13+IU14+IU15+IU16+IU17,IF(AND(II11="",II12="",II13="",II14="",II15="",II16="",II17&lt;&gt;""),IU11+IU12+IU13+IU14+IU15+IU16+IU17,IF(AND(II12="",II13="",II14="",II15="",II16="",II17&lt;&gt;""),IU12+IU13+IU14+IU15+IU16+IU17,IF(AND(II13="",II14="",II15="",II16="",II17&lt;&gt;""),IU13+IU14+IU15+IU16+IU17,IF(AND(II14="",II15="",II16="",II17&lt;&gt;""),IU14+IU15+IU16+IU17,IF(AND(II15="",II16="",II17&lt;&gt;""),IU15+IU16+IU17,IF(AND(II16="",II17&lt;&gt;""),IU16+IU17,IU17)))))))))</f>
        <v/>
      </c>
      <c r="IW17" s="84" t="str">
        <f t="shared" si="150"/>
        <v/>
      </c>
      <c r="IX17" s="24" t="str">
        <f t="shared" si="151"/>
        <v/>
      </c>
      <c r="IY17" s="101">
        <f>入力シート!IP17</f>
        <v>0</v>
      </c>
      <c r="IZ17" s="210">
        <f>入力シート!IQ17</f>
        <v>0</v>
      </c>
      <c r="JA17" s="211"/>
      <c r="JB17" s="212"/>
      <c r="JC17" s="94"/>
      <c r="JD17" s="94"/>
      <c r="JE17" s="94"/>
      <c r="JF17" s="14">
        <f>入力シート!IR17</f>
        <v>0</v>
      </c>
      <c r="JH17" s="30" t="str">
        <f t="shared" si="335"/>
        <v/>
      </c>
      <c r="JI17" s="101">
        <f>入力シート!JH17</f>
        <v>0</v>
      </c>
      <c r="JJ17" s="101" t="str">
        <f>IF(JH17="","",入力シート!JI17)</f>
        <v/>
      </c>
      <c r="JK17" s="24">
        <f>TIME(入力シート!JK17,入力シート!JM17,0)</f>
        <v>0</v>
      </c>
      <c r="JL17" s="24">
        <f>TIME(入力シート!JO17,入力シート!JQ17,0)</f>
        <v>0</v>
      </c>
      <c r="JM17" s="31">
        <f>TIME(入力シート!JS17,入力シート!JU17,0)</f>
        <v>0</v>
      </c>
      <c r="JN17" s="31">
        <f>TIME(入力シート!JW17,入力シート!JY17,0)</f>
        <v>0</v>
      </c>
      <c r="JO17" s="24">
        <f t="shared" si="152"/>
        <v>0</v>
      </c>
      <c r="JP17" s="24">
        <f t="shared" si="153"/>
        <v>0</v>
      </c>
      <c r="JQ17" s="24">
        <f t="shared" si="154"/>
        <v>0</v>
      </c>
      <c r="JR17" s="26" t="str">
        <f t="shared" si="21"/>
        <v/>
      </c>
      <c r="JS17" s="26" t="str">
        <f t="shared" si="22"/>
        <v/>
      </c>
      <c r="JT17" s="24" t="str">
        <f>IF(JK17="","",IF(AND(JI17=JI18,JK18-JL17&lt;0),999,IF(AND(JI17=JI18,JS17=JS18,JK18-JL17&lt;TIME(2,0,0)),"",JQ17)))</f>
        <v/>
      </c>
      <c r="JU17" s="24" t="str">
        <f>IF(JT17="","",IF(JT17=999,"error",IF(AND(AND(JI17=JI16,JI16=JI15,JI15=JI14,JI14=JI13,JI13=JI12,JI12=JI11,JI11=JI10,JI10=JI9),AND(JT16="",JT15="",JT14="",JT13="",JT12="",JT11="",JT10="",JT9="")),JQ9+JQ10+JQ11+JQ12+JQ13+JQ14+JQ15+JQ16+JQ17,IF(AND(AND(JI17=JI16,JI16=JI15,JI15=JI14,JI14=JI13,JI13=JI12,JI12=JI11,JI11=JI10),AND(JT16="",JT15="",JT14="",JT13="",JT12="",JT11="",JT10="")),JQ10+JQ11+JQ12+JQ13+JQ14+JQ15+JQ16+JQ17,IF(AND(AND(JI17=JI16,JI16=JI15,JI15=JI14,JI14=JI13,JI13=JI12,JI12=JI11),AND(JT16="",JT15="",JT14="",JT13="",JT12="",JT11="")),JQ11+JQ12+JQ13+JQ14+JQ15+JQ16+JQ17,IF(AND(AND(JI17=JI16,JI16=JI15,JI15=JI14,JI14=JI13,JI13=JI12),AND(JT16="",JT15="",JT14="",JT13="",JT12="")),JQ12+JQ13+JQ14+JQ15+JQ16+JQ17,IF(AND(AND(JI17=JI16,JI16=JI15,JI15=JI14,JI14=JI13),AND(JT16="",JT15="",JT14="",JT13="")),JQ13+JQ14+JQ15+JQ16+JQ17,IF(AND(AND(JI17=JI16,JI16=JI15,JI15=JI14),AND(JT16="",JT15="",JT14="")),JQ14+JQ15+JQ16+JQ17,IF(AND(AND(JI17=JI16,JI16=JI15),AND(JT16="",JT15="")),JQ15+JQ16+JQ17,IF(AND(JI16=JI17,JT16=""),JQ16+JQ17,JT17))))))))))</f>
        <v/>
      </c>
      <c r="JV17" s="101" t="str">
        <f t="shared" si="156"/>
        <v/>
      </c>
      <c r="JW17" s="24" t="str">
        <f t="shared" si="157"/>
        <v/>
      </c>
      <c r="JX17" s="27">
        <f t="shared" si="368"/>
        <v>1</v>
      </c>
      <c r="JY17" s="27" t="str">
        <f t="shared" si="158"/>
        <v>1</v>
      </c>
      <c r="JZ17" s="27" t="str">
        <f t="shared" si="336"/>
        <v/>
      </c>
      <c r="KA17" s="27" t="str">
        <f t="shared" si="159"/>
        <v/>
      </c>
      <c r="KB17" s="28" t="str">
        <f t="shared" ca="1" si="160"/>
        <v/>
      </c>
      <c r="KC17" s="33">
        <f>入力シート!KA17</f>
        <v>0</v>
      </c>
      <c r="KD17" s="88" t="str">
        <f ca="1">IF(KB17="","",IF(AND(KB9="",KB10="",KB11="",KB12="",KB13="",KB14="",KB15="",KB16="",KB17&lt;&gt;"",OR(KC9=2,KC10=2,KC11=2,KC12=2,KC13=2,KC14=2,KC15=2,KC16=2,KC17=2)),KB17*2,IF(AND(KB10="",KB11="",KB12="",KB13="",KB14="",KB15="",KB16="",KB17&lt;&gt;"",OR(KC10=2,KC11=2,KC12=2,KC13=2,KC14=2,KC15=2,KC16=2,KC17=2)),KB17*2,IF(AND(KB11="",KB12="",KB13="",KB14="",KB15="",KB16="",KB17&lt;&gt;"",OR(KC11=2,KC12=2,KC13=2,KC14=2,KC15=2,KC16=2,KC17=2)),KB17*2,IF(AND(KB12="",KB13="",KB14="",KB15="",KB16="",KB17&lt;&gt;"",OR(KC12=2,KC13=2,KC14=2,KC15=2,KC16=2,KC17=2)),KB17*2,IF(AND(KB13="",KB14="",KB15="",KB16="",KB17&lt;&gt;"",OR(KC13=2,KC14=2,KC15=2,KC16=2,KC17=2)),KB17*2,IF(AND(KB14="",KB15="",KB16="",KB17&lt;&gt;"",OR(KC14=2,KC15=2,KC16=2,KC17=2)),KB17*2,IF(AND(KB15="",KB16="",KB17&lt;&gt;"",OR(KC15=2,KC16=2,KC17=2)),KB17*2,IF(AND(KB16="",KB17&lt;&gt;"",OR(KC16=2,KC17=2)),KB17*2,IF(AND(KB17&lt;&gt;"",KC17=2),KB17*2,KB17))))))))))</f>
        <v/>
      </c>
      <c r="KE17" s="87" t="str">
        <f>IF(KJ17="","",IF(AND(KJ9="",KJ10="",KJ11="",KJ12="",KJ13="",KJ14="",KJ15="",KJ16="",KJ17&lt;&gt;"",OR(KC9=2,KC10=2,KC11=2,KC12=2,KC13=2,KC14=2,KC15=2,KC16=2,KC17=2)),KI17/(JU17*2),IF(AND(KJ10="",KJ11="",KJ12="",KJ13="",KJ14="",KJ15="",KJ16="",KJ17&lt;&gt;"",OR(KC10=2,KC11=2,KC12=2,KC13=2,KC14=2,KC15=2,KC16=2,KC17=2)),KI17/(JU17*2),IF(AND(KJ11="",KJ12="",KJ13="",KJ14="",KJ15="",KJ16="",KJ17&lt;&gt;"",OR(KC11=2,KC12=2,KC13=2,KC14=2,KC15=2,KC16=2,KC17=2)),KI17/(JU17*2),IF(AND(KJ12="",KJ13="",KJ14="",KJ15="",KJ16="",KJ17&lt;&gt;"",OR(KC12=2,KC13=2,KC14=2,KC15=2,KC16=2,KC17=2)),KI17/(JU17*2),IF(AND(KJ13="",KJ14="",KJ15="",KJ16="",KJ17&lt;&gt;"",OR(KC13=2,KC14=2,KC15=2,KC16=2,KC17=2)),KI17/(JU17*2),IF(AND(KJ14="",KJ15="",KJ16="",KJ17&lt;&gt;"",OR(KC14=2,KC15=2,KC16=2,KC17=2)),KI17/(JU17*2),IF(AND(KJ15="",KJ16="",KJ17&lt;&gt;"",OR(KC15=2,KC16=2,KC17=2)),KI17/(JU17*2),IF(AND(KJ16="",KJ17&lt;&gt;"",OR(KC16=2,KC17=2)),KI17/(JU17*2),1)))))))))</f>
        <v/>
      </c>
      <c r="KF17" s="89" t="str">
        <f t="shared" ca="1" si="161"/>
        <v/>
      </c>
      <c r="KG17" s="84">
        <f t="shared" si="162"/>
        <v>0</v>
      </c>
      <c r="KH17" s="84" t="str">
        <f>IF(JU17="","",IF(AND(JU9="",JU10="",JU11="",JU12="",JU13="",JU14="",JU15="",JU16="",JU17&lt;&gt;""),KG9+KG10+KG11+KG12+KG13+KG14+KG15+KG16+KG17,IF(AND(JU10="",JU11="",JU12="",JU13="",JU14="",JU15="",JU16="",JU17&lt;&gt;""),KG10+KG11+KG12+KG13+KG14+KG15+KG16+KG17,IF(AND(JU11="",JU12="",JU13="",JU14="",JU15="",JU16="",JU17&lt;&gt;""),KG11+KG12+KG13+KG14+KG15+KG16+KG17,IF(AND(JU12="",JU13="",JU14="",JU15="",JU16="",JU17&lt;&gt;""),KG12+KG13+KG14+KG15+KG16+KG17,IF(AND(JU13="",JU14="",JU15="",JU16="",JU17&lt;&gt;""),KG13+KG14+KG15+KG16+KG17,IF(AND(JU14="",JU15="",JU16="",JU17&lt;&gt;""),KG14+KG15+KG16+KG17,IF(AND(JU15="",JU16="",JU17&lt;&gt;""),KG15+KG16+KG17,IF(AND(JU16="",JU17&lt;&gt;""),KG16+KG17,KG17)))))))))</f>
        <v/>
      </c>
      <c r="KI17" s="84" t="str">
        <f t="shared" si="163"/>
        <v/>
      </c>
      <c r="KJ17" s="24" t="str">
        <f t="shared" si="164"/>
        <v/>
      </c>
      <c r="KK17" s="101">
        <f>入力シート!KB17</f>
        <v>0</v>
      </c>
      <c r="KL17" s="210">
        <f>入力シート!KC17</f>
        <v>0</v>
      </c>
      <c r="KM17" s="211"/>
      <c r="KN17" s="212"/>
      <c r="KO17" s="94"/>
      <c r="KP17" s="94"/>
      <c r="KQ17" s="94"/>
      <c r="KR17" s="14">
        <f>入力シート!KD17</f>
        <v>0</v>
      </c>
      <c r="KT17" s="30" t="str">
        <f t="shared" si="337"/>
        <v/>
      </c>
      <c r="KU17" s="101">
        <f>入力シート!KT17</f>
        <v>0</v>
      </c>
      <c r="KV17" s="101" t="str">
        <f>IF(KT17="","",入力シート!KU17)</f>
        <v/>
      </c>
      <c r="KW17" s="24">
        <f>TIME(入力シート!KW17,入力シート!KY17,0)</f>
        <v>0</v>
      </c>
      <c r="KX17" s="24">
        <f>TIME(入力シート!LA17,入力シート!LC17,0)</f>
        <v>0</v>
      </c>
      <c r="KY17" s="31">
        <f>TIME(入力シート!LE17,入力シート!LG17,0)</f>
        <v>0</v>
      </c>
      <c r="KZ17" s="31">
        <f>TIME(入力シート!LI17,入力シート!LK17,0)</f>
        <v>0</v>
      </c>
      <c r="LA17" s="24">
        <f t="shared" si="165"/>
        <v>0</v>
      </c>
      <c r="LB17" s="24">
        <f t="shared" si="166"/>
        <v>0</v>
      </c>
      <c r="LC17" s="24">
        <f t="shared" si="167"/>
        <v>0</v>
      </c>
      <c r="LD17" s="26" t="str">
        <f t="shared" si="24"/>
        <v/>
      </c>
      <c r="LE17" s="26" t="str">
        <f t="shared" si="25"/>
        <v/>
      </c>
      <c r="LF17" s="24" t="str">
        <f>IF(KW17="","",IF(AND(KU17=KU18,KW18-KX17&lt;0),999,IF(AND(KU17=KU18,LE17=LE18,KW18-KX17&lt;TIME(2,0,0)),"",LC17)))</f>
        <v/>
      </c>
      <c r="LG17" s="24" t="str">
        <f>IF(LF17="","",IF(LF17=999,"error",IF(AND(AND(KU17=KU16,KU16=KU15,KU15=KU14,KU14=KU13,KU13=KU12,KU12=KU11,KU11=KU10,KU10=KU9),AND(LF16="",LF15="",LF14="",LF13="",LF12="",LF11="",LF10="",LF9="")),LC9+LC10+LC11+LC12+LC13+LC14+LC15+LC16+LC17,IF(AND(AND(KU17=KU16,KU16=KU15,KU15=KU14,KU14=KU13,KU13=KU12,KU12=KU11,KU11=KU10),AND(LF16="",LF15="",LF14="",LF13="",LF12="",LF11="",LF10="")),LC10+LC11+LC12+LC13+LC14+LC15+LC16+LC17,IF(AND(AND(KU17=KU16,KU16=KU15,KU15=KU14,KU14=KU13,KU13=KU12,KU12=KU11),AND(LF16="",LF15="",LF14="",LF13="",LF12="",LF11="")),LC11+LC12+LC13+LC14+LC15+LC16+LC17,IF(AND(AND(KU17=KU16,KU16=KU15,KU15=KU14,KU14=KU13,KU13=KU12),AND(LF16="",LF15="",LF14="",LF13="",LF12="")),LC12+LC13+LC14+LC15+LC16+LC17,IF(AND(AND(KU17=KU16,KU16=KU15,KU15=KU14,KU14=KU13),AND(LF16="",LF15="",LF14="",LF13="")),LC13+LC14+LC15+LC16+LC17,IF(AND(AND(KU17=KU16,KU16=KU15,KU15=KU14),AND(LF16="",LF15="",LF14="")),LC14+LC15+LC16+LC17,IF(AND(AND(KU17=KU16,KU16=KU15),AND(LF16="",LF15="")),LC15+LC16+LC17,IF(AND(KU16=KU17,LF16=""),LC16+LC17,LF17))))))))))</f>
        <v/>
      </c>
      <c r="LH17" s="101" t="str">
        <f t="shared" si="169"/>
        <v/>
      </c>
      <c r="LI17" s="24" t="str">
        <f t="shared" si="170"/>
        <v/>
      </c>
      <c r="LJ17" s="27">
        <f t="shared" si="369"/>
        <v>1</v>
      </c>
      <c r="LK17" s="27" t="str">
        <f t="shared" si="171"/>
        <v>1</v>
      </c>
      <c r="LL17" s="27" t="str">
        <f t="shared" si="338"/>
        <v/>
      </c>
      <c r="LM17" s="27" t="str">
        <f t="shared" si="172"/>
        <v/>
      </c>
      <c r="LN17" s="28" t="str">
        <f t="shared" ca="1" si="173"/>
        <v/>
      </c>
      <c r="LO17" s="33">
        <f>入力シート!LM17</f>
        <v>0</v>
      </c>
      <c r="LP17" s="88" t="str">
        <f ca="1">IF(LN17="","",IF(AND(LN9="",LN10="",LN11="",LN12="",LN13="",LN14="",LN15="",LN16="",LN17&lt;&gt;"",OR(LO9=2,LO10=2,LO11=2,LO12=2,LO13=2,LO14=2,LO15=2,LO16=2,LO17=2)),LN17*2,IF(AND(LN10="",LN11="",LN12="",LN13="",LN14="",LN15="",LN16="",LN17&lt;&gt;"",OR(LO10=2,LO11=2,LO12=2,LO13=2,LO14=2,LO15=2,LO16=2,LO17=2)),LN17*2,IF(AND(LN11="",LN12="",LN13="",LN14="",LN15="",LN16="",LN17&lt;&gt;"",OR(LO11=2,LO12=2,LO13=2,LO14=2,LO15=2,LO16=2,LO17=2)),LN17*2,IF(AND(LN12="",LN13="",LN14="",LN15="",LN16="",LN17&lt;&gt;"",OR(LO12=2,LO13=2,LO14=2,LO15=2,LO16=2,LO17=2)),LN17*2,IF(AND(LN13="",LN14="",LN15="",LN16="",LN17&lt;&gt;"",OR(LO13=2,LO14=2,LO15=2,LO16=2,LO17=2)),LN17*2,IF(AND(LN14="",LN15="",LN16="",LN17&lt;&gt;"",OR(LO14=2,LO15=2,LO16=2,LO17=2)),LN17*2,IF(AND(LN15="",LN16="",LN17&lt;&gt;"",OR(LO15=2,LO16=2,LO17=2)),LN17*2,IF(AND(LN16="",LN17&lt;&gt;"",OR(LO16=2,LO17=2)),LN17*2,IF(AND(LN17&lt;&gt;"",LO17=2),LN17*2,LN17))))))))))</f>
        <v/>
      </c>
      <c r="LQ17" s="87" t="str">
        <f>IF(LV17="","",IF(AND(LV9="",LV10="",LV11="",LV12="",LV13="",LV14="",LV15="",LV16="",LV17&lt;&gt;"",OR(LO9=2,LO10=2,LO11=2,LO12=2,LO13=2,LO14=2,LO15=2,LO16=2,LO17=2)),LU17/(LG17*2),IF(AND(LV10="",LV11="",LV12="",LV13="",LV14="",LV15="",LV16="",LV17&lt;&gt;"",OR(LO10=2,LO11=2,LO12=2,LO13=2,LO14=2,LO15=2,LO16=2,LO17=2)),LU17/(LG17*2),IF(AND(LV11="",LV12="",LV13="",LV14="",LV15="",LV16="",LV17&lt;&gt;"",OR(LO11=2,LO12=2,LO13=2,LO14=2,LO15=2,LO16=2,LO17=2)),LU17/(LG17*2),IF(AND(LV12="",LV13="",LV14="",LV15="",LV16="",LV17&lt;&gt;"",OR(LO12=2,LO13=2,LO14=2,LO15=2,LO16=2,LO17=2)),LU17/(LG17*2),IF(AND(LV13="",LV14="",LV15="",LV16="",LV17&lt;&gt;"",OR(LO13=2,LO14=2,LO15=2,LO16=2,LO17=2)),LU17/(LG17*2),IF(AND(LV14="",LV15="",LV16="",LV17&lt;&gt;"",OR(LO14=2,LO15=2,LO16=2,LO17=2)),LU17/(LG17*2),IF(AND(LV15="",LV16="",LV17&lt;&gt;"",OR(LO15=2,LO16=2,LO17=2)),LU17/(LG17*2),IF(AND(LV16="",LV17&lt;&gt;"",OR(LO16=2,LO17=2)),LU17/(LG17*2),1)))))))))</f>
        <v/>
      </c>
      <c r="LR17" s="89" t="str">
        <f t="shared" ca="1" si="174"/>
        <v/>
      </c>
      <c r="LS17" s="84">
        <f t="shared" si="175"/>
        <v>0</v>
      </c>
      <c r="LT17" s="84" t="str">
        <f>IF(LG17="","",IF(AND(LG9="",LG10="",LG11="",LG12="",LG13="",LG14="",LG15="",LG16="",LG17&lt;&gt;""),LS9+LS10+LS11+LS12+LS13+LS14+LS15+LS16+LS17,IF(AND(LG10="",LG11="",LG12="",LG13="",LG14="",LG15="",LG16="",LG17&lt;&gt;""),LS10+LS11+LS12+LS13+LS14+LS15+LS16+LS17,IF(AND(LG11="",LG12="",LG13="",LG14="",LG15="",LG16="",LG17&lt;&gt;""),LS11+LS12+LS13+LS14+LS15+LS16+LS17,IF(AND(LG12="",LG13="",LG14="",LG15="",LG16="",LG17&lt;&gt;""),LS12+LS13+LS14+LS15+LS16+LS17,IF(AND(LG13="",LG14="",LG15="",LG16="",LG17&lt;&gt;""),LS13+LS14+LS15+LS16+LS17,IF(AND(LG14="",LG15="",LG16="",LG17&lt;&gt;""),LS14+LS15+LS16+LS17,IF(AND(LG15="",LG16="",LG17&lt;&gt;""),LS15+LS16+LS17,IF(AND(LG16="",LG17&lt;&gt;""),LS16+LS17,LS17)))))))))</f>
        <v/>
      </c>
      <c r="LU17" s="84" t="str">
        <f t="shared" si="176"/>
        <v/>
      </c>
      <c r="LV17" s="24" t="str">
        <f t="shared" si="177"/>
        <v/>
      </c>
      <c r="LW17" s="101">
        <f>入力シート!LN17</f>
        <v>0</v>
      </c>
      <c r="LX17" s="210">
        <f>入力シート!LO17</f>
        <v>0</v>
      </c>
      <c r="LY17" s="211"/>
      <c r="LZ17" s="212"/>
      <c r="MA17" s="94"/>
      <c r="MB17" s="94"/>
      <c r="MC17" s="94"/>
      <c r="MD17" s="14">
        <f>入力シート!LP17</f>
        <v>0</v>
      </c>
      <c r="MF17" s="30" t="str">
        <f t="shared" si="339"/>
        <v/>
      </c>
      <c r="MG17" s="101">
        <f>入力シート!MF17</f>
        <v>0</v>
      </c>
      <c r="MH17" s="101" t="str">
        <f>IF(MF17="","",入力シート!MG17)</f>
        <v/>
      </c>
      <c r="MI17" s="24">
        <f>TIME(入力シート!MI17,入力シート!MK17,0)</f>
        <v>0</v>
      </c>
      <c r="MJ17" s="24">
        <f>TIME(入力シート!MM17,入力シート!MO17,0)</f>
        <v>0</v>
      </c>
      <c r="MK17" s="31">
        <f>TIME(入力シート!MQ17,入力シート!MS17,0)</f>
        <v>0</v>
      </c>
      <c r="ML17" s="31">
        <f>TIME(入力シート!MU17,入力シート!MW17,0)</f>
        <v>0</v>
      </c>
      <c r="MM17" s="24">
        <f t="shared" si="178"/>
        <v>0</v>
      </c>
      <c r="MN17" s="24">
        <f t="shared" si="179"/>
        <v>0</v>
      </c>
      <c r="MO17" s="24">
        <f t="shared" si="180"/>
        <v>0</v>
      </c>
      <c r="MP17" s="26" t="str">
        <f t="shared" si="27"/>
        <v/>
      </c>
      <c r="MQ17" s="26" t="str">
        <f t="shared" si="28"/>
        <v/>
      </c>
      <c r="MR17" s="24" t="str">
        <f>IF(MI17="","",IF(AND(MG17=MG18,MI18-MJ17&lt;0),999,IF(AND(MG17=MG18,MQ17=MQ18,MI18-MJ17&lt;TIME(2,0,0)),"",MO17)))</f>
        <v/>
      </c>
      <c r="MS17" s="24" t="str">
        <f>IF(MR17="","",IF(MR17=999,"error",IF(AND(AND(MG17=MG16,MG16=MG15,MG15=MG14,MG14=MG13,MG13=MG12,MG12=MG11,MG11=MG10,MG10=MG9),AND(MR16="",MR15="",MR14="",MR13="",MR12="",MR11="",MR10="",MR9="")),MO9+MO10+MO11+MO12+MO13+MO14+MO15+MO16+MO17,IF(AND(AND(MG17=MG16,MG16=MG15,MG15=MG14,MG14=MG13,MG13=MG12,MG12=MG11,MG11=MG10),AND(MR16="",MR15="",MR14="",MR13="",MR12="",MR11="",MR10="")),MO10+MO11+MO12+MO13+MO14+MO15+MO16+MO17,IF(AND(AND(MG17=MG16,MG16=MG15,MG15=MG14,MG14=MG13,MG13=MG12,MG12=MG11),AND(MR16="",MR15="",MR14="",MR13="",MR12="",MR11="")),MO11+MO12+MO13+MO14+MO15+MO16+MO17,IF(AND(AND(MG17=MG16,MG16=MG15,MG15=MG14,MG14=MG13,MG13=MG12),AND(MR16="",MR15="",MR14="",MR13="",MR12="")),MO12+MO13+MO14+MO15+MO16+MO17,IF(AND(AND(MG17=MG16,MG16=MG15,MG15=MG14,MG14=MG13),AND(MR16="",MR15="",MR14="",MR13="")),MO13+MO14+MO15+MO16+MO17,IF(AND(AND(MG17=MG16,MG16=MG15,MG15=MG14),AND(MR16="",MR15="",MR14="")),MO14+MO15+MO16+MO17,IF(AND(AND(MG17=MG16,MG16=MG15),AND(MR16="",MR15="")),MO15+MO16+MO17,IF(AND(MG16=MG17,MR16=""),MO16+MO17,MR17))))))))))</f>
        <v/>
      </c>
      <c r="MT17" s="101" t="str">
        <f t="shared" si="182"/>
        <v/>
      </c>
      <c r="MU17" s="24" t="str">
        <f t="shared" si="183"/>
        <v/>
      </c>
      <c r="MV17" s="27">
        <f t="shared" si="370"/>
        <v>1</v>
      </c>
      <c r="MW17" s="27" t="str">
        <f t="shared" si="184"/>
        <v>1</v>
      </c>
      <c r="MX17" s="27" t="str">
        <f t="shared" si="340"/>
        <v/>
      </c>
      <c r="MY17" s="27" t="str">
        <f t="shared" si="185"/>
        <v/>
      </c>
      <c r="MZ17" s="28" t="str">
        <f t="shared" ca="1" si="186"/>
        <v/>
      </c>
      <c r="NA17" s="33">
        <f>入力シート!MY17</f>
        <v>0</v>
      </c>
      <c r="NB17" s="88" t="str">
        <f ca="1">IF(MZ17="","",IF(AND(MZ9="",MZ10="",MZ11="",MZ12="",MZ13="",MZ14="",MZ15="",MZ16="",MZ17&lt;&gt;"",OR(NA9=2,NA10=2,NA11=2,NA12=2,NA13=2,NA14=2,NA15=2,NA16=2,NA17=2)),MZ17*2,IF(AND(MZ10="",MZ11="",MZ12="",MZ13="",MZ14="",MZ15="",MZ16="",MZ17&lt;&gt;"",OR(NA10=2,NA11=2,NA12=2,NA13=2,NA14=2,NA15=2,NA16=2,NA17=2)),MZ17*2,IF(AND(MZ11="",MZ12="",MZ13="",MZ14="",MZ15="",MZ16="",MZ17&lt;&gt;"",OR(NA11=2,NA12=2,NA13=2,NA14=2,NA15=2,NA16=2,NA17=2)),MZ17*2,IF(AND(MZ12="",MZ13="",MZ14="",MZ15="",MZ16="",MZ17&lt;&gt;"",OR(NA12=2,NA13=2,NA14=2,NA15=2,NA16=2,NA17=2)),MZ17*2,IF(AND(MZ13="",MZ14="",MZ15="",MZ16="",MZ17&lt;&gt;"",OR(NA13=2,NA14=2,NA15=2,NA16=2,NA17=2)),MZ17*2,IF(AND(MZ14="",MZ15="",MZ16="",MZ17&lt;&gt;"",OR(NA14=2,NA15=2,NA16=2,NA17=2)),MZ17*2,IF(AND(MZ15="",MZ16="",MZ17&lt;&gt;"",OR(NA15=2,NA16=2,NA17=2)),MZ17*2,IF(AND(MZ16="",MZ17&lt;&gt;"",OR(NA16=2,NA17=2)),MZ17*2,IF(AND(MZ17&lt;&gt;"",NA17=2),MZ17*2,MZ17))))))))))</f>
        <v/>
      </c>
      <c r="NC17" s="87" t="str">
        <f>IF(NH17="","",IF(AND(NH9="",NH10="",NH11="",NH12="",NH13="",NH14="",NH15="",NH16="",NH17&lt;&gt;"",OR(NA9=2,NA10=2,NA11=2,NA12=2,NA13=2,NA14=2,NA15=2,NA16=2,NA17=2)),NG17/(MS17*2),IF(AND(NH10="",NH11="",NH12="",NH13="",NH14="",NH15="",NH16="",NH17&lt;&gt;"",OR(NA10=2,NA11=2,NA12=2,NA13=2,NA14=2,NA15=2,NA16=2,NA17=2)),NG17/(MS17*2),IF(AND(NH11="",NH12="",NH13="",NH14="",NH15="",NH16="",NH17&lt;&gt;"",OR(NA11=2,NA12=2,NA13=2,NA14=2,NA15=2,NA16=2,NA17=2)),NG17/(MS17*2),IF(AND(NH12="",NH13="",NH14="",NH15="",NH16="",NH17&lt;&gt;"",OR(NA12=2,NA13=2,NA14=2,NA15=2,NA16=2,NA17=2)),NG17/(MS17*2),IF(AND(NH13="",NH14="",NH15="",NH16="",NH17&lt;&gt;"",OR(NA13=2,NA14=2,NA15=2,NA16=2,NA17=2)),NG17/(MS17*2),IF(AND(NH14="",NH15="",NH16="",NH17&lt;&gt;"",OR(NA14=2,NA15=2,NA16=2,NA17=2)),NG17/(MS17*2),IF(AND(NH15="",NH16="",NH17&lt;&gt;"",OR(NA15=2,NA16=2,NA17=2)),NG17/(MS17*2),IF(AND(NH16="",NH17&lt;&gt;"",OR(NA16=2,NA17=2)),NG17/(MS17*2),1)))))))))</f>
        <v/>
      </c>
      <c r="ND17" s="89" t="str">
        <f t="shared" ca="1" si="187"/>
        <v/>
      </c>
      <c r="NE17" s="84">
        <f t="shared" si="188"/>
        <v>0</v>
      </c>
      <c r="NF17" s="84" t="str">
        <f>IF(MS17="","",IF(AND(MS9="",MS10="",MS11="",MS12="",MS13="",MS14="",MS15="",MS16="",MS17&lt;&gt;""),NE9+NE10+NE11+NE12+NE13+NE14+NE15+NE16+NE17,IF(AND(MS10="",MS11="",MS12="",MS13="",MS14="",MS15="",MS16="",MS17&lt;&gt;""),NE10+NE11+NE12+NE13+NE14+NE15+NE16+NE17,IF(AND(MS11="",MS12="",MS13="",MS14="",MS15="",MS16="",MS17&lt;&gt;""),NE11+NE12+NE13+NE14+NE15+NE16+NE17,IF(AND(MS12="",MS13="",MS14="",MS15="",MS16="",MS17&lt;&gt;""),NE12+NE13+NE14+NE15+NE16+NE17,IF(AND(MS13="",MS14="",MS15="",MS16="",MS17&lt;&gt;""),NE13+NE14+NE15+NE16+NE17,IF(AND(MS14="",MS15="",MS16="",MS17&lt;&gt;""),NE14+NE15+NE16+NE17,IF(AND(MS15="",MS16="",MS17&lt;&gt;""),NE15+NE16+NE17,IF(AND(MS16="",MS17&lt;&gt;""),NE16+NE17,NE17)))))))))</f>
        <v/>
      </c>
      <c r="NG17" s="84" t="str">
        <f t="shared" si="189"/>
        <v/>
      </c>
      <c r="NH17" s="24" t="str">
        <f t="shared" si="190"/>
        <v/>
      </c>
      <c r="NI17" s="101">
        <f>入力シート!MZ17</f>
        <v>0</v>
      </c>
      <c r="NJ17" s="210">
        <f>入力シート!NA17</f>
        <v>0</v>
      </c>
      <c r="NK17" s="211"/>
      <c r="NL17" s="212"/>
      <c r="NM17" s="94"/>
      <c r="NN17" s="94"/>
      <c r="NO17" s="94"/>
      <c r="NP17" s="14">
        <f>入力シート!NB17</f>
        <v>0</v>
      </c>
      <c r="NR17" s="30" t="str">
        <f t="shared" si="341"/>
        <v/>
      </c>
      <c r="NS17" s="101">
        <f>入力シート!NR17</f>
        <v>0</v>
      </c>
      <c r="NT17" s="101" t="str">
        <f>IF(NR17="","",入力シート!NS17)</f>
        <v/>
      </c>
      <c r="NU17" s="24">
        <f>TIME(入力シート!NU17,入力シート!NW17,0)</f>
        <v>0</v>
      </c>
      <c r="NV17" s="24">
        <f>TIME(入力シート!NY17,入力シート!OA17,0)</f>
        <v>0</v>
      </c>
      <c r="NW17" s="31">
        <f>TIME(入力シート!OC17,入力シート!OE17,0)</f>
        <v>0</v>
      </c>
      <c r="NX17" s="31">
        <f>TIME(入力シート!OG17,入力シート!OI17,0)</f>
        <v>0</v>
      </c>
      <c r="NY17" s="24">
        <f t="shared" si="191"/>
        <v>0</v>
      </c>
      <c r="NZ17" s="24">
        <f t="shared" si="192"/>
        <v>0</v>
      </c>
      <c r="OA17" s="24">
        <f t="shared" si="193"/>
        <v>0</v>
      </c>
      <c r="OB17" s="26" t="str">
        <f t="shared" si="30"/>
        <v/>
      </c>
      <c r="OC17" s="26" t="str">
        <f t="shared" si="31"/>
        <v/>
      </c>
      <c r="OD17" s="24" t="str">
        <f>IF(NU17="","",IF(AND(NS17=NS18,NU18-NV17&lt;0),999,IF(AND(NS17=NS18,OC17=OC18,NU18-NV17&lt;TIME(2,0,0)),"",OA17)))</f>
        <v/>
      </c>
      <c r="OE17" s="24" t="str">
        <f>IF(OD17="","",IF(OD17=999,"error",IF(AND(AND(NS17=NS16,NS16=NS15,NS15=NS14,NS14=NS13,NS13=NS12,NS12=NS11,NS11=NS10,NS10=NS9),AND(OD16="",OD15="",OD14="",OD13="",OD12="",OD11="",OD10="",OD9="")),OA9+OA10+OA11+OA12+OA13+OA14+OA15+OA16+OA17,IF(AND(AND(NS17=NS16,NS16=NS15,NS15=NS14,NS14=NS13,NS13=NS12,NS12=NS11,NS11=NS10),AND(OD16="",OD15="",OD14="",OD13="",OD12="",OD11="",OD10="")),OA10+OA11+OA12+OA13+OA14+OA15+OA16+OA17,IF(AND(AND(NS17=NS16,NS16=NS15,NS15=NS14,NS14=NS13,NS13=NS12,NS12=NS11),AND(OD16="",OD15="",OD14="",OD13="",OD12="",OD11="")),OA11+OA12+OA13+OA14+OA15+OA16+OA17,IF(AND(AND(NS17=NS16,NS16=NS15,NS15=NS14,NS14=NS13,NS13=NS12),AND(OD16="",OD15="",OD14="",OD13="",OD12="")),OA12+OA13+OA14+OA15+OA16+OA17,IF(AND(AND(NS17=NS16,NS16=NS15,NS15=NS14,NS14=NS13),AND(OD16="",OD15="",OD14="",OD13="")),OA13+OA14+OA15+OA16+OA17,IF(AND(AND(NS17=NS16,NS16=NS15,NS15=NS14),AND(OD16="",OD15="",OD14="")),OA14+OA15+OA16+OA17,IF(AND(AND(NS17=NS16,NS16=NS15),AND(OD16="",OD15="")),OA15+OA16+OA17,IF(AND(NS16=NS17,OD16=""),OA16+OA17,OD17))))))))))</f>
        <v/>
      </c>
      <c r="OF17" s="101" t="str">
        <f t="shared" si="195"/>
        <v/>
      </c>
      <c r="OG17" s="24" t="str">
        <f t="shared" si="196"/>
        <v/>
      </c>
      <c r="OH17" s="27">
        <f t="shared" si="371"/>
        <v>1</v>
      </c>
      <c r="OI17" s="27" t="str">
        <f t="shared" si="197"/>
        <v>1</v>
      </c>
      <c r="OJ17" s="27" t="str">
        <f t="shared" si="342"/>
        <v/>
      </c>
      <c r="OK17" s="27" t="str">
        <f t="shared" si="198"/>
        <v/>
      </c>
      <c r="OL17" s="28" t="str">
        <f t="shared" ca="1" si="199"/>
        <v/>
      </c>
      <c r="OM17" s="33">
        <f>入力シート!OK17</f>
        <v>0</v>
      </c>
      <c r="ON17" s="88" t="str">
        <f ca="1">IF(OL17="","",IF(AND(OL9="",OL10="",OL11="",OL12="",OL13="",OL14="",OL15="",OL16="",OL17&lt;&gt;"",OR(OM9=2,OM10=2,OM11=2,OM12=2,OM13=2,OM14=2,OM15=2,OM16=2,OM17=2)),OL17*2,IF(AND(OL10="",OL11="",OL12="",OL13="",OL14="",OL15="",OL16="",OL17&lt;&gt;"",OR(OM10=2,OM11=2,OM12=2,OM13=2,OM14=2,OM15=2,OM16=2,OM17=2)),OL17*2,IF(AND(OL11="",OL12="",OL13="",OL14="",OL15="",OL16="",OL17&lt;&gt;"",OR(OM11=2,OM12=2,OM13=2,OM14=2,OM15=2,OM16=2,OM17=2)),OL17*2,IF(AND(OL12="",OL13="",OL14="",OL15="",OL16="",OL17&lt;&gt;"",OR(OM12=2,OM13=2,OM14=2,OM15=2,OM16=2,OM17=2)),OL17*2,IF(AND(OL13="",OL14="",OL15="",OL16="",OL17&lt;&gt;"",OR(OM13=2,OM14=2,OM15=2,OM16=2,OM17=2)),OL17*2,IF(AND(OL14="",OL15="",OL16="",OL17&lt;&gt;"",OR(OM14=2,OM15=2,OM16=2,OM17=2)),OL17*2,IF(AND(OL15="",OL16="",OL17&lt;&gt;"",OR(OM15=2,OM16=2,OM17=2)),OL17*2,IF(AND(OL16="",OL17&lt;&gt;"",OR(OM16=2,OM17=2)),OL17*2,IF(AND(OL17&lt;&gt;"",OM17=2),OL17*2,OL17))))))))))</f>
        <v/>
      </c>
      <c r="OO17" s="87" t="str">
        <f>IF(OT17="","",IF(AND(OT9="",OT10="",OT11="",OT12="",OT13="",OT14="",OT15="",OT16="",OT17&lt;&gt;"",OR(OM9=2,OM10=2,OM11=2,OM12=2,OM13=2,OM14=2,OM15=2,OM16=2,OM17=2)),OS17/(OE17*2),IF(AND(OT10="",OT11="",OT12="",OT13="",OT14="",OT15="",OT16="",OT17&lt;&gt;"",OR(OM10=2,OM11=2,OM12=2,OM13=2,OM14=2,OM15=2,OM16=2,OM17=2)),OS17/(OE17*2),IF(AND(OT11="",OT12="",OT13="",OT14="",OT15="",OT16="",OT17&lt;&gt;"",OR(OM11=2,OM12=2,OM13=2,OM14=2,OM15=2,OM16=2,OM17=2)),OS17/(OE17*2),IF(AND(OT12="",OT13="",OT14="",OT15="",OT16="",OT17&lt;&gt;"",OR(OM12=2,OM13=2,OM14=2,OM15=2,OM16=2,OM17=2)),OS17/(OE17*2),IF(AND(OT13="",OT14="",OT15="",OT16="",OT17&lt;&gt;"",OR(OM13=2,OM14=2,OM15=2,OM16=2,OM17=2)),OS17/(OE17*2),IF(AND(OT14="",OT15="",OT16="",OT17&lt;&gt;"",OR(OM14=2,OM15=2,OM16=2,OM17=2)),OS17/(OE17*2),IF(AND(OT15="",OT16="",OT17&lt;&gt;"",OR(OM15=2,OM16=2,OM17=2)),OS17/(OE17*2),IF(AND(OT16="",OT17&lt;&gt;"",OR(OM16=2,OM17=2)),OS17/(OE17*2),1)))))))))</f>
        <v/>
      </c>
      <c r="OP17" s="89" t="str">
        <f t="shared" ca="1" si="200"/>
        <v/>
      </c>
      <c r="OQ17" s="84">
        <f t="shared" si="201"/>
        <v>0</v>
      </c>
      <c r="OR17" s="84" t="str">
        <f>IF(OE17="","",IF(AND(OE9="",OE10="",OE11="",OE12="",OE13="",OE14="",OE15="",OE16="",OE17&lt;&gt;""),OQ9+OQ10+OQ11+OQ12+OQ13+OQ14+OQ15+OQ16+OQ17,IF(AND(OE10="",OE11="",OE12="",OE13="",OE14="",OE15="",OE16="",OE17&lt;&gt;""),OQ10+OQ11+OQ12+OQ13+OQ14+OQ15+OQ16+OQ17,IF(AND(OE11="",OE12="",OE13="",OE14="",OE15="",OE16="",OE17&lt;&gt;""),OQ11+OQ12+OQ13+OQ14+OQ15+OQ16+OQ17,IF(AND(OE12="",OE13="",OE14="",OE15="",OE16="",OE17&lt;&gt;""),OQ12+OQ13+OQ14+OQ15+OQ16+OQ17,IF(AND(OE13="",OE14="",OE15="",OE16="",OE17&lt;&gt;""),OQ13+OQ14+OQ15+OQ16+OQ17,IF(AND(OE14="",OE15="",OE16="",OE17&lt;&gt;""),OQ14+OQ15+OQ16+OQ17,IF(AND(OE15="",OE16="",OE17&lt;&gt;""),OQ15+OQ16+OQ17,IF(AND(OE16="",OE17&lt;&gt;""),OQ16+OQ17,OQ17)))))))))</f>
        <v/>
      </c>
      <c r="OS17" s="84" t="str">
        <f t="shared" si="202"/>
        <v/>
      </c>
      <c r="OT17" s="24" t="str">
        <f t="shared" si="203"/>
        <v/>
      </c>
      <c r="OU17" s="101">
        <f>入力シート!OL17</f>
        <v>0</v>
      </c>
      <c r="OV17" s="210">
        <f>入力シート!OM17</f>
        <v>0</v>
      </c>
      <c r="OW17" s="211"/>
      <c r="OX17" s="212"/>
      <c r="OY17" s="94"/>
      <c r="OZ17" s="94"/>
      <c r="PA17" s="94"/>
      <c r="PB17" s="14">
        <f>入力シート!ON17</f>
        <v>0</v>
      </c>
      <c r="PD17" s="30" t="str">
        <f t="shared" si="343"/>
        <v/>
      </c>
      <c r="PE17" s="101">
        <f>入力シート!PD17</f>
        <v>0</v>
      </c>
      <c r="PF17" s="101" t="str">
        <f>IF(PD17="","",入力シート!PE17)</f>
        <v/>
      </c>
      <c r="PG17" s="24">
        <f>TIME(入力シート!PG17,入力シート!PI17,0)</f>
        <v>0</v>
      </c>
      <c r="PH17" s="24">
        <f>TIME(入力シート!PK17,入力シート!PM17,0)</f>
        <v>0</v>
      </c>
      <c r="PI17" s="31">
        <f>TIME(入力シート!PO17,入力シート!PQ17,0)</f>
        <v>0</v>
      </c>
      <c r="PJ17" s="31">
        <f>TIME(入力シート!PS17,入力シート!PU17,0)</f>
        <v>0</v>
      </c>
      <c r="PK17" s="24">
        <f t="shared" si="204"/>
        <v>0</v>
      </c>
      <c r="PL17" s="24">
        <f t="shared" si="205"/>
        <v>0</v>
      </c>
      <c r="PM17" s="24">
        <f t="shared" si="206"/>
        <v>0</v>
      </c>
      <c r="PN17" s="26" t="str">
        <f t="shared" si="33"/>
        <v/>
      </c>
      <c r="PO17" s="26" t="str">
        <f t="shared" si="34"/>
        <v/>
      </c>
      <c r="PP17" s="24" t="str">
        <f>IF(PG17="","",IF(AND(PE17=PE18,PG18-PH17&lt;0),999,IF(AND(PE17=PE18,PO17=PO18,PG18-PH17&lt;TIME(2,0,0)),"",PM17)))</f>
        <v/>
      </c>
      <c r="PQ17" s="24" t="str">
        <f>IF(PP17="","",IF(PP17=999,"error",IF(AND(AND(PE17=PE16,PE16=PE15,PE15=PE14,PE14=PE13,PE13=PE12,PE12=PE11,PE11=PE10,PE10=PE9),AND(PP16="",PP15="",PP14="",PP13="",PP12="",PP11="",PP10="",PP9="")),PM9+PM10+PM11+PM12+PM13+PM14+PM15+PM16+PM17,IF(AND(AND(PE17=PE16,PE16=PE15,PE15=PE14,PE14=PE13,PE13=PE12,PE12=PE11,PE11=PE10),AND(PP16="",PP15="",PP14="",PP13="",PP12="",PP11="",PP10="")),PM10+PM11+PM12+PM13+PM14+PM15+PM16+PM17,IF(AND(AND(PE17=PE16,PE16=PE15,PE15=PE14,PE14=PE13,PE13=PE12,PE12=PE11),AND(PP16="",PP15="",PP14="",PP13="",PP12="",PP11="")),PM11+PM12+PM13+PM14+PM15+PM16+PM17,IF(AND(AND(PE17=PE16,PE16=PE15,PE15=PE14,PE14=PE13,PE13=PE12),AND(PP16="",PP15="",PP14="",PP13="",PP12="")),PM12+PM13+PM14+PM15+PM16+PM17,IF(AND(AND(PE17=PE16,PE16=PE15,PE15=PE14,PE14=PE13),AND(PP16="",PP15="",PP14="",PP13="")),PM13+PM14+PM15+PM16+PM17,IF(AND(AND(PE17=PE16,PE16=PE15,PE15=PE14),AND(PP16="",PP15="",PP14="")),PM14+PM15+PM16+PM17,IF(AND(AND(PE17=PE16,PE16=PE15),AND(PP16="",PP15="")),PM15+PM16+PM17,IF(AND(PE16=PE17,PP16=""),PM16+PM17,PP17))))))))))</f>
        <v/>
      </c>
      <c r="PR17" s="101" t="str">
        <f t="shared" si="208"/>
        <v/>
      </c>
      <c r="PS17" s="24" t="str">
        <f t="shared" si="209"/>
        <v/>
      </c>
      <c r="PT17" s="27">
        <f t="shared" si="372"/>
        <v>1</v>
      </c>
      <c r="PU17" s="27" t="str">
        <f t="shared" si="210"/>
        <v>1</v>
      </c>
      <c r="PV17" s="27" t="str">
        <f t="shared" si="344"/>
        <v/>
      </c>
      <c r="PW17" s="27" t="str">
        <f t="shared" si="211"/>
        <v/>
      </c>
      <c r="PX17" s="28" t="str">
        <f t="shared" ca="1" si="212"/>
        <v/>
      </c>
      <c r="PY17" s="33">
        <f>入力シート!PW17</f>
        <v>0</v>
      </c>
      <c r="PZ17" s="88" t="str">
        <f ca="1">IF(PX17="","",IF(AND(PX9="",PX10="",PX11="",PX12="",PX13="",PX14="",PX15="",PX16="",PX17&lt;&gt;"",OR(PY9=2,PY10=2,PY11=2,PY12=2,PY13=2,PY14=2,PY15=2,PY16=2,PY17=2)),PX17*2,IF(AND(PX10="",PX11="",PX12="",PX13="",PX14="",PX15="",PX16="",PX17&lt;&gt;"",OR(PY10=2,PY11=2,PY12=2,PY13=2,PY14=2,PY15=2,PY16=2,PY17=2)),PX17*2,IF(AND(PX11="",PX12="",PX13="",PX14="",PX15="",PX16="",PX17&lt;&gt;"",OR(PY11=2,PY12=2,PY13=2,PY14=2,PY15=2,PY16=2,PY17=2)),PX17*2,IF(AND(PX12="",PX13="",PX14="",PX15="",PX16="",PX17&lt;&gt;"",OR(PY12=2,PY13=2,PY14=2,PY15=2,PY16=2,PY17=2)),PX17*2,IF(AND(PX13="",PX14="",PX15="",PX16="",PX17&lt;&gt;"",OR(PY13=2,PY14=2,PY15=2,PY16=2,PY17=2)),PX17*2,IF(AND(PX14="",PX15="",PX16="",PX17&lt;&gt;"",OR(PY14=2,PY15=2,PY16=2,PY17=2)),PX17*2,IF(AND(PX15="",PX16="",PX17&lt;&gt;"",OR(PY15=2,PY16=2,PY17=2)),PX17*2,IF(AND(PX16="",PX17&lt;&gt;"",OR(PY16=2,PY17=2)),PX17*2,IF(AND(PX17&lt;&gt;"",PY17=2),PX17*2,PX17))))))))))</f>
        <v/>
      </c>
      <c r="QA17" s="87" t="str">
        <f>IF(QF17="","",IF(AND(QF9="",QF10="",QF11="",QF12="",QF13="",QF14="",QF15="",QF16="",QF17&lt;&gt;"",OR(PY9=2,PY10=2,PY11=2,PY12=2,PY13=2,PY14=2,PY15=2,PY16=2,PY17=2)),QE17/(PQ17*2),IF(AND(QF10="",QF11="",QF12="",QF13="",QF14="",QF15="",QF16="",QF17&lt;&gt;"",OR(PY10=2,PY11=2,PY12=2,PY13=2,PY14=2,PY15=2,PY16=2,PY17=2)),QE17/(PQ17*2),IF(AND(QF11="",QF12="",QF13="",QF14="",QF15="",QF16="",QF17&lt;&gt;"",OR(PY11=2,PY12=2,PY13=2,PY14=2,PY15=2,PY16=2,PY17=2)),QE17/(PQ17*2),IF(AND(QF12="",QF13="",QF14="",QF15="",QF16="",QF17&lt;&gt;"",OR(PY12=2,PY13=2,PY14=2,PY15=2,PY16=2,PY17=2)),QE17/(PQ17*2),IF(AND(QF13="",QF14="",QF15="",QF16="",QF17&lt;&gt;"",OR(PY13=2,PY14=2,PY15=2,PY16=2,PY17=2)),QE17/(PQ17*2),IF(AND(QF14="",QF15="",QF16="",QF17&lt;&gt;"",OR(PY14=2,PY15=2,PY16=2,PY17=2)),QE17/(PQ17*2),IF(AND(QF15="",QF16="",QF17&lt;&gt;"",OR(PY15=2,PY16=2,PY17=2)),QE17/(PQ17*2),IF(AND(QF16="",QF17&lt;&gt;"",OR(PY16=2,PY17=2)),QE17/(PQ17*2),1)))))))))</f>
        <v/>
      </c>
      <c r="QB17" s="89" t="str">
        <f t="shared" ca="1" si="213"/>
        <v/>
      </c>
      <c r="QC17" s="84">
        <f t="shared" si="214"/>
        <v>0</v>
      </c>
      <c r="QD17" s="84" t="str">
        <f>IF(PQ17="","",IF(AND(PQ9="",PQ10="",PQ11="",PQ12="",PQ13="",PQ14="",PQ15="",PQ16="",PQ17&lt;&gt;""),QC9+QC10+QC11+QC12+QC13+QC14+QC15+QC16+QC17,IF(AND(PQ10="",PQ11="",PQ12="",PQ13="",PQ14="",PQ15="",PQ16="",PQ17&lt;&gt;""),QC10+QC11+QC12+QC13+QC14+QC15+QC16+QC17,IF(AND(PQ11="",PQ12="",PQ13="",PQ14="",PQ15="",PQ16="",PQ17&lt;&gt;""),QC11+QC12+QC13+QC14+QC15+QC16+QC17,IF(AND(PQ12="",PQ13="",PQ14="",PQ15="",PQ16="",PQ17&lt;&gt;""),QC12+QC13+QC14+QC15+QC16+QC17,IF(AND(PQ13="",PQ14="",PQ15="",PQ16="",PQ17&lt;&gt;""),QC13+QC14+QC15+QC16+QC17,IF(AND(PQ14="",PQ15="",PQ16="",PQ17&lt;&gt;""),QC14+QC15+QC16+QC17,IF(AND(PQ15="",PQ16="",PQ17&lt;&gt;""),QC15+QC16+QC17,IF(AND(PQ16="",PQ17&lt;&gt;""),QC16+QC17,QC17)))))))))</f>
        <v/>
      </c>
      <c r="QE17" s="84" t="str">
        <f t="shared" si="215"/>
        <v/>
      </c>
      <c r="QF17" s="24" t="str">
        <f t="shared" si="216"/>
        <v/>
      </c>
      <c r="QG17" s="101">
        <f>入力シート!PX17</f>
        <v>0</v>
      </c>
      <c r="QH17" s="210">
        <f>入力シート!PY17</f>
        <v>0</v>
      </c>
      <c r="QI17" s="211"/>
      <c r="QJ17" s="212"/>
      <c r="QK17" s="94"/>
      <c r="QL17" s="94"/>
      <c r="QM17" s="94"/>
      <c r="QN17" s="14">
        <f>入力シート!PZ17</f>
        <v>0</v>
      </c>
      <c r="QP17" s="30" t="str">
        <f t="shared" si="345"/>
        <v/>
      </c>
      <c r="QQ17" s="101">
        <f>入力シート!QP17</f>
        <v>0</v>
      </c>
      <c r="QR17" s="101" t="str">
        <f>IF(QP17="","",入力シート!QQ17)</f>
        <v/>
      </c>
      <c r="QS17" s="24">
        <f>TIME(入力シート!QS17,入力シート!QU17,0)</f>
        <v>0</v>
      </c>
      <c r="QT17" s="24">
        <f>TIME(入力シート!QW17,入力シート!QY17,0)</f>
        <v>0</v>
      </c>
      <c r="QU17" s="31">
        <f>TIME(入力シート!RA17,入力シート!RC17,0)</f>
        <v>0</v>
      </c>
      <c r="QV17" s="31">
        <f>TIME(入力シート!RE17,入力シート!RG17,0)</f>
        <v>0</v>
      </c>
      <c r="QW17" s="24">
        <f t="shared" si="217"/>
        <v>0</v>
      </c>
      <c r="QX17" s="24">
        <f t="shared" si="218"/>
        <v>0</v>
      </c>
      <c r="QY17" s="24">
        <f t="shared" si="219"/>
        <v>0</v>
      </c>
      <c r="QZ17" s="26" t="str">
        <f t="shared" si="36"/>
        <v/>
      </c>
      <c r="RA17" s="26" t="str">
        <f t="shared" si="37"/>
        <v/>
      </c>
      <c r="RB17" s="24" t="str">
        <f>IF(QS17="","",IF(AND(QQ17=QQ18,QS18-QT17&lt;0),999,IF(AND(QQ17=QQ18,RA17=RA18,QS18-QT17&lt;TIME(2,0,0)),"",QY17)))</f>
        <v/>
      </c>
      <c r="RC17" s="24" t="str">
        <f>IF(RB17="","",IF(RB17=999,"error",IF(AND(AND(QQ17=QQ16,QQ16=QQ15,QQ15=QQ14,QQ14=QQ13,QQ13=QQ12,QQ12=QQ11,QQ11=QQ10,QQ10=QQ9),AND(RB16="",RB15="",RB14="",RB13="",RB12="",RB11="",RB10="",RB9="")),QY9+QY10+QY11+QY12+QY13+QY14+QY15+QY16+QY17,IF(AND(AND(QQ17=QQ16,QQ16=QQ15,QQ15=QQ14,QQ14=QQ13,QQ13=QQ12,QQ12=QQ11,QQ11=QQ10),AND(RB16="",RB15="",RB14="",RB13="",RB12="",RB11="",RB10="")),QY10+QY11+QY12+QY13+QY14+QY15+QY16+QY17,IF(AND(AND(QQ17=QQ16,QQ16=QQ15,QQ15=QQ14,QQ14=QQ13,QQ13=QQ12,QQ12=QQ11),AND(RB16="",RB15="",RB14="",RB13="",RB12="",RB11="")),QY11+QY12+QY13+QY14+QY15+QY16+QY17,IF(AND(AND(QQ17=QQ16,QQ16=QQ15,QQ15=QQ14,QQ14=QQ13,QQ13=QQ12),AND(RB16="",RB15="",RB14="",RB13="",RB12="")),QY12+QY13+QY14+QY15+QY16+QY17,IF(AND(AND(QQ17=QQ16,QQ16=QQ15,QQ15=QQ14,QQ14=QQ13),AND(RB16="",RB15="",RB14="",RB13="")),QY13+QY14+QY15+QY16+QY17,IF(AND(AND(QQ17=QQ16,QQ16=QQ15,QQ15=QQ14),AND(RB16="",RB15="",RB14="")),QY14+QY15+QY16+QY17,IF(AND(AND(QQ17=QQ16,QQ16=QQ15),AND(RB16="",RB15="")),QY15+QY16+QY17,IF(AND(QQ16=QQ17,RB16=""),QY16+QY17,RB17))))))))))</f>
        <v/>
      </c>
      <c r="RD17" s="101" t="str">
        <f t="shared" si="221"/>
        <v/>
      </c>
      <c r="RE17" s="24" t="str">
        <f t="shared" si="222"/>
        <v/>
      </c>
      <c r="RF17" s="27">
        <f t="shared" si="373"/>
        <v>1</v>
      </c>
      <c r="RG17" s="27" t="str">
        <f t="shared" si="223"/>
        <v>1</v>
      </c>
      <c r="RH17" s="27" t="str">
        <f t="shared" si="346"/>
        <v/>
      </c>
      <c r="RI17" s="27" t="str">
        <f t="shared" si="224"/>
        <v/>
      </c>
      <c r="RJ17" s="28" t="str">
        <f t="shared" ca="1" si="225"/>
        <v/>
      </c>
      <c r="RK17" s="33">
        <f>入力シート!RI17</f>
        <v>0</v>
      </c>
      <c r="RL17" s="88" t="str">
        <f ca="1">IF(RJ17="","",IF(AND(RJ9="",RJ10="",RJ11="",RJ12="",RJ13="",RJ14="",RJ15="",RJ16="",RJ17&lt;&gt;"",OR(RK9=2,RK10=2,RK11=2,RK12=2,RK13=2,RK14=2,RK15=2,RK16=2,RK17=2)),RJ17*2,IF(AND(RJ10="",RJ11="",RJ12="",RJ13="",RJ14="",RJ15="",RJ16="",RJ17&lt;&gt;"",OR(RK10=2,RK11=2,RK12=2,RK13=2,RK14=2,RK15=2,RK16=2,RK17=2)),RJ17*2,IF(AND(RJ11="",RJ12="",RJ13="",RJ14="",RJ15="",RJ16="",RJ17&lt;&gt;"",OR(RK11=2,RK12=2,RK13=2,RK14=2,RK15=2,RK16=2,RK17=2)),RJ17*2,IF(AND(RJ12="",RJ13="",RJ14="",RJ15="",RJ16="",RJ17&lt;&gt;"",OR(RK12=2,RK13=2,RK14=2,RK15=2,RK16=2,RK17=2)),RJ17*2,IF(AND(RJ13="",RJ14="",RJ15="",RJ16="",RJ17&lt;&gt;"",OR(RK13=2,RK14=2,RK15=2,RK16=2,RK17=2)),RJ17*2,IF(AND(RJ14="",RJ15="",RJ16="",RJ17&lt;&gt;"",OR(RK14=2,RK15=2,RK16=2,RK17=2)),RJ17*2,IF(AND(RJ15="",RJ16="",RJ17&lt;&gt;"",OR(RK15=2,RK16=2,RK17=2)),RJ17*2,IF(AND(RJ16="",RJ17&lt;&gt;"",OR(RK16=2,RK17=2)),RJ17*2,IF(AND(RJ17&lt;&gt;"",RK17=2),RJ17*2,RJ17))))))))))</f>
        <v/>
      </c>
      <c r="RM17" s="87" t="str">
        <f>IF(RR17="","",IF(AND(RR9="",RR10="",RR11="",RR12="",RR13="",RR14="",RR15="",RR16="",RR17&lt;&gt;"",OR(RK9=2,RK10=2,RK11=2,RK12=2,RK13=2,RK14=2,RK15=2,RK16=2,RK17=2)),RQ17/(RC17*2),IF(AND(RR10="",RR11="",RR12="",RR13="",RR14="",RR15="",RR16="",RR17&lt;&gt;"",OR(RK10=2,RK11=2,RK12=2,RK13=2,RK14=2,RK15=2,RK16=2,RK17=2)),RQ17/(RC17*2),IF(AND(RR11="",RR12="",RR13="",RR14="",RR15="",RR16="",RR17&lt;&gt;"",OR(RK11=2,RK12=2,RK13=2,RK14=2,RK15=2,RK16=2,RK17=2)),RQ17/(RC17*2),IF(AND(RR12="",RR13="",RR14="",RR15="",RR16="",RR17&lt;&gt;"",OR(RK12=2,RK13=2,RK14=2,RK15=2,RK16=2,RK17=2)),RQ17/(RC17*2),IF(AND(RR13="",RR14="",RR15="",RR16="",RR17&lt;&gt;"",OR(RK13=2,RK14=2,RK15=2,RK16=2,RK17=2)),RQ17/(RC17*2),IF(AND(RR14="",RR15="",RR16="",RR17&lt;&gt;"",OR(RK14=2,RK15=2,RK16=2,RK17=2)),RQ17/(RC17*2),IF(AND(RR15="",RR16="",RR17&lt;&gt;"",OR(RK15=2,RK16=2,RK17=2)),RQ17/(RC17*2),IF(AND(RR16="",RR17&lt;&gt;"",OR(RK16=2,RK17=2)),RQ17/(RC17*2),1)))))))))</f>
        <v/>
      </c>
      <c r="RN17" s="89" t="str">
        <f t="shared" ca="1" si="226"/>
        <v/>
      </c>
      <c r="RO17" s="84">
        <f t="shared" si="227"/>
        <v>0</v>
      </c>
      <c r="RP17" s="84" t="str">
        <f>IF(RC17="","",IF(AND(RC9="",RC10="",RC11="",RC12="",RC13="",RC14="",RC15="",RC16="",RC17&lt;&gt;""),RO9+RO10+RO11+RO12+RO13+RO14+RO15+RO16+RO17,IF(AND(RC10="",RC11="",RC12="",RC13="",RC14="",RC15="",RC16="",RC17&lt;&gt;""),RO10+RO11+RO12+RO13+RO14+RO15+RO16+RO17,IF(AND(RC11="",RC12="",RC13="",RC14="",RC15="",RC16="",RC17&lt;&gt;""),RO11+RO12+RO13+RO14+RO15+RO16+RO17,IF(AND(RC12="",RC13="",RC14="",RC15="",RC16="",RC17&lt;&gt;""),RO12+RO13+RO14+RO15+RO16+RO17,IF(AND(RC13="",RC14="",RC15="",RC16="",RC17&lt;&gt;""),RO13+RO14+RO15+RO16+RO17,IF(AND(RC14="",RC15="",RC16="",RC17&lt;&gt;""),RO14+RO15+RO16+RO17,IF(AND(RC15="",RC16="",RC17&lt;&gt;""),RO15+RO16+RO17,IF(AND(RC16="",RC17&lt;&gt;""),RO16+RO17,RO17)))))))))</f>
        <v/>
      </c>
      <c r="RQ17" s="84" t="str">
        <f t="shared" si="228"/>
        <v/>
      </c>
      <c r="RR17" s="24" t="str">
        <f t="shared" si="229"/>
        <v/>
      </c>
      <c r="RS17" s="101">
        <f>入力シート!RJ17</f>
        <v>0</v>
      </c>
      <c r="RT17" s="210">
        <f>入力シート!RK17</f>
        <v>0</v>
      </c>
      <c r="RU17" s="211"/>
      <c r="RV17" s="212"/>
      <c r="RW17" s="94"/>
      <c r="RX17" s="94"/>
      <c r="RY17" s="94"/>
      <c r="RZ17" s="14">
        <f>入力シート!RL17</f>
        <v>0</v>
      </c>
      <c r="SB17" s="30" t="str">
        <f t="shared" si="347"/>
        <v/>
      </c>
      <c r="SC17" s="101">
        <f>入力シート!SB17</f>
        <v>0</v>
      </c>
      <c r="SD17" s="101" t="str">
        <f>IF(SB17="","",入力シート!SC17)</f>
        <v/>
      </c>
      <c r="SE17" s="24">
        <f>TIME(入力シート!SE17,入力シート!SG17,0)</f>
        <v>0</v>
      </c>
      <c r="SF17" s="24">
        <f>TIME(入力シート!SI17,入力シート!SK17,0)</f>
        <v>0</v>
      </c>
      <c r="SG17" s="31">
        <f>TIME(入力シート!SM17,入力シート!SO17,0)</f>
        <v>0</v>
      </c>
      <c r="SH17" s="31">
        <f>TIME(入力シート!SQ17,入力シート!SS17,0)</f>
        <v>0</v>
      </c>
      <c r="SI17" s="24">
        <f t="shared" si="230"/>
        <v>0</v>
      </c>
      <c r="SJ17" s="24">
        <f t="shared" si="231"/>
        <v>0</v>
      </c>
      <c r="SK17" s="24">
        <f t="shared" si="232"/>
        <v>0</v>
      </c>
      <c r="SL17" s="26" t="str">
        <f t="shared" si="39"/>
        <v/>
      </c>
      <c r="SM17" s="26" t="str">
        <f t="shared" si="40"/>
        <v/>
      </c>
      <c r="SN17" s="24" t="str">
        <f>IF(SE17="","",IF(AND(SC17=SC18,SE18-SF17&lt;0),999,IF(AND(SC17=SC18,SM17=SM18,SE18-SF17&lt;TIME(2,0,0)),"",SK17)))</f>
        <v/>
      </c>
      <c r="SO17" s="24" t="str">
        <f>IF(SN17="","",IF(SN17=999,"error",IF(AND(AND(SC17=SC16,SC16=SC15,SC15=SC14,SC14=SC13,SC13=SC12,SC12=SC11,SC11=SC10,SC10=SC9),AND(SN16="",SN15="",SN14="",SN13="",SN12="",SN11="",SN10="",SN9="")),SK9+SK10+SK11+SK12+SK13+SK14+SK15+SK16+SK17,IF(AND(AND(SC17=SC16,SC16=SC15,SC15=SC14,SC14=SC13,SC13=SC12,SC12=SC11,SC11=SC10),AND(SN16="",SN15="",SN14="",SN13="",SN12="",SN11="",SN10="")),SK10+SK11+SK12+SK13+SK14+SK15+SK16+SK17,IF(AND(AND(SC17=SC16,SC16=SC15,SC15=SC14,SC14=SC13,SC13=SC12,SC12=SC11),AND(SN16="",SN15="",SN14="",SN13="",SN12="",SN11="")),SK11+SK12+SK13+SK14+SK15+SK16+SK17,IF(AND(AND(SC17=SC16,SC16=SC15,SC15=SC14,SC14=SC13,SC13=SC12),AND(SN16="",SN15="",SN14="",SN13="",SN12="")),SK12+SK13+SK14+SK15+SK16+SK17,IF(AND(AND(SC17=SC16,SC16=SC15,SC15=SC14,SC14=SC13),AND(SN16="",SN15="",SN14="",SN13="")),SK13+SK14+SK15+SK16+SK17,IF(AND(AND(SC17=SC16,SC16=SC15,SC15=SC14),AND(SN16="",SN15="",SN14="")),SK14+SK15+SK16+SK17,IF(AND(AND(SC17=SC16,SC16=SC15),AND(SN16="",SN15="")),SK15+SK16+SK17,IF(AND(SC16=SC17,SN16=""),SK16+SK17,SN17))))))))))</f>
        <v/>
      </c>
      <c r="SP17" s="101" t="str">
        <f t="shared" si="234"/>
        <v/>
      </c>
      <c r="SQ17" s="24" t="str">
        <f t="shared" si="235"/>
        <v/>
      </c>
      <c r="SR17" s="27">
        <f t="shared" si="374"/>
        <v>1</v>
      </c>
      <c r="SS17" s="27" t="str">
        <f t="shared" si="236"/>
        <v>1</v>
      </c>
      <c r="ST17" s="27" t="str">
        <f t="shared" si="348"/>
        <v/>
      </c>
      <c r="SU17" s="27" t="str">
        <f t="shared" si="237"/>
        <v/>
      </c>
      <c r="SV17" s="28" t="str">
        <f t="shared" ca="1" si="238"/>
        <v/>
      </c>
      <c r="SW17" s="33">
        <f>入力シート!SU17</f>
        <v>0</v>
      </c>
      <c r="SX17" s="88" t="str">
        <f ca="1">IF(SV17="","",IF(AND(SV9="",SV10="",SV11="",SV12="",SV13="",SV14="",SV15="",SV16="",SV17&lt;&gt;"",OR(SW9=2,SW10=2,SW11=2,SW12=2,SW13=2,SW14=2,SW15=2,SW16=2,SW17=2)),SV17*2,IF(AND(SV10="",SV11="",SV12="",SV13="",SV14="",SV15="",SV16="",SV17&lt;&gt;"",OR(SW10=2,SW11=2,SW12=2,SW13=2,SW14=2,SW15=2,SW16=2,SW17=2)),SV17*2,IF(AND(SV11="",SV12="",SV13="",SV14="",SV15="",SV16="",SV17&lt;&gt;"",OR(SW11=2,SW12=2,SW13=2,SW14=2,SW15=2,SW16=2,SW17=2)),SV17*2,IF(AND(SV12="",SV13="",SV14="",SV15="",SV16="",SV17&lt;&gt;"",OR(SW12=2,SW13=2,SW14=2,SW15=2,SW16=2,SW17=2)),SV17*2,IF(AND(SV13="",SV14="",SV15="",SV16="",SV17&lt;&gt;"",OR(SW13=2,SW14=2,SW15=2,SW16=2,SW17=2)),SV17*2,IF(AND(SV14="",SV15="",SV16="",SV17&lt;&gt;"",OR(SW14=2,SW15=2,SW16=2,SW17=2)),SV17*2,IF(AND(SV15="",SV16="",SV17&lt;&gt;"",OR(SW15=2,SW16=2,SW17=2)),SV17*2,IF(AND(SV16="",SV17&lt;&gt;"",OR(SW16=2,SW17=2)),SV17*2,IF(AND(SV17&lt;&gt;"",SW17=2),SV17*2,SV17))))))))))</f>
        <v/>
      </c>
      <c r="SY17" s="87" t="str">
        <f>IF(TD17="","",IF(AND(TD9="",TD10="",TD11="",TD12="",TD13="",TD14="",TD15="",TD16="",TD17&lt;&gt;"",OR(SW9=2,SW10=2,SW11=2,SW12=2,SW13=2,SW14=2,SW15=2,SW16=2,SW17=2)),TC17/(SO17*2),IF(AND(TD10="",TD11="",TD12="",TD13="",TD14="",TD15="",TD16="",TD17&lt;&gt;"",OR(SW10=2,SW11=2,SW12=2,SW13=2,SW14=2,SW15=2,SW16=2,SW17=2)),TC17/(SO17*2),IF(AND(TD11="",TD12="",TD13="",TD14="",TD15="",TD16="",TD17&lt;&gt;"",OR(SW11=2,SW12=2,SW13=2,SW14=2,SW15=2,SW16=2,SW17=2)),TC17/(SO17*2),IF(AND(TD12="",TD13="",TD14="",TD15="",TD16="",TD17&lt;&gt;"",OR(SW12=2,SW13=2,SW14=2,SW15=2,SW16=2,SW17=2)),TC17/(SO17*2),IF(AND(TD13="",TD14="",TD15="",TD16="",TD17&lt;&gt;"",OR(SW13=2,SW14=2,SW15=2,SW16=2,SW17=2)),TC17/(SO17*2),IF(AND(TD14="",TD15="",TD16="",TD17&lt;&gt;"",OR(SW14=2,SW15=2,SW16=2,SW17=2)),TC17/(SO17*2),IF(AND(TD15="",TD16="",TD17&lt;&gt;"",OR(SW15=2,SW16=2,SW17=2)),TC17/(SO17*2),IF(AND(TD16="",TD17&lt;&gt;"",OR(SW16=2,SW17=2)),TC17/(SO17*2),1)))))))))</f>
        <v/>
      </c>
      <c r="SZ17" s="89" t="str">
        <f t="shared" ca="1" si="239"/>
        <v/>
      </c>
      <c r="TA17" s="84">
        <f t="shared" si="240"/>
        <v>0</v>
      </c>
      <c r="TB17" s="84" t="str">
        <f>IF(SO17="","",IF(AND(SO9="",SO10="",SO11="",SO12="",SO13="",SO14="",SO15="",SO16="",SO17&lt;&gt;""),TA9+TA10+TA11+TA12+TA13+TA14+TA15+TA16+TA17,IF(AND(SO10="",SO11="",SO12="",SO13="",SO14="",SO15="",SO16="",SO17&lt;&gt;""),TA10+TA11+TA12+TA13+TA14+TA15+TA16+TA17,IF(AND(SO11="",SO12="",SO13="",SO14="",SO15="",SO16="",SO17&lt;&gt;""),TA11+TA12+TA13+TA14+TA15+TA16+TA17,IF(AND(SO12="",SO13="",SO14="",SO15="",SO16="",SO17&lt;&gt;""),TA12+TA13+TA14+TA15+TA16+TA17,IF(AND(SO13="",SO14="",SO15="",SO16="",SO17&lt;&gt;""),TA13+TA14+TA15+TA16+TA17,IF(AND(SO14="",SO15="",SO16="",SO17&lt;&gt;""),TA14+TA15+TA16+TA17,IF(AND(SO15="",SO16="",SO17&lt;&gt;""),TA15+TA16+TA17,IF(AND(SO16="",SO17&lt;&gt;""),TA16+TA17,TA17)))))))))</f>
        <v/>
      </c>
      <c r="TC17" s="84" t="str">
        <f t="shared" si="241"/>
        <v/>
      </c>
      <c r="TD17" s="24" t="str">
        <f t="shared" si="242"/>
        <v/>
      </c>
      <c r="TE17" s="101">
        <f>入力シート!SV17</f>
        <v>0</v>
      </c>
      <c r="TF17" s="210">
        <f>入力シート!SW17</f>
        <v>0</v>
      </c>
      <c r="TG17" s="211"/>
      <c r="TH17" s="212"/>
      <c r="TI17" s="94"/>
      <c r="TJ17" s="94"/>
      <c r="TK17" s="94"/>
      <c r="TL17" s="14">
        <f>入力シート!SX17</f>
        <v>0</v>
      </c>
      <c r="TN17" s="30" t="str">
        <f t="shared" si="349"/>
        <v/>
      </c>
      <c r="TO17" s="101">
        <f>入力シート!TN17</f>
        <v>0</v>
      </c>
      <c r="TP17" s="101" t="str">
        <f>IF(TN17="","",入力シート!TO17)</f>
        <v/>
      </c>
      <c r="TQ17" s="24">
        <f>TIME(入力シート!TQ17,入力シート!TS17,0)</f>
        <v>0</v>
      </c>
      <c r="TR17" s="24">
        <f>TIME(入力シート!TU17,入力シート!TW17,0)</f>
        <v>0</v>
      </c>
      <c r="TS17" s="31">
        <f>TIME(入力シート!TY17,入力シート!UA17,0)</f>
        <v>0</v>
      </c>
      <c r="TT17" s="31">
        <f>TIME(入力シート!UC17,入力シート!UE17,0)</f>
        <v>0</v>
      </c>
      <c r="TU17" s="24">
        <f t="shared" si="243"/>
        <v>0</v>
      </c>
      <c r="TV17" s="24">
        <f t="shared" si="244"/>
        <v>0</v>
      </c>
      <c r="TW17" s="24">
        <f t="shared" si="245"/>
        <v>0</v>
      </c>
      <c r="TX17" s="26" t="str">
        <f t="shared" si="42"/>
        <v/>
      </c>
      <c r="TY17" s="26" t="str">
        <f t="shared" si="43"/>
        <v/>
      </c>
      <c r="TZ17" s="24" t="str">
        <f>IF(TQ17="","",IF(AND(TO17=TO18,TQ18-TR17&lt;0),999,IF(AND(TO17=TO18,TY17=TY18,TQ18-TR17&lt;TIME(2,0,0)),"",TW17)))</f>
        <v/>
      </c>
      <c r="UA17" s="24" t="str">
        <f>IF(TZ17="","",IF(TZ17=999,"error",IF(AND(AND(TO17=TO16,TO16=TO15,TO15=TO14,TO14=TO13,TO13=TO12,TO12=TO11,TO11=TO10,TO10=TO9),AND(TZ16="",TZ15="",TZ14="",TZ13="",TZ12="",TZ11="",TZ10="",TZ9="")),TW9+TW10+TW11+TW12+TW13+TW14+TW15+TW16+TW17,IF(AND(AND(TO17=TO16,TO16=TO15,TO15=TO14,TO14=TO13,TO13=TO12,TO12=TO11,TO11=TO10),AND(TZ16="",TZ15="",TZ14="",TZ13="",TZ12="",TZ11="",TZ10="")),TW10+TW11+TW12+TW13+TW14+TW15+TW16+TW17,IF(AND(AND(TO17=TO16,TO16=TO15,TO15=TO14,TO14=TO13,TO13=TO12,TO12=TO11),AND(TZ16="",TZ15="",TZ14="",TZ13="",TZ12="",TZ11="")),TW11+TW12+TW13+TW14+TW15+TW16+TW17,IF(AND(AND(TO17=TO16,TO16=TO15,TO15=TO14,TO14=TO13,TO13=TO12),AND(TZ16="",TZ15="",TZ14="",TZ13="",TZ12="")),TW12+TW13+TW14+TW15+TW16+TW17,IF(AND(AND(TO17=TO16,TO16=TO15,TO15=TO14,TO14=TO13),AND(TZ16="",TZ15="",TZ14="",TZ13="")),TW13+TW14+TW15+TW16+TW17,IF(AND(AND(TO17=TO16,TO16=TO15,TO15=TO14),AND(TZ16="",TZ15="",TZ14="")),TW14+TW15+TW16+TW17,IF(AND(AND(TO17=TO16,TO16=TO15),AND(TZ16="",TZ15="")),TW15+TW16+TW17,IF(AND(TO16=TO17,TZ16=""),TW16+TW17,TZ17))))))))))</f>
        <v/>
      </c>
      <c r="UB17" s="101" t="str">
        <f t="shared" si="247"/>
        <v/>
      </c>
      <c r="UC17" s="24" t="str">
        <f t="shared" si="248"/>
        <v/>
      </c>
      <c r="UD17" s="27">
        <f t="shared" si="375"/>
        <v>1</v>
      </c>
      <c r="UE17" s="27" t="str">
        <f t="shared" si="249"/>
        <v>1</v>
      </c>
      <c r="UF17" s="27" t="str">
        <f t="shared" si="350"/>
        <v/>
      </c>
      <c r="UG17" s="27" t="str">
        <f t="shared" si="250"/>
        <v/>
      </c>
      <c r="UH17" s="28" t="str">
        <f t="shared" ca="1" si="251"/>
        <v/>
      </c>
      <c r="UI17" s="33">
        <f>入力シート!UG17</f>
        <v>0</v>
      </c>
      <c r="UJ17" s="88" t="str">
        <f ca="1">IF(UH17="","",IF(AND(UH9="",UH10="",UH11="",UH12="",UH13="",UH14="",UH15="",UH16="",UH17&lt;&gt;"",OR(UI9=2,UI10=2,UI11=2,UI12=2,UI13=2,UI14=2,UI15=2,UI16=2,UI17=2)),UH17*2,IF(AND(UH10="",UH11="",UH12="",UH13="",UH14="",UH15="",UH16="",UH17&lt;&gt;"",OR(UI10=2,UI11=2,UI12=2,UI13=2,UI14=2,UI15=2,UI16=2,UI17=2)),UH17*2,IF(AND(UH11="",UH12="",UH13="",UH14="",UH15="",UH16="",UH17&lt;&gt;"",OR(UI11=2,UI12=2,UI13=2,UI14=2,UI15=2,UI16=2,UI17=2)),UH17*2,IF(AND(UH12="",UH13="",UH14="",UH15="",UH16="",UH17&lt;&gt;"",OR(UI12=2,UI13=2,UI14=2,UI15=2,UI16=2,UI17=2)),UH17*2,IF(AND(UH13="",UH14="",UH15="",UH16="",UH17&lt;&gt;"",OR(UI13=2,UI14=2,UI15=2,UI16=2,UI17=2)),UH17*2,IF(AND(UH14="",UH15="",UH16="",UH17&lt;&gt;"",OR(UI14=2,UI15=2,UI16=2,UI17=2)),UH17*2,IF(AND(UH15="",UH16="",UH17&lt;&gt;"",OR(UI15=2,UI16=2,UI17=2)),UH17*2,IF(AND(UH16="",UH17&lt;&gt;"",OR(UI16=2,UI17=2)),UH17*2,IF(AND(UH17&lt;&gt;"",UI17=2),UH17*2,UH17))))))))))</f>
        <v/>
      </c>
      <c r="UK17" s="87" t="str">
        <f>IF(UP17="","",IF(AND(UP9="",UP10="",UP11="",UP12="",UP13="",UP14="",UP15="",UP16="",UP17&lt;&gt;"",OR(UI9=2,UI10=2,UI11=2,UI12=2,UI13=2,UI14=2,UI15=2,UI16=2,UI17=2)),UO17/(UA17*2),IF(AND(UP10="",UP11="",UP12="",UP13="",UP14="",UP15="",UP16="",UP17&lt;&gt;"",OR(UI10=2,UI11=2,UI12=2,UI13=2,UI14=2,UI15=2,UI16=2,UI17=2)),UO17/(UA17*2),IF(AND(UP11="",UP12="",UP13="",UP14="",UP15="",UP16="",UP17&lt;&gt;"",OR(UI11=2,UI12=2,UI13=2,UI14=2,UI15=2,UI16=2,UI17=2)),UO17/(UA17*2),IF(AND(UP12="",UP13="",UP14="",UP15="",UP16="",UP17&lt;&gt;"",OR(UI12=2,UI13=2,UI14=2,UI15=2,UI16=2,UI17=2)),UO17/(UA17*2),IF(AND(UP13="",UP14="",UP15="",UP16="",UP17&lt;&gt;"",OR(UI13=2,UI14=2,UI15=2,UI16=2,UI17=2)),UO17/(UA17*2),IF(AND(UP14="",UP15="",UP16="",UP17&lt;&gt;"",OR(UI14=2,UI15=2,UI16=2,UI17=2)),UO17/(UA17*2),IF(AND(UP15="",UP16="",UP17&lt;&gt;"",OR(UI15=2,UI16=2,UI17=2)),UO17/(UA17*2),IF(AND(UP16="",UP17&lt;&gt;"",OR(UI16=2,UI17=2)),UO17/(UA17*2),1)))))))))</f>
        <v/>
      </c>
      <c r="UL17" s="89" t="str">
        <f t="shared" ca="1" si="252"/>
        <v/>
      </c>
      <c r="UM17" s="84">
        <f t="shared" si="253"/>
        <v>0</v>
      </c>
      <c r="UN17" s="84" t="str">
        <f>IF(UA17="","",IF(AND(UA9="",UA10="",UA11="",UA12="",UA13="",UA14="",UA15="",UA16="",UA17&lt;&gt;""),UM9+UM10+UM11+UM12+UM13+UM14+UM15+UM16+UM17,IF(AND(UA10="",UA11="",UA12="",UA13="",UA14="",UA15="",UA16="",UA17&lt;&gt;""),UM10+UM11+UM12+UM13+UM14+UM15+UM16+UM17,IF(AND(UA11="",UA12="",UA13="",UA14="",UA15="",UA16="",UA17&lt;&gt;""),UM11+UM12+UM13+UM14+UM15+UM16+UM17,IF(AND(UA12="",UA13="",UA14="",UA15="",UA16="",UA17&lt;&gt;""),UM12+UM13+UM14+UM15+UM16+UM17,IF(AND(UA13="",UA14="",UA15="",UA16="",UA17&lt;&gt;""),UM13+UM14+UM15+UM16+UM17,IF(AND(UA14="",UA15="",UA16="",UA17&lt;&gt;""),UM14+UM15+UM16+UM17,IF(AND(UA15="",UA16="",UA17&lt;&gt;""),UM15+UM16+UM17,IF(AND(UA16="",UA17&lt;&gt;""),UM16+UM17,UM17)))))))))</f>
        <v/>
      </c>
      <c r="UO17" s="84" t="str">
        <f t="shared" si="254"/>
        <v/>
      </c>
      <c r="UP17" s="24" t="str">
        <f t="shared" si="255"/>
        <v/>
      </c>
      <c r="UQ17" s="101">
        <f>入力シート!UH17</f>
        <v>0</v>
      </c>
      <c r="UR17" s="210">
        <f>入力シート!UI17</f>
        <v>0</v>
      </c>
      <c r="US17" s="211"/>
      <c r="UT17" s="212"/>
      <c r="UU17" s="94"/>
      <c r="UV17" s="94"/>
      <c r="UW17" s="94"/>
      <c r="UX17" s="14">
        <f>入力シート!UJ17</f>
        <v>0</v>
      </c>
      <c r="UZ17" s="30" t="str">
        <f t="shared" si="351"/>
        <v/>
      </c>
      <c r="VA17" s="101">
        <f>入力シート!UZ17</f>
        <v>0</v>
      </c>
      <c r="VB17" s="101" t="str">
        <f>IF(UZ17="","",入力シート!VA17)</f>
        <v/>
      </c>
      <c r="VC17" s="24">
        <f>TIME(入力シート!VC17,入力シート!VE17,0)</f>
        <v>0</v>
      </c>
      <c r="VD17" s="24">
        <f>TIME(入力シート!VG17,入力シート!VI17,0)</f>
        <v>0</v>
      </c>
      <c r="VE17" s="31">
        <f>TIME(入力シート!VK17,入力シート!VM17,0)</f>
        <v>0</v>
      </c>
      <c r="VF17" s="31">
        <f>TIME(入力シート!VO17,入力シート!VQ17,0)</f>
        <v>0</v>
      </c>
      <c r="VG17" s="24">
        <f t="shared" si="256"/>
        <v>0</v>
      </c>
      <c r="VH17" s="24">
        <f t="shared" si="257"/>
        <v>0</v>
      </c>
      <c r="VI17" s="24">
        <f t="shared" si="258"/>
        <v>0</v>
      </c>
      <c r="VJ17" s="26" t="str">
        <f t="shared" si="45"/>
        <v/>
      </c>
      <c r="VK17" s="26" t="str">
        <f t="shared" si="46"/>
        <v/>
      </c>
      <c r="VL17" s="24" t="str">
        <f>IF(VC17="","",IF(AND(VA17=VA18,VC18-VD17&lt;0),999,IF(AND(VA17=VA18,VK17=VK18,VC18-VD17&lt;TIME(2,0,0)),"",VI17)))</f>
        <v/>
      </c>
      <c r="VM17" s="24" t="str">
        <f>IF(VL17="","",IF(VL17=999,"error",IF(AND(AND(VA17=VA16,VA16=VA15,VA15=VA14,VA14=VA13,VA13=VA12,VA12=VA11,VA11=VA10,VA10=VA9),AND(VL16="",VL15="",VL14="",VL13="",VL12="",VL11="",VL10="",VL9="")),VI9+VI10+VI11+VI12+VI13+VI14+VI15+VI16+VI17,IF(AND(AND(VA17=VA16,VA16=VA15,VA15=VA14,VA14=VA13,VA13=VA12,VA12=VA11,VA11=VA10),AND(VL16="",VL15="",VL14="",VL13="",VL12="",VL11="",VL10="")),VI10+VI11+VI12+VI13+VI14+VI15+VI16+VI17,IF(AND(AND(VA17=VA16,VA16=VA15,VA15=VA14,VA14=VA13,VA13=VA12,VA12=VA11),AND(VL16="",VL15="",VL14="",VL13="",VL12="",VL11="")),VI11+VI12+VI13+VI14+VI15+VI16+VI17,IF(AND(AND(VA17=VA16,VA16=VA15,VA15=VA14,VA14=VA13,VA13=VA12),AND(VL16="",VL15="",VL14="",VL13="",VL12="")),VI12+VI13+VI14+VI15+VI16+VI17,IF(AND(AND(VA17=VA16,VA16=VA15,VA15=VA14,VA14=VA13),AND(VL16="",VL15="",VL14="",VL13="")),VI13+VI14+VI15+VI16+VI17,IF(AND(AND(VA17=VA16,VA16=VA15,VA15=VA14),AND(VL16="",VL15="",VL14="")),VI14+VI15+VI16+VI17,IF(AND(AND(VA17=VA16,VA16=VA15),AND(VL16="",VL15="")),VI15+VI16+VI17,IF(AND(VA16=VA17,VL16=""),VI16+VI17,VL17))))))))))</f>
        <v/>
      </c>
      <c r="VN17" s="101" t="str">
        <f t="shared" si="260"/>
        <v/>
      </c>
      <c r="VO17" s="24" t="str">
        <f t="shared" si="261"/>
        <v/>
      </c>
      <c r="VP17" s="27">
        <f t="shared" si="376"/>
        <v>1</v>
      </c>
      <c r="VQ17" s="27" t="str">
        <f t="shared" si="262"/>
        <v>1</v>
      </c>
      <c r="VR17" s="27" t="str">
        <f t="shared" si="352"/>
        <v/>
      </c>
      <c r="VS17" s="27" t="str">
        <f t="shared" si="263"/>
        <v/>
      </c>
      <c r="VT17" s="28" t="str">
        <f t="shared" ca="1" si="264"/>
        <v/>
      </c>
      <c r="VU17" s="33">
        <f>入力シート!VS17</f>
        <v>0</v>
      </c>
      <c r="VV17" s="88" t="str">
        <f ca="1">IF(VT17="","",IF(AND(VT9="",VT10="",VT11="",VT12="",VT13="",VT14="",VT15="",VT16="",VT17&lt;&gt;"",OR(VU9=2,VU10=2,VU11=2,VU12=2,VU13=2,VU14=2,VU15=2,VU16=2,VU17=2)),VT17*2,IF(AND(VT10="",VT11="",VT12="",VT13="",VT14="",VT15="",VT16="",VT17&lt;&gt;"",OR(VU10=2,VU11=2,VU12=2,VU13=2,VU14=2,VU15=2,VU16=2,VU17=2)),VT17*2,IF(AND(VT11="",VT12="",VT13="",VT14="",VT15="",VT16="",VT17&lt;&gt;"",OR(VU11=2,VU12=2,VU13=2,VU14=2,VU15=2,VU16=2,VU17=2)),VT17*2,IF(AND(VT12="",VT13="",VT14="",VT15="",VT16="",VT17&lt;&gt;"",OR(VU12=2,VU13=2,VU14=2,VU15=2,VU16=2,VU17=2)),VT17*2,IF(AND(VT13="",VT14="",VT15="",VT16="",VT17&lt;&gt;"",OR(VU13=2,VU14=2,VU15=2,VU16=2,VU17=2)),VT17*2,IF(AND(VT14="",VT15="",VT16="",VT17&lt;&gt;"",OR(VU14=2,VU15=2,VU16=2,VU17=2)),VT17*2,IF(AND(VT15="",VT16="",VT17&lt;&gt;"",OR(VU15=2,VU16=2,VU17=2)),VT17*2,IF(AND(VT16="",VT17&lt;&gt;"",OR(VU16=2,VU17=2)),VT17*2,IF(AND(VT17&lt;&gt;"",VU17=2),VT17*2,VT17))))))))))</f>
        <v/>
      </c>
      <c r="VW17" s="87" t="str">
        <f>IF(WB17="","",IF(AND(WB9="",WB10="",WB11="",WB12="",WB13="",WB14="",WB15="",WB16="",WB17&lt;&gt;"",OR(VU9=2,VU10=2,VU11=2,VU12=2,VU13=2,VU14=2,VU15=2,VU16=2,VU17=2)),WA17/(VM17*2),IF(AND(WB10="",WB11="",WB12="",WB13="",WB14="",WB15="",WB16="",WB17&lt;&gt;"",OR(VU10=2,VU11=2,VU12=2,VU13=2,VU14=2,VU15=2,VU16=2,VU17=2)),WA17/(VM17*2),IF(AND(WB11="",WB12="",WB13="",WB14="",WB15="",WB16="",WB17&lt;&gt;"",OR(VU11=2,VU12=2,VU13=2,VU14=2,VU15=2,VU16=2,VU17=2)),WA17/(VM17*2),IF(AND(WB12="",WB13="",WB14="",WB15="",WB16="",WB17&lt;&gt;"",OR(VU12=2,VU13=2,VU14=2,VU15=2,VU16=2,VU17=2)),WA17/(VM17*2),IF(AND(WB13="",WB14="",WB15="",WB16="",WB17&lt;&gt;"",OR(VU13=2,VU14=2,VU15=2,VU16=2,VU17=2)),WA17/(VM17*2),IF(AND(WB14="",WB15="",WB16="",WB17&lt;&gt;"",OR(VU14=2,VU15=2,VU16=2,VU17=2)),WA17/(VM17*2),IF(AND(WB15="",WB16="",WB17&lt;&gt;"",OR(VU15=2,VU16=2,VU17=2)),WA17/(VM17*2),IF(AND(WB16="",WB17&lt;&gt;"",OR(VU16=2,VU17=2)),WA17/(VM17*2),1)))))))))</f>
        <v/>
      </c>
      <c r="VX17" s="89" t="str">
        <f t="shared" ca="1" si="265"/>
        <v/>
      </c>
      <c r="VY17" s="84">
        <f t="shared" si="266"/>
        <v>0</v>
      </c>
      <c r="VZ17" s="84" t="str">
        <f>IF(VM17="","",IF(AND(VM9="",VM10="",VM11="",VM12="",VM13="",VM14="",VM15="",VM16="",VM17&lt;&gt;""),VY9+VY10+VY11+VY12+VY13+VY14+VY15+VY16+VY17,IF(AND(VM10="",VM11="",VM12="",VM13="",VM14="",VM15="",VM16="",VM17&lt;&gt;""),VY10+VY11+VY12+VY13+VY14+VY15+VY16+VY17,IF(AND(VM11="",VM12="",VM13="",VM14="",VM15="",VM16="",VM17&lt;&gt;""),VY11+VY12+VY13+VY14+VY15+VY16+VY17,IF(AND(VM12="",VM13="",VM14="",VM15="",VM16="",VM17&lt;&gt;""),VY12+VY13+VY14+VY15+VY16+VY17,IF(AND(VM13="",VM14="",VM15="",VM16="",VM17&lt;&gt;""),VY13+VY14+VY15+VY16+VY17,IF(AND(VM14="",VM15="",VM16="",VM17&lt;&gt;""),VY14+VY15+VY16+VY17,IF(AND(VM15="",VM16="",VM17&lt;&gt;""),VY15+VY16+VY17,IF(AND(VM16="",VM17&lt;&gt;""),VY16+VY17,VY17)))))))))</f>
        <v/>
      </c>
      <c r="WA17" s="84" t="str">
        <f t="shared" si="267"/>
        <v/>
      </c>
      <c r="WB17" s="24" t="str">
        <f t="shared" si="268"/>
        <v/>
      </c>
      <c r="WC17" s="101">
        <f>入力シート!VT17</f>
        <v>0</v>
      </c>
      <c r="WD17" s="210">
        <f>入力シート!VU17</f>
        <v>0</v>
      </c>
      <c r="WE17" s="211"/>
      <c r="WF17" s="212"/>
      <c r="WG17" s="94"/>
      <c r="WH17" s="94"/>
      <c r="WI17" s="94"/>
      <c r="WJ17" s="14">
        <f>入力シート!VV17</f>
        <v>0</v>
      </c>
      <c r="WL17" s="30" t="str">
        <f t="shared" si="353"/>
        <v/>
      </c>
      <c r="WM17" s="101">
        <f>入力シート!WL17</f>
        <v>0</v>
      </c>
      <c r="WN17" s="101" t="str">
        <f>IF(WL17="","",入力シート!WM17)</f>
        <v/>
      </c>
      <c r="WO17" s="24">
        <f>TIME(入力シート!WO17,入力シート!WQ17,0)</f>
        <v>0</v>
      </c>
      <c r="WP17" s="24">
        <f>TIME(入力シート!WS17,入力シート!WU17,0)</f>
        <v>0</v>
      </c>
      <c r="WQ17" s="31">
        <f>TIME(入力シート!WW17,入力シート!WY17,0)</f>
        <v>0</v>
      </c>
      <c r="WR17" s="31">
        <f>TIME(入力シート!XA17,入力シート!XC17,0)</f>
        <v>0</v>
      </c>
      <c r="WS17" s="24">
        <f t="shared" si="269"/>
        <v>0</v>
      </c>
      <c r="WT17" s="24">
        <f t="shared" si="270"/>
        <v>0</v>
      </c>
      <c r="WU17" s="24">
        <f t="shared" si="271"/>
        <v>0</v>
      </c>
      <c r="WV17" s="26" t="str">
        <f t="shared" si="48"/>
        <v/>
      </c>
      <c r="WW17" s="26" t="str">
        <f t="shared" si="49"/>
        <v/>
      </c>
      <c r="WX17" s="24" t="str">
        <f>IF(WO17="","",IF(AND(WM17=WM18,WO18-WP17&lt;0),999,IF(AND(WM17=WM18,WW17=WW18,WO18-WP17&lt;TIME(2,0,0)),"",WU17)))</f>
        <v/>
      </c>
      <c r="WY17" s="24" t="str">
        <f>IF(WX17="","",IF(WX17=999,"error",IF(AND(AND(WM17=WM16,WM16=WM15,WM15=WM14,WM14=WM13,WM13=WM12,WM12=WM11,WM11=WM10,WM10=WM9),AND(WX16="",WX15="",WX14="",WX13="",WX12="",WX11="",WX10="",WX9="")),WU9+WU10+WU11+WU12+WU13+WU14+WU15+WU16+WU17,IF(AND(AND(WM17=WM16,WM16=WM15,WM15=WM14,WM14=WM13,WM13=WM12,WM12=WM11,WM11=WM10),AND(WX16="",WX15="",WX14="",WX13="",WX12="",WX11="",WX10="")),WU10+WU11+WU12+WU13+WU14+WU15+WU16+WU17,IF(AND(AND(WM17=WM16,WM16=WM15,WM15=WM14,WM14=WM13,WM13=WM12,WM12=WM11),AND(WX16="",WX15="",WX14="",WX13="",WX12="",WX11="")),WU11+WU12+WU13+WU14+WU15+WU16+WU17,IF(AND(AND(WM17=WM16,WM16=WM15,WM15=WM14,WM14=WM13,WM13=WM12),AND(WX16="",WX15="",WX14="",WX13="",WX12="")),WU12+WU13+WU14+WU15+WU16+WU17,IF(AND(AND(WM17=WM16,WM16=WM15,WM15=WM14,WM14=WM13),AND(WX16="",WX15="",WX14="",WX13="")),WU13+WU14+WU15+WU16+WU17,IF(AND(AND(WM17=WM16,WM16=WM15,WM15=WM14),AND(WX16="",WX15="",WX14="")),WU14+WU15+WU16+WU17,IF(AND(AND(WM17=WM16,WM16=WM15),AND(WX16="",WX15="")),WU15+WU16+WU17,IF(AND(WM16=WM17,WX16=""),WU16+WU17,WX17))))))))))</f>
        <v/>
      </c>
      <c r="WZ17" s="101" t="str">
        <f t="shared" si="273"/>
        <v/>
      </c>
      <c r="XA17" s="24" t="str">
        <f t="shared" si="274"/>
        <v/>
      </c>
      <c r="XB17" s="27">
        <f t="shared" si="377"/>
        <v>1</v>
      </c>
      <c r="XC17" s="27" t="str">
        <f t="shared" si="275"/>
        <v>1</v>
      </c>
      <c r="XD17" s="27" t="str">
        <f t="shared" si="354"/>
        <v/>
      </c>
      <c r="XE17" s="27" t="str">
        <f t="shared" si="276"/>
        <v/>
      </c>
      <c r="XF17" s="28" t="str">
        <f t="shared" ca="1" si="277"/>
        <v/>
      </c>
      <c r="XG17" s="33">
        <f>入力シート!XE17</f>
        <v>0</v>
      </c>
      <c r="XH17" s="88" t="str">
        <f ca="1">IF(XF17="","",IF(AND(XF9="",XF10="",XF11="",XF12="",XF13="",XF14="",XF15="",XF16="",XF17&lt;&gt;"",OR(XG9=2,XG10=2,XG11=2,XG12=2,XG13=2,XG14=2,XG15=2,XG16=2,XG17=2)),XF17*2,IF(AND(XF10="",XF11="",XF12="",XF13="",XF14="",XF15="",XF16="",XF17&lt;&gt;"",OR(XG10=2,XG11=2,XG12=2,XG13=2,XG14=2,XG15=2,XG16=2,XG17=2)),XF17*2,IF(AND(XF11="",XF12="",XF13="",XF14="",XF15="",XF16="",XF17&lt;&gt;"",OR(XG11=2,XG12=2,XG13=2,XG14=2,XG15=2,XG16=2,XG17=2)),XF17*2,IF(AND(XF12="",XF13="",XF14="",XF15="",XF16="",XF17&lt;&gt;"",OR(XG12=2,XG13=2,XG14=2,XG15=2,XG16=2,XG17=2)),XF17*2,IF(AND(XF13="",XF14="",XF15="",XF16="",XF17&lt;&gt;"",OR(XG13=2,XG14=2,XG15=2,XG16=2,XG17=2)),XF17*2,IF(AND(XF14="",XF15="",XF16="",XF17&lt;&gt;"",OR(XG14=2,XG15=2,XG16=2,XG17=2)),XF17*2,IF(AND(XF15="",XF16="",XF17&lt;&gt;"",OR(XG15=2,XG16=2,XG17=2)),XF17*2,IF(AND(XF16="",XF17&lt;&gt;"",OR(XG16=2,XG17=2)),XF17*2,IF(AND(XF17&lt;&gt;"",XG17=2),XF17*2,XF17))))))))))</f>
        <v/>
      </c>
      <c r="XI17" s="87" t="str">
        <f>IF(XN17="","",IF(AND(XN9="",XN10="",XN11="",XN12="",XN13="",XN14="",XN15="",XN16="",XN17&lt;&gt;"",OR(XG9=2,XG10=2,XG11=2,XG12=2,XG13=2,XG14=2,XG15=2,XG16=2,XG17=2)),XM17/(WY17*2),IF(AND(XN10="",XN11="",XN12="",XN13="",XN14="",XN15="",XN16="",XN17&lt;&gt;"",OR(XG10=2,XG11=2,XG12=2,XG13=2,XG14=2,XG15=2,XG16=2,XG17=2)),XM17/(WY17*2),IF(AND(XN11="",XN12="",XN13="",XN14="",XN15="",XN16="",XN17&lt;&gt;"",OR(XG11=2,XG12=2,XG13=2,XG14=2,XG15=2,XG16=2,XG17=2)),XM17/(WY17*2),IF(AND(XN12="",XN13="",XN14="",XN15="",XN16="",XN17&lt;&gt;"",OR(XG12=2,XG13=2,XG14=2,XG15=2,XG16=2,XG17=2)),XM17/(WY17*2),IF(AND(XN13="",XN14="",XN15="",XN16="",XN17&lt;&gt;"",OR(XG13=2,XG14=2,XG15=2,XG16=2,XG17=2)),XM17/(WY17*2),IF(AND(XN14="",XN15="",XN16="",XN17&lt;&gt;"",OR(XG14=2,XG15=2,XG16=2,XG17=2)),XM17/(WY17*2),IF(AND(XN15="",XN16="",XN17&lt;&gt;"",OR(XG15=2,XG16=2,XG17=2)),XM17/(WY17*2),IF(AND(XN16="",XN17&lt;&gt;"",OR(XG16=2,XG17=2)),XM17/(WY17*2),1)))))))))</f>
        <v/>
      </c>
      <c r="XJ17" s="89" t="str">
        <f t="shared" ca="1" si="278"/>
        <v/>
      </c>
      <c r="XK17" s="84">
        <f t="shared" si="279"/>
        <v>0</v>
      </c>
      <c r="XL17" s="84" t="str">
        <f>IF(WY17="","",IF(AND(WY9="",WY10="",WY11="",WY12="",WY13="",WY14="",WY15="",WY16="",WY17&lt;&gt;""),XK9+XK10+XK11+XK12+XK13+XK14+XK15+XK16+XK17,IF(AND(WY10="",WY11="",WY12="",WY13="",WY14="",WY15="",WY16="",WY17&lt;&gt;""),XK10+XK11+XK12+XK13+XK14+XK15+XK16+XK17,IF(AND(WY11="",WY12="",WY13="",WY14="",WY15="",WY16="",WY17&lt;&gt;""),XK11+XK12+XK13+XK14+XK15+XK16+XK17,IF(AND(WY12="",WY13="",WY14="",WY15="",WY16="",WY17&lt;&gt;""),XK12+XK13+XK14+XK15+XK16+XK17,IF(AND(WY13="",WY14="",WY15="",WY16="",WY17&lt;&gt;""),XK13+XK14+XK15+XK16+XK17,IF(AND(WY14="",WY15="",WY16="",WY17&lt;&gt;""),XK14+XK15+XK16+XK17,IF(AND(WY15="",WY16="",WY17&lt;&gt;""),XK15+XK16+XK17,IF(AND(WY16="",WY17&lt;&gt;""),XK16+XK17,XK17)))))))))</f>
        <v/>
      </c>
      <c r="XM17" s="84" t="str">
        <f t="shared" si="280"/>
        <v/>
      </c>
      <c r="XN17" s="24" t="str">
        <f t="shared" si="281"/>
        <v/>
      </c>
      <c r="XO17" s="101">
        <f>入力シート!XF17</f>
        <v>0</v>
      </c>
      <c r="XP17" s="210">
        <f>入力シート!XG17</f>
        <v>0</v>
      </c>
      <c r="XQ17" s="211"/>
      <c r="XR17" s="212"/>
      <c r="XS17" s="94"/>
      <c r="XT17" s="94"/>
      <c r="XU17" s="94"/>
      <c r="XV17" s="14">
        <f>入力シート!XH17</f>
        <v>0</v>
      </c>
      <c r="XX17" s="30" t="str">
        <f t="shared" si="355"/>
        <v/>
      </c>
      <c r="XY17" s="101">
        <f>入力シート!XX17</f>
        <v>0</v>
      </c>
      <c r="XZ17" s="101" t="str">
        <f>IF(XX17="","",入力シート!XY17)</f>
        <v/>
      </c>
      <c r="YA17" s="24">
        <f>TIME(入力シート!YA17,入力シート!YC17,0)</f>
        <v>0</v>
      </c>
      <c r="YB17" s="24">
        <f>TIME(入力シート!YE17,入力シート!YG17,0)</f>
        <v>0</v>
      </c>
      <c r="YC17" s="31">
        <f>TIME(入力シート!YI17,入力シート!YK17,0)</f>
        <v>0</v>
      </c>
      <c r="YD17" s="31">
        <f>TIME(入力シート!YM17,入力シート!YO17,0)</f>
        <v>0</v>
      </c>
      <c r="YE17" s="24">
        <f t="shared" si="282"/>
        <v>0</v>
      </c>
      <c r="YF17" s="24">
        <f t="shared" si="283"/>
        <v>0</v>
      </c>
      <c r="YG17" s="24">
        <f t="shared" si="284"/>
        <v>0</v>
      </c>
      <c r="YH17" s="26" t="str">
        <f t="shared" si="51"/>
        <v/>
      </c>
      <c r="YI17" s="26" t="str">
        <f t="shared" si="52"/>
        <v/>
      </c>
      <c r="YJ17" s="24" t="str">
        <f>IF(YA17="","",IF(AND(XY17=XY18,YA18-YB17&lt;0),999,IF(AND(XY17=XY18,YI17=YI18,YA18-YB17&lt;TIME(2,0,0)),"",YG17)))</f>
        <v/>
      </c>
      <c r="YK17" s="24" t="str">
        <f>IF(YJ17="","",IF(YJ17=999,"error",IF(AND(AND(XY17=XY16,XY16=XY15,XY15=XY14,XY14=XY13,XY13=XY12,XY12=XY11,XY11=XY10,XY10=XY9),AND(YJ16="",YJ15="",YJ14="",YJ13="",YJ12="",YJ11="",YJ10="",YJ9="")),YG9+YG10+YG11+YG12+YG13+YG14+YG15+YG16+YG17,IF(AND(AND(XY17=XY16,XY16=XY15,XY15=XY14,XY14=XY13,XY13=XY12,XY12=XY11,XY11=XY10),AND(YJ16="",YJ15="",YJ14="",YJ13="",YJ12="",YJ11="",YJ10="")),YG10+YG11+YG12+YG13+YG14+YG15+YG16+YG17,IF(AND(AND(XY17=XY16,XY16=XY15,XY15=XY14,XY14=XY13,XY13=XY12,XY12=XY11),AND(YJ16="",YJ15="",YJ14="",YJ13="",YJ12="",YJ11="")),YG11+YG12+YG13+YG14+YG15+YG16+YG17,IF(AND(AND(XY17=XY16,XY16=XY15,XY15=XY14,XY14=XY13,XY13=XY12),AND(YJ16="",YJ15="",YJ14="",YJ13="",YJ12="")),YG12+YG13+YG14+YG15+YG16+YG17,IF(AND(AND(XY17=XY16,XY16=XY15,XY15=XY14,XY14=XY13),AND(YJ16="",YJ15="",YJ14="",YJ13="")),YG13+YG14+YG15+YG16+YG17,IF(AND(AND(XY17=XY16,XY16=XY15,XY15=XY14),AND(YJ16="",YJ15="",YJ14="")),YG14+YG15+YG16+YG17,IF(AND(AND(XY17=XY16,XY16=XY15),AND(YJ16="",YJ15="")),YG15+YG16+YG17,IF(AND(XY16=XY17,YJ16=""),YG16+YG17,YJ17))))))))))</f>
        <v/>
      </c>
      <c r="YL17" s="101" t="str">
        <f t="shared" si="286"/>
        <v/>
      </c>
      <c r="YM17" s="24" t="str">
        <f t="shared" si="287"/>
        <v/>
      </c>
      <c r="YN17" s="27">
        <f t="shared" si="378"/>
        <v>1</v>
      </c>
      <c r="YO17" s="27" t="str">
        <f t="shared" si="288"/>
        <v>1</v>
      </c>
      <c r="YP17" s="27" t="str">
        <f t="shared" si="356"/>
        <v/>
      </c>
      <c r="YQ17" s="27" t="str">
        <f t="shared" si="289"/>
        <v/>
      </c>
      <c r="YR17" s="28" t="str">
        <f t="shared" ca="1" si="290"/>
        <v/>
      </c>
      <c r="YS17" s="33">
        <f>入力シート!YQ17</f>
        <v>0</v>
      </c>
      <c r="YT17" s="88" t="str">
        <f ca="1">IF(YR17="","",IF(AND(YR9="",YR10="",YR11="",YR12="",YR13="",YR14="",YR15="",YR16="",YR17&lt;&gt;"",OR(YS9=2,YS10=2,YS11=2,YS12=2,YS13=2,YS14=2,YS15=2,YS16=2,YS17=2)),YR17*2,IF(AND(YR10="",YR11="",YR12="",YR13="",YR14="",YR15="",YR16="",YR17&lt;&gt;"",OR(YS10=2,YS11=2,YS12=2,YS13=2,YS14=2,YS15=2,YS16=2,YS17=2)),YR17*2,IF(AND(YR11="",YR12="",YR13="",YR14="",YR15="",YR16="",YR17&lt;&gt;"",OR(YS11=2,YS12=2,YS13=2,YS14=2,YS15=2,YS16=2,YS17=2)),YR17*2,IF(AND(YR12="",YR13="",YR14="",YR15="",YR16="",YR17&lt;&gt;"",OR(YS12=2,YS13=2,YS14=2,YS15=2,YS16=2,YS17=2)),YR17*2,IF(AND(YR13="",YR14="",YR15="",YR16="",YR17&lt;&gt;"",OR(YS13=2,YS14=2,YS15=2,YS16=2,YS17=2)),YR17*2,IF(AND(YR14="",YR15="",YR16="",YR17&lt;&gt;"",OR(YS14=2,YS15=2,YS16=2,YS17=2)),YR17*2,IF(AND(YR15="",YR16="",YR17&lt;&gt;"",OR(YS15=2,YS16=2,YS17=2)),YR17*2,IF(AND(YR16="",YR17&lt;&gt;"",OR(YS16=2,YS17=2)),YR17*2,IF(AND(YR17&lt;&gt;"",YS17=2),YR17*2,YR17))))))))))</f>
        <v/>
      </c>
      <c r="YU17" s="87" t="str">
        <f>IF(YZ17="","",IF(AND(YZ9="",YZ10="",YZ11="",YZ12="",YZ13="",YZ14="",YZ15="",YZ16="",YZ17&lt;&gt;"",OR(YS9=2,YS10=2,YS11=2,YS12=2,YS13=2,YS14=2,YS15=2,YS16=2,YS17=2)),YY17/(YK17*2),IF(AND(YZ10="",YZ11="",YZ12="",YZ13="",YZ14="",YZ15="",YZ16="",YZ17&lt;&gt;"",OR(YS10=2,YS11=2,YS12=2,YS13=2,YS14=2,YS15=2,YS16=2,YS17=2)),YY17/(YK17*2),IF(AND(YZ11="",YZ12="",YZ13="",YZ14="",YZ15="",YZ16="",YZ17&lt;&gt;"",OR(YS11=2,YS12=2,YS13=2,YS14=2,YS15=2,YS16=2,YS17=2)),YY17/(YK17*2),IF(AND(YZ12="",YZ13="",YZ14="",YZ15="",YZ16="",YZ17&lt;&gt;"",OR(YS12=2,YS13=2,YS14=2,YS15=2,YS16=2,YS17=2)),YY17/(YK17*2),IF(AND(YZ13="",YZ14="",YZ15="",YZ16="",YZ17&lt;&gt;"",OR(YS13=2,YS14=2,YS15=2,YS16=2,YS17=2)),YY17/(YK17*2),IF(AND(YZ14="",YZ15="",YZ16="",YZ17&lt;&gt;"",OR(YS14=2,YS15=2,YS16=2,YS17=2)),YY17/(YK17*2),IF(AND(YZ15="",YZ16="",YZ17&lt;&gt;"",OR(YS15=2,YS16=2,YS17=2)),YY17/(YK17*2),IF(AND(YZ16="",YZ17&lt;&gt;"",OR(YS16=2,YS17=2)),YY17/(YK17*2),1)))))))))</f>
        <v/>
      </c>
      <c r="YV17" s="89" t="str">
        <f t="shared" ca="1" si="291"/>
        <v/>
      </c>
      <c r="YW17" s="84">
        <f t="shared" si="292"/>
        <v>0</v>
      </c>
      <c r="YX17" s="84" t="str">
        <f>IF(YK17="","",IF(AND(YK9="",YK10="",YK11="",YK12="",YK13="",YK14="",YK15="",YK16="",YK17&lt;&gt;""),YW9+YW10+YW11+YW12+YW13+YW14+YW15+YW16+YW17,IF(AND(YK10="",YK11="",YK12="",YK13="",YK14="",YK15="",YK16="",YK17&lt;&gt;""),YW10+YW11+YW12+YW13+YW14+YW15+YW16+YW17,IF(AND(YK11="",YK12="",YK13="",YK14="",YK15="",YK16="",YK17&lt;&gt;""),YW11+YW12+YW13+YW14+YW15+YW16+YW17,IF(AND(YK12="",YK13="",YK14="",YK15="",YK16="",YK17&lt;&gt;""),YW12+YW13+YW14+YW15+YW16+YW17,IF(AND(YK13="",YK14="",YK15="",YK16="",YK17&lt;&gt;""),YW13+YW14+YW15+YW16+YW17,IF(AND(YK14="",YK15="",YK16="",YK17&lt;&gt;""),YW14+YW15+YW16+YW17,IF(AND(YK15="",YK16="",YK17&lt;&gt;""),YW15+YW16+YW17,IF(AND(YK16="",YK17&lt;&gt;""),YW16+YW17,YW17)))))))))</f>
        <v/>
      </c>
      <c r="YY17" s="84" t="str">
        <f t="shared" si="293"/>
        <v/>
      </c>
      <c r="YZ17" s="24" t="str">
        <f t="shared" si="294"/>
        <v/>
      </c>
      <c r="ZA17" s="101">
        <f>入力シート!YR17</f>
        <v>0</v>
      </c>
      <c r="ZB17" s="210">
        <f>入力シート!YS17</f>
        <v>0</v>
      </c>
      <c r="ZC17" s="211"/>
      <c r="ZD17" s="212"/>
      <c r="ZE17" s="94"/>
      <c r="ZF17" s="94"/>
      <c r="ZG17" s="94"/>
      <c r="ZH17" s="14">
        <f>入力シート!YT17</f>
        <v>0</v>
      </c>
      <c r="ZJ17" s="30" t="str">
        <f t="shared" si="357"/>
        <v/>
      </c>
      <c r="ZK17" s="101">
        <f>入力シート!ZJ17</f>
        <v>0</v>
      </c>
      <c r="ZL17" s="101" t="str">
        <f>IF(ZJ17="","",入力シート!ZK17)</f>
        <v/>
      </c>
      <c r="ZM17" s="24">
        <f>TIME(入力シート!ZM17,入力シート!ZO17,0)</f>
        <v>0</v>
      </c>
      <c r="ZN17" s="24">
        <f>TIME(入力シート!ZQ17,入力シート!ZS17,0)</f>
        <v>0</v>
      </c>
      <c r="ZO17" s="31">
        <f>TIME(入力シート!ZU17,入力シート!ZW17,0)</f>
        <v>0</v>
      </c>
      <c r="ZP17" s="31">
        <f>TIME(入力シート!ZY17,入力シート!AAA17,0)</f>
        <v>0</v>
      </c>
      <c r="ZQ17" s="24">
        <f t="shared" si="295"/>
        <v>0</v>
      </c>
      <c r="ZR17" s="24">
        <f t="shared" si="296"/>
        <v>0</v>
      </c>
      <c r="ZS17" s="24">
        <f t="shared" si="297"/>
        <v>0</v>
      </c>
      <c r="ZT17" s="26" t="str">
        <f t="shared" si="54"/>
        <v/>
      </c>
      <c r="ZU17" s="26" t="str">
        <f t="shared" si="55"/>
        <v/>
      </c>
      <c r="ZV17" s="24" t="str">
        <f>IF(ZM17="","",IF(AND(ZK17=ZK18,ZM18-ZN17&lt;0),999,IF(AND(ZK17=ZK18,ZU17=ZU18,ZM18-ZN17&lt;TIME(2,0,0)),"",ZS17)))</f>
        <v/>
      </c>
      <c r="ZW17" s="24" t="str">
        <f>IF(ZV17="","",IF(ZV17=999,"error",IF(AND(AND(ZK17=ZK16,ZK16=ZK15,ZK15=ZK14,ZK14=ZK13,ZK13=ZK12,ZK12=ZK11,ZK11=ZK10,ZK10=ZK9),AND(ZV16="",ZV15="",ZV14="",ZV13="",ZV12="",ZV11="",ZV10="",ZV9="")),ZS9+ZS10+ZS11+ZS12+ZS13+ZS14+ZS15+ZS16+ZS17,IF(AND(AND(ZK17=ZK16,ZK16=ZK15,ZK15=ZK14,ZK14=ZK13,ZK13=ZK12,ZK12=ZK11,ZK11=ZK10),AND(ZV16="",ZV15="",ZV14="",ZV13="",ZV12="",ZV11="",ZV10="")),ZS10+ZS11+ZS12+ZS13+ZS14+ZS15+ZS16+ZS17,IF(AND(AND(ZK17=ZK16,ZK16=ZK15,ZK15=ZK14,ZK14=ZK13,ZK13=ZK12,ZK12=ZK11),AND(ZV16="",ZV15="",ZV14="",ZV13="",ZV12="",ZV11="")),ZS11+ZS12+ZS13+ZS14+ZS15+ZS16+ZS17,IF(AND(AND(ZK17=ZK16,ZK16=ZK15,ZK15=ZK14,ZK14=ZK13,ZK13=ZK12),AND(ZV16="",ZV15="",ZV14="",ZV13="",ZV12="")),ZS12+ZS13+ZS14+ZS15+ZS16+ZS17,IF(AND(AND(ZK17=ZK16,ZK16=ZK15,ZK15=ZK14,ZK14=ZK13),AND(ZV16="",ZV15="",ZV14="",ZV13="")),ZS13+ZS14+ZS15+ZS16+ZS17,IF(AND(AND(ZK17=ZK16,ZK16=ZK15,ZK15=ZK14),AND(ZV16="",ZV15="",ZV14="")),ZS14+ZS15+ZS16+ZS17,IF(AND(AND(ZK17=ZK16,ZK16=ZK15),AND(ZV16="",ZV15="")),ZS15+ZS16+ZS17,IF(AND(ZK16=ZK17,ZV16=""),ZS16+ZS17,ZV17))))))))))</f>
        <v/>
      </c>
      <c r="ZX17" s="101" t="str">
        <f t="shared" si="299"/>
        <v/>
      </c>
      <c r="ZY17" s="24" t="str">
        <f t="shared" si="300"/>
        <v/>
      </c>
      <c r="ZZ17" s="27">
        <f t="shared" si="379"/>
        <v>1</v>
      </c>
      <c r="AAA17" s="27" t="str">
        <f t="shared" si="301"/>
        <v>1</v>
      </c>
      <c r="AAB17" s="27" t="str">
        <f t="shared" si="358"/>
        <v/>
      </c>
      <c r="AAC17" s="27" t="str">
        <f t="shared" si="302"/>
        <v/>
      </c>
      <c r="AAD17" s="28" t="str">
        <f t="shared" ca="1" si="303"/>
        <v/>
      </c>
      <c r="AAE17" s="33">
        <f>入力シート!AAC17</f>
        <v>0</v>
      </c>
      <c r="AAF17" s="88" t="str">
        <f ca="1">IF(AAD17="","",IF(AND(AAD9="",AAD10="",AAD11="",AAD12="",AAD13="",AAD14="",AAD15="",AAD16="",AAD17&lt;&gt;"",OR(AAE9=2,AAE10=2,AAE11=2,AAE12=2,AAE13=2,AAE14=2,AAE15=2,AAE16=2,AAE17=2)),AAD17*2,IF(AND(AAD10="",AAD11="",AAD12="",AAD13="",AAD14="",AAD15="",AAD16="",AAD17&lt;&gt;"",OR(AAE10=2,AAE11=2,AAE12=2,AAE13=2,AAE14=2,AAE15=2,AAE16=2,AAE17=2)),AAD17*2,IF(AND(AAD11="",AAD12="",AAD13="",AAD14="",AAD15="",AAD16="",AAD17&lt;&gt;"",OR(AAE11=2,AAE12=2,AAE13=2,AAE14=2,AAE15=2,AAE16=2,AAE17=2)),AAD17*2,IF(AND(AAD12="",AAD13="",AAD14="",AAD15="",AAD16="",AAD17&lt;&gt;"",OR(AAE12=2,AAE13=2,AAE14=2,AAE15=2,AAE16=2,AAE17=2)),AAD17*2,IF(AND(AAD13="",AAD14="",AAD15="",AAD16="",AAD17&lt;&gt;"",OR(AAE13=2,AAE14=2,AAE15=2,AAE16=2,AAE17=2)),AAD17*2,IF(AND(AAD14="",AAD15="",AAD16="",AAD17&lt;&gt;"",OR(AAE14=2,AAE15=2,AAE16=2,AAE17=2)),AAD17*2,IF(AND(AAD15="",AAD16="",AAD17&lt;&gt;"",OR(AAE15=2,AAE16=2,AAE17=2)),AAD17*2,IF(AND(AAD16="",AAD17&lt;&gt;"",OR(AAE16=2,AAE17=2)),AAD17*2,IF(AND(AAD17&lt;&gt;"",AAE17=2),AAD17*2,AAD17))))))))))</f>
        <v/>
      </c>
      <c r="AAG17" s="87" t="str">
        <f>IF(AAL17="","",IF(AND(AAL9="",AAL10="",AAL11="",AAL12="",AAL13="",AAL14="",AAL15="",AAL16="",AAL17&lt;&gt;"",OR(AAE9=2,AAE10=2,AAE11=2,AAE12=2,AAE13=2,AAE14=2,AAE15=2,AAE16=2,AAE17=2)),AAK17/(ZW17*2),IF(AND(AAL10="",AAL11="",AAL12="",AAL13="",AAL14="",AAL15="",AAL16="",AAL17&lt;&gt;"",OR(AAE10=2,AAE11=2,AAE12=2,AAE13=2,AAE14=2,AAE15=2,AAE16=2,AAE17=2)),AAK17/(ZW17*2),IF(AND(AAL11="",AAL12="",AAL13="",AAL14="",AAL15="",AAL16="",AAL17&lt;&gt;"",OR(AAE11=2,AAE12=2,AAE13=2,AAE14=2,AAE15=2,AAE16=2,AAE17=2)),AAK17/(ZW17*2),IF(AND(AAL12="",AAL13="",AAL14="",AAL15="",AAL16="",AAL17&lt;&gt;"",OR(AAE12=2,AAE13=2,AAE14=2,AAE15=2,AAE16=2,AAE17=2)),AAK17/(ZW17*2),IF(AND(AAL13="",AAL14="",AAL15="",AAL16="",AAL17&lt;&gt;"",OR(AAE13=2,AAE14=2,AAE15=2,AAE16=2,AAE17=2)),AAK17/(ZW17*2),IF(AND(AAL14="",AAL15="",AAL16="",AAL17&lt;&gt;"",OR(AAE14=2,AAE15=2,AAE16=2,AAE17=2)),AAK17/(ZW17*2),IF(AND(AAL15="",AAL16="",AAL17&lt;&gt;"",OR(AAE15=2,AAE16=2,AAE17=2)),AAK17/(ZW17*2),IF(AND(AAL16="",AAL17&lt;&gt;"",OR(AAE16=2,AAE17=2)),AAK17/(ZW17*2),1)))))))))</f>
        <v/>
      </c>
      <c r="AAH17" s="89" t="str">
        <f t="shared" ca="1" si="304"/>
        <v/>
      </c>
      <c r="AAI17" s="84">
        <f t="shared" si="305"/>
        <v>0</v>
      </c>
      <c r="AAJ17" s="84" t="str">
        <f>IF(ZW17="","",IF(AND(ZW9="",ZW10="",ZW11="",ZW12="",ZW13="",ZW14="",ZW15="",ZW16="",ZW17&lt;&gt;""),AAI9+AAI10+AAI11+AAI12+AAI13+AAI14+AAI15+AAI16+AAI17,IF(AND(ZW10="",ZW11="",ZW12="",ZW13="",ZW14="",ZW15="",ZW16="",ZW17&lt;&gt;""),AAI10+AAI11+AAI12+AAI13+AAI14+AAI15+AAI16+AAI17,IF(AND(ZW11="",ZW12="",ZW13="",ZW14="",ZW15="",ZW16="",ZW17&lt;&gt;""),AAI11+AAI12+AAI13+AAI14+AAI15+AAI16+AAI17,IF(AND(ZW12="",ZW13="",ZW14="",ZW15="",ZW16="",ZW17&lt;&gt;""),AAI12+AAI13+AAI14+AAI15+AAI16+AAI17,IF(AND(ZW13="",ZW14="",ZW15="",ZW16="",ZW17&lt;&gt;""),AAI13+AAI14+AAI15+AAI16+AAI17,IF(AND(ZW14="",ZW15="",ZW16="",ZW17&lt;&gt;""),AAI14+AAI15+AAI16+AAI17,IF(AND(ZW15="",ZW16="",ZW17&lt;&gt;""),AAI15+AAI16+AAI17,IF(AND(ZW16="",ZW17&lt;&gt;""),AAI16+AAI17,AAI17)))))))))</f>
        <v/>
      </c>
      <c r="AAK17" s="84" t="str">
        <f t="shared" si="306"/>
        <v/>
      </c>
      <c r="AAL17" s="24" t="str">
        <f t="shared" si="307"/>
        <v/>
      </c>
      <c r="AAM17" s="101">
        <f>入力シート!AAD17</f>
        <v>0</v>
      </c>
      <c r="AAN17" s="210">
        <f>入力シート!AAE17</f>
        <v>0</v>
      </c>
      <c r="AAO17" s="211"/>
      <c r="AAP17" s="212"/>
      <c r="AAQ17" s="94"/>
      <c r="AAR17" s="94"/>
      <c r="AAS17" s="94"/>
      <c r="AAT17" s="14">
        <f>入力シート!AAF17</f>
        <v>0</v>
      </c>
      <c r="AAV17" s="30" t="str">
        <f t="shared" si="359"/>
        <v/>
      </c>
      <c r="AAW17" s="101">
        <f>入力シート!AAV17</f>
        <v>0</v>
      </c>
      <c r="AAX17" s="101" t="str">
        <f>IF(AAV17="","",入力シート!AAW17)</f>
        <v/>
      </c>
      <c r="AAY17" s="24">
        <f>TIME(入力シート!AAY17,入力シート!ABA17,0)</f>
        <v>0</v>
      </c>
      <c r="AAZ17" s="24">
        <f>TIME(入力シート!ABC17,入力シート!ABE17,0)</f>
        <v>0</v>
      </c>
      <c r="ABA17" s="31">
        <f>TIME(入力シート!ABG17,入力シート!ABI17,0)</f>
        <v>0</v>
      </c>
      <c r="ABB17" s="31">
        <f>TIME(入力シート!ABK17,入力シート!ABM17,0)</f>
        <v>0</v>
      </c>
      <c r="ABC17" s="24">
        <f t="shared" si="308"/>
        <v>0</v>
      </c>
      <c r="ABD17" s="24">
        <f t="shared" si="309"/>
        <v>0</v>
      </c>
      <c r="ABE17" s="24">
        <f t="shared" si="310"/>
        <v>0</v>
      </c>
      <c r="ABF17" s="26" t="str">
        <f t="shared" si="57"/>
        <v/>
      </c>
      <c r="ABG17" s="26" t="str">
        <f t="shared" si="58"/>
        <v/>
      </c>
      <c r="ABH17" s="24" t="str">
        <f>IF(AAY17="","",IF(AND(AAW17=AAW18,AAY18-AAZ17&lt;0),999,IF(AND(AAW17=AAW18,ABG17=ABG18,AAY18-AAZ17&lt;TIME(2,0,0)),"",ABE17)))</f>
        <v/>
      </c>
      <c r="ABI17" s="24" t="str">
        <f>IF(ABH17="","",IF(ABH17=999,"error",IF(AND(AND(AAW17=AAW16,AAW16=AAW15,AAW15=AAW14,AAW14=AAW13,AAW13=AAW12,AAW12=AAW11,AAW11=AAW10,AAW10=AAW9),AND(ABH16="",ABH15="",ABH14="",ABH13="",ABH12="",ABH11="",ABH10="",ABH9="")),ABE9+ABE10+ABE11+ABE12+ABE13+ABE14+ABE15+ABE16+ABE17,IF(AND(AND(AAW17=AAW16,AAW16=AAW15,AAW15=AAW14,AAW14=AAW13,AAW13=AAW12,AAW12=AAW11,AAW11=AAW10),AND(ABH16="",ABH15="",ABH14="",ABH13="",ABH12="",ABH11="",ABH10="")),ABE10+ABE11+ABE12+ABE13+ABE14+ABE15+ABE16+ABE17,IF(AND(AND(AAW17=AAW16,AAW16=AAW15,AAW15=AAW14,AAW14=AAW13,AAW13=AAW12,AAW12=AAW11),AND(ABH16="",ABH15="",ABH14="",ABH13="",ABH12="",ABH11="")),ABE11+ABE12+ABE13+ABE14+ABE15+ABE16+ABE17,IF(AND(AND(AAW17=AAW16,AAW16=AAW15,AAW15=AAW14,AAW14=AAW13,AAW13=AAW12),AND(ABH16="",ABH15="",ABH14="",ABH13="",ABH12="")),ABE12+ABE13+ABE14+ABE15+ABE16+ABE17,IF(AND(AND(AAW17=AAW16,AAW16=AAW15,AAW15=AAW14,AAW14=AAW13),AND(ABH16="",ABH15="",ABH14="",ABH13="")),ABE13+ABE14+ABE15+ABE16+ABE17,IF(AND(AND(AAW17=AAW16,AAW16=AAW15,AAW15=AAW14),AND(ABH16="",ABH15="",ABH14="")),ABE14+ABE15+ABE16+ABE17,IF(AND(AND(AAW17=AAW16,AAW16=AAW15),AND(ABH16="",ABH15="")),ABE15+ABE16+ABE17,IF(AND(AAW16=AAW17,ABH16=""),ABE16+ABE17,ABH17))))))))))</f>
        <v/>
      </c>
      <c r="ABJ17" s="101" t="str">
        <f t="shared" si="312"/>
        <v/>
      </c>
      <c r="ABK17" s="24" t="str">
        <f t="shared" si="313"/>
        <v/>
      </c>
      <c r="ABL17" s="27">
        <f t="shared" si="380"/>
        <v>1</v>
      </c>
      <c r="ABM17" s="27" t="str">
        <f t="shared" si="314"/>
        <v>1</v>
      </c>
      <c r="ABN17" s="27" t="str">
        <f t="shared" si="360"/>
        <v/>
      </c>
      <c r="ABO17" s="27" t="str">
        <f t="shared" si="315"/>
        <v/>
      </c>
      <c r="ABP17" s="28" t="str">
        <f t="shared" ca="1" si="316"/>
        <v/>
      </c>
      <c r="ABQ17" s="33">
        <f>入力シート!ABO17</f>
        <v>0</v>
      </c>
      <c r="ABR17" s="88" t="str">
        <f ca="1">IF(ABP17="","",IF(AND(ABP9="",ABP10="",ABP11="",ABP12="",ABP13="",ABP14="",ABP15="",ABP16="",ABP17&lt;&gt;"",OR(ABQ9=2,ABQ10=2,ABQ11=2,ABQ12=2,ABQ13=2,ABQ14=2,ABQ15=2,ABQ16=2,ABQ17=2)),ABP17*2,IF(AND(ABP10="",ABP11="",ABP12="",ABP13="",ABP14="",ABP15="",ABP16="",ABP17&lt;&gt;"",OR(ABQ10=2,ABQ11=2,ABQ12=2,ABQ13=2,ABQ14=2,ABQ15=2,ABQ16=2,ABQ17=2)),ABP17*2,IF(AND(ABP11="",ABP12="",ABP13="",ABP14="",ABP15="",ABP16="",ABP17&lt;&gt;"",OR(ABQ11=2,ABQ12=2,ABQ13=2,ABQ14=2,ABQ15=2,ABQ16=2,ABQ17=2)),ABP17*2,IF(AND(ABP12="",ABP13="",ABP14="",ABP15="",ABP16="",ABP17&lt;&gt;"",OR(ABQ12=2,ABQ13=2,ABQ14=2,ABQ15=2,ABQ16=2,ABQ17=2)),ABP17*2,IF(AND(ABP13="",ABP14="",ABP15="",ABP16="",ABP17&lt;&gt;"",OR(ABQ13=2,ABQ14=2,ABQ15=2,ABQ16=2,ABQ17=2)),ABP17*2,IF(AND(ABP14="",ABP15="",ABP16="",ABP17&lt;&gt;"",OR(ABQ14=2,ABQ15=2,ABQ16=2,ABQ17=2)),ABP17*2,IF(AND(ABP15="",ABP16="",ABP17&lt;&gt;"",OR(ABQ15=2,ABQ16=2,ABQ17=2)),ABP17*2,IF(AND(ABP16="",ABP17&lt;&gt;"",OR(ABQ16=2,ABQ17=2)),ABP17*2,IF(AND(ABP17&lt;&gt;"",ABQ17=2),ABP17*2,ABP17))))))))))</f>
        <v/>
      </c>
      <c r="ABS17" s="87" t="str">
        <f>IF(ABX17="","",IF(AND(ABX9="",ABX10="",ABX11="",ABX12="",ABX13="",ABX14="",ABX15="",ABX16="",ABX17&lt;&gt;"",OR(ABQ9=2,ABQ10=2,ABQ11=2,ABQ12=2,ABQ13=2,ABQ14=2,ABQ15=2,ABQ16=2,ABQ17=2)),ABW17/(ABI17*2),IF(AND(ABX10="",ABX11="",ABX12="",ABX13="",ABX14="",ABX15="",ABX16="",ABX17&lt;&gt;"",OR(ABQ10=2,ABQ11=2,ABQ12=2,ABQ13=2,ABQ14=2,ABQ15=2,ABQ16=2,ABQ17=2)),ABW17/(ABI17*2),IF(AND(ABX11="",ABX12="",ABX13="",ABX14="",ABX15="",ABX16="",ABX17&lt;&gt;"",OR(ABQ11=2,ABQ12=2,ABQ13=2,ABQ14=2,ABQ15=2,ABQ16=2,ABQ17=2)),ABW17/(ABI17*2),IF(AND(ABX12="",ABX13="",ABX14="",ABX15="",ABX16="",ABX17&lt;&gt;"",OR(ABQ12=2,ABQ13=2,ABQ14=2,ABQ15=2,ABQ16=2,ABQ17=2)),ABW17/(ABI17*2),IF(AND(ABX13="",ABX14="",ABX15="",ABX16="",ABX17&lt;&gt;"",OR(ABQ13=2,ABQ14=2,ABQ15=2,ABQ16=2,ABQ17=2)),ABW17/(ABI17*2),IF(AND(ABX14="",ABX15="",ABX16="",ABX17&lt;&gt;"",OR(ABQ14=2,ABQ15=2,ABQ16=2,ABQ17=2)),ABW17/(ABI17*2),IF(AND(ABX15="",ABX16="",ABX17&lt;&gt;"",OR(ABQ15=2,ABQ16=2,ABQ17=2)),ABW17/(ABI17*2),IF(AND(ABX16="",ABX17&lt;&gt;"",OR(ABQ16=2,ABQ17=2)),ABW17/(ABI17*2),1)))))))))</f>
        <v/>
      </c>
      <c r="ABT17" s="89" t="str">
        <f t="shared" ca="1" si="317"/>
        <v/>
      </c>
      <c r="ABU17" s="84">
        <f t="shared" si="318"/>
        <v>0</v>
      </c>
      <c r="ABV17" s="84" t="str">
        <f>IF(ABI17="","",IF(AND(ABI9="",ABI10="",ABI11="",ABI12="",ABI13="",ABI14="",ABI15="",ABI16="",ABI17&lt;&gt;""),ABU9+ABU10+ABU11+ABU12+ABU13+ABU14+ABU15+ABU16+ABU17,IF(AND(ABI10="",ABI11="",ABI12="",ABI13="",ABI14="",ABI15="",ABI16="",ABI17&lt;&gt;""),ABU10+ABU11+ABU12+ABU13+ABU14+ABU15+ABU16+ABU17,IF(AND(ABI11="",ABI12="",ABI13="",ABI14="",ABI15="",ABI16="",ABI17&lt;&gt;""),ABU11+ABU12+ABU13+ABU14+ABU15+ABU16+ABU17,IF(AND(ABI12="",ABI13="",ABI14="",ABI15="",ABI16="",ABI17&lt;&gt;""),ABU12+ABU13+ABU14+ABU15+ABU16+ABU17,IF(AND(ABI13="",ABI14="",ABI15="",ABI16="",ABI17&lt;&gt;""),ABU13+ABU14+ABU15+ABU16+ABU17,IF(AND(ABI14="",ABI15="",ABI16="",ABI17&lt;&gt;""),ABU14+ABU15+ABU16+ABU17,IF(AND(ABI15="",ABI16="",ABI17&lt;&gt;""),ABU15+ABU16+ABU17,IF(AND(ABI16="",ABI17&lt;&gt;""),ABU16+ABU17,ABU17)))))))))</f>
        <v/>
      </c>
      <c r="ABW17" s="84" t="str">
        <f t="shared" si="319"/>
        <v/>
      </c>
      <c r="ABX17" s="24" t="str">
        <f t="shared" si="320"/>
        <v/>
      </c>
      <c r="ABY17" s="101">
        <f>入力シート!ABP17</f>
        <v>0</v>
      </c>
      <c r="ABZ17" s="210">
        <f>入力シート!ABQ17</f>
        <v>0</v>
      </c>
      <c r="ACA17" s="211"/>
      <c r="ACB17" s="212"/>
      <c r="ACC17" s="94"/>
      <c r="ACD17" s="94"/>
      <c r="ACE17" s="94"/>
      <c r="ACF17" s="14">
        <f>入力シート!ABR17</f>
        <v>0</v>
      </c>
    </row>
    <row r="18" spans="2:760" ht="18" customHeight="1" x14ac:dyDescent="0.2">
      <c r="B18" s="30" t="str">
        <f t="shared" si="321"/>
        <v/>
      </c>
      <c r="C18" s="101">
        <f>入力シート!B18</f>
        <v>0</v>
      </c>
      <c r="D18" s="101" t="str">
        <f>IF(B18="","",入力シート!C18)</f>
        <v/>
      </c>
      <c r="E18" s="24">
        <f>TIME(入力シート!E18,入力シート!G18,0)</f>
        <v>0</v>
      </c>
      <c r="F18" s="24">
        <f>TIME(入力シート!I18,入力シート!K18,0)</f>
        <v>0</v>
      </c>
      <c r="G18" s="31">
        <f>TIME(入力シート!M18,入力シート!O18,0)</f>
        <v>0</v>
      </c>
      <c r="H18" s="31">
        <f>TIME(入力シート!Q18,入力シート!S18,0)</f>
        <v>0</v>
      </c>
      <c r="I18" s="24">
        <f t="shared" si="60"/>
        <v>0</v>
      </c>
      <c r="J18" s="24">
        <f t="shared" si="61"/>
        <v>0</v>
      </c>
      <c r="K18" s="24">
        <f t="shared" si="62"/>
        <v>0</v>
      </c>
      <c r="L18" s="26" t="str">
        <f t="shared" si="63"/>
        <v/>
      </c>
      <c r="M18" s="26" t="str">
        <f t="shared" si="1"/>
        <v/>
      </c>
      <c r="N18" s="24" t="str">
        <f t="shared" si="64"/>
        <v/>
      </c>
      <c r="O18" s="24" t="str">
        <f>IF(N18="","",IF(N18=999,"error",IF(AND(AND(C18=C17,C17=C16,C16=C15,C15=C14,C14=C13,C13=C12,C12=C11,C11=C10,C10=C9),AND(N17="",N16="",N15="",N14="",N13="",N12="",N11="",N10="",N9="")),K9+K10+K11+K12+K13+K14+K15+K16+K17+K18,IF(AND(AND(C18=C17,C17=C16,C16=C15,C15=C14,C14=C13,C13=C12,C12=C11,C11=C10),AND(N17="",N16="",N15="",N14="",N13="",N12="",N11="",N10="")),K10+K11+K12+K13+K14+K15+K16+K17+K18,IF(AND(AND(C18=C17,C17=C16,C16=C15,C15=C14,C14=C13,C13=C12,C12=C11),AND(N17="",N16="",N15="",N14="",N13="",N12="",N11="")),K11+K12+K13+K14+K15+K16+K17+K18,IF(AND(AND(C18=C17,C17=C16,C16=C15,C15=C14,C14=C13,C13=C12),AND(N17="",N16="",N15="",N14="",N13="",N12="")),K12+K13+K14+K15+K16+K17+K18,IF(AND(AND(C18=C17,C17=C16,C16=C15,C15=C14,C14=C13),AND(N17="",N16="",N15="",N14="",N13="")),K13+K14+K15+K16+K17+K18,IF(AND(AND(C18=C17,C17=C16,C16=C15,C15=C14),AND(N17="",N16="",N15="",N14="")),K14+K15+K16+K17+K18,IF(AND(AND(C18=C17,C17=C16,C16=C15),AND(N17="",N16="",N15="")),K15+K16+K17+K18,IF(AND(AND(C18=C17,C17=C16),AND(N17="",N16="")),K16+K17+K18,IF(AND(C17=C18,N17=""),K17+K18,N18)))))))))))</f>
        <v/>
      </c>
      <c r="P18" s="101" t="str">
        <f t="shared" si="65"/>
        <v/>
      </c>
      <c r="Q18" s="24" t="str">
        <f t="shared" si="66"/>
        <v/>
      </c>
      <c r="R18" s="27">
        <f t="shared" si="361"/>
        <v>1</v>
      </c>
      <c r="S18" s="27" t="str">
        <f t="shared" si="67"/>
        <v>1</v>
      </c>
      <c r="T18" s="27" t="str">
        <f t="shared" si="322"/>
        <v/>
      </c>
      <c r="U18" s="27" t="str">
        <f t="shared" si="68"/>
        <v/>
      </c>
      <c r="V18" s="28" t="str">
        <f t="shared" ca="1" si="69"/>
        <v/>
      </c>
      <c r="W18" s="33">
        <f>入力シート!U18</f>
        <v>0</v>
      </c>
      <c r="X18" s="88" t="str">
        <f ca="1">IF(V18="","",IF(AND(V9="",V10="",V11="",V12="",V13="",V14="",V15="",V16="",V17="",V18&lt;&gt;"",OR(W9=2,W10=2,W11=2,W12=2,W13=2,W14=2,W15=2,W16=2,W17=2,W18=2)),V18*2,IF(AND(V10="",V11="",V12="",V13="",V14="",V15="",V16="",V17="",V18&lt;&gt;"",OR(W10=2,W11=2,W12=2,W13=2,W14=2,W15=2,W16=2,W17=2,W18=2)),V18*2,IF(AND(V11="",V12="",V13="",V14="",V15="",V16="",V17="",V18&lt;&gt;"",OR(W11=2,W12=2,W13=2,W14=2,W15=2,W16=2,W17=2,W18=2)),V18*2,IF(AND(V12="",V13="",V14="",V15="",V16="",V17="",V18&lt;&gt;"",OR(W12=2,W13=2,W14=2,W15=2,W16=2,W17=2,W18=2)),V18*2,IF(AND(V13="",V14="",V15="",V16="",V17="",V18&lt;&gt;"",OR(W13=2,W14=2,W15=2,W16=2,W17=2,W18=2)),V18*2,IF(AND(V14="",V15="",V16="",V17="",V18&lt;&gt;"",OR(W14=2,W15=2,W16=2,W17=2,W18=2)),V18*2,IF(AND(V15="",V16="",V17="",V18&lt;&gt;"",OR(W15=2,W16=2,W17=2,W18=2)),V18*2,IF(AND(V16="",V17="",V18&lt;&gt;"",OR(W16=2,W17=2,W18=2)),V18*2,IF(AND(V17="",V18&lt;&gt;"",OR(W17=2,W18=2)),V18*2,IF(AND(V18&lt;&gt;"",W18=2),V18*2,V18)))))))))))</f>
        <v/>
      </c>
      <c r="Y18" s="87" t="str">
        <f>IF(AD18="","",IF(AND(AD9="",AD10="",AD11="",AD12="",AD13="",AD14="",AD15="",AD16="",AD17="",AD18&lt;&gt;"",OR(W9=2,W10=2,W11=2,W12=2,W13=2,W14=2,W15=2,W16=2,W17=2,W18=2)),AC18/(O18*2),IF(AND(AD10="",AD11="",AD12="",AD13="",AD14="",AD15="",AD16="",AD17="",AD18&lt;&gt;"",OR(W10=2,W11=2,W12=2,W13=2,W14=2,W15=2,W16=2,W17=2,W18=2)),AC18/(O18*2),IF(AND(AD11="",AD12="",AD13="",AD14="",AD15="",AD16="",AD17="",AD18&lt;&gt;"",OR(W11=2,W12=2,W13=2,W14=2,W15=2,W16=2,W17=2,W18=2)),AC18/(O18*2),IF(AND(AD12="",AD13="",AD14="",AD15="",AD16="",AD17="",AD18&lt;&gt;"",OR(W12=2,W13=2,W14=2,W15=2,W16=2,W17=2,W18=2)),AC18/(O18*2),IF(AND(AD13="",AD14="",AD15="",AD16="",AD17="",AD18&lt;&gt;"",OR(W13=2,W14=2,W15=2,W16=2,W17=2,W18=2)),AC18/(O18*2),IF(AND(AD14="",AD15="",AD16="",AD17="",AD18&lt;&gt;"",OR(W14=2,W15=2,W16=2,W17=2,W18=2)),AC18/(O18*2),IF(AND(AD15="",AD16="",AD17="",AD18&lt;&gt;"",OR(W15=2,W16=2,W17=2,W18=2)),AC18/(O18*2),IF(AND(AD16="",AD17="",AD18&lt;&gt;"",OR(W16=2,W17=2,W18=2)),AC18/(O18*2),IF(AND(AD17="",AD18&lt;&gt;"",OR(W17=2,W18=2)),AC18/(O18*2),1))))))))))</f>
        <v/>
      </c>
      <c r="Z18" s="89" t="str">
        <f t="shared" ca="1" si="70"/>
        <v/>
      </c>
      <c r="AA18" s="84">
        <f t="shared" si="71"/>
        <v>0</v>
      </c>
      <c r="AB18" s="84" t="str">
        <f>IF(O18="","",IF(AND(O9="",O10="",O11="",O12="",O13="",O14="",O15="",O16="",O17="",O18&lt;&gt;""),AA9+AA10+AA11+AA12+AA13+AA14+AA15+AA16+AA17+AA18,IF(AND(O10="",O11="",O12="",O13="",O14="",O15="",O16="",O17="",O18&lt;&gt;""),AA10+AA11+AA12+AA13+AA14+AA15+AA16+AA17+AA18,IF(AND(O11="",O12="",O13="",O14="",O15="",O16="",O17="",O18&lt;&gt;""),AA11+AA12+AA13+AA14+AA15+AA16+AA17+AA18,IF(AND(O12="",O13="",O14="",O15="",O16="",O17="",O18&lt;&gt;""),AA12+AA13+AA14+AA15+AA16+AA17+AA18,IF(AND(O13="",O14="",O15="",O16="",O17="",O18&lt;&gt;""),AA13+AA14+AA15+AA16+AA17+AA18,IF(AND(O14="",O15="",O16="",O17="",O18&lt;&gt;""),AA14+AA15+AA16+AA17+AA18,IF(AND(O15="",O16="",O17="",O18&lt;&gt;""),AA15+AA16+AA17+AA18,IF(AND(O16="",O17="",O18&lt;&gt;""),AA16+AA17+AA18,IF(AND(O17="",O18&lt;&gt;""),AA17+AA18,AA18))))))))))</f>
        <v/>
      </c>
      <c r="AC18" s="84" t="str">
        <f t="shared" si="72"/>
        <v/>
      </c>
      <c r="AD18" s="24" t="str">
        <f t="shared" si="73"/>
        <v/>
      </c>
      <c r="AE18" s="101">
        <f>入力シート!V18</f>
        <v>0</v>
      </c>
      <c r="AF18" s="210">
        <f>入力シート!W18</f>
        <v>0</v>
      </c>
      <c r="AG18" s="211"/>
      <c r="AH18" s="212"/>
      <c r="AI18" s="94"/>
      <c r="AJ18" s="94"/>
      <c r="AK18" s="94"/>
      <c r="AL18" s="14">
        <f>入力シート!X18</f>
        <v>0</v>
      </c>
      <c r="AN18" s="30" t="str">
        <f t="shared" si="323"/>
        <v/>
      </c>
      <c r="AO18" s="101">
        <f>入力シート!AN18</f>
        <v>0</v>
      </c>
      <c r="AP18" s="101" t="str">
        <f>IF(AN18="","",入力シート!AO18)</f>
        <v/>
      </c>
      <c r="AQ18" s="24">
        <f>TIME(入力シート!AQ18,入力シート!AS18,0)</f>
        <v>0</v>
      </c>
      <c r="AR18" s="24">
        <f>TIME(入力シート!AU18,入力シート!AW18,0)</f>
        <v>0</v>
      </c>
      <c r="AS18" s="31">
        <f>TIME(入力シート!AY18,入力シート!BA18,0)</f>
        <v>0</v>
      </c>
      <c r="AT18" s="31">
        <f>TIME(入力シート!BC18,入力シート!BE18,0)</f>
        <v>0</v>
      </c>
      <c r="AU18" s="24">
        <f t="shared" si="74"/>
        <v>0</v>
      </c>
      <c r="AV18" s="24">
        <f t="shared" si="75"/>
        <v>0</v>
      </c>
      <c r="AW18" s="24">
        <f t="shared" si="76"/>
        <v>0</v>
      </c>
      <c r="AX18" s="26" t="str">
        <f t="shared" si="3"/>
        <v/>
      </c>
      <c r="AY18" s="26" t="str">
        <f t="shared" si="4"/>
        <v/>
      </c>
      <c r="AZ18" s="24" t="str">
        <f t="shared" ref="AZ18:AZ58" si="381">IF(AQ18="","",IF(AND(AO18=AO19,AQ19-AR18&lt;0),999,IF(AND(AO18=AO19,AY18=AY19,AQ19-AR18&lt;TIME(2,0,0)),"",AW18)))</f>
        <v/>
      </c>
      <c r="BA18" s="24" t="str">
        <f>IF(AZ18="","",IF(AZ18=999,"error",IF(AND(AND(AO18=AO17,AO17=AO16,AO16=AO15,AO15=AO14,AO14=AO13,AO13=AO12,AO12=AO11,AO11=AO10,AO10=AO9),AND(AZ17="",AZ16="",AZ15="",AZ14="",AZ13="",AZ12="",AZ11="",AZ10="",AZ9="")),AW9+AW10+AW11+AW12+AW13+AW14+AW15+AW16+AW17+AW18,IF(AND(AND(AO18=AO17,AO17=AO16,AO16=AO15,AO15=AO14,AO14=AO13,AO13=AO12,AO12=AO11,AO11=AO10),AND(AZ17="",AZ16="",AZ15="",AZ14="",AZ13="",AZ12="",AZ11="",AZ10="")),AW10+AW11+AW12+AW13+AW14+AW15+AW16+AW17+AW18,IF(AND(AND(AO18=AO17,AO17=AO16,AO16=AO15,AO15=AO14,AO14=AO13,AO13=AO12,AO12=AO11),AND(AZ17="",AZ16="",AZ15="",AZ14="",AZ13="",AZ12="",AZ11="")),AW11+AW12+AW13+AW14+AW15+AW16+AW17+AW18,IF(AND(AND(AO18=AO17,AO17=AO16,AO16=AO15,AO15=AO14,AO14=AO13,AO13=AO12),AND(AZ17="",AZ16="",AZ15="",AZ14="",AZ13="",AZ12="")),AW12+AW13+AW14+AW15+AW16+AW17+AW18,IF(AND(AND(AO18=AO17,AO17=AO16,AO16=AO15,AO15=AO14,AO14=AO13),AND(AZ17="",AZ16="",AZ15="",AZ14="",AZ13="")),AW13+AW14+AW15+AW16+AW17+AW18,IF(AND(AND(AO18=AO17,AO17=AO16,AO16=AO15,AO15=AO14),AND(AZ17="",AZ16="",AZ15="",AZ14="")),AW14+AW15+AW16+AW17+AW18,IF(AND(AND(AO18=AO17,AO17=AO16,AO16=AO15),AND(AZ17="",AZ16="",AZ15="")),AW15+AW16+AW17+AW18,IF(AND(AND(AO18=AO17,AO17=AO16),AND(AZ17="",AZ16="")),AW16+AW17+AW18,IF(AND(AO17=AO18,AZ17=""),AW17+AW18,AZ18)))))))))))</f>
        <v/>
      </c>
      <c r="BB18" s="101" t="str">
        <f t="shared" si="78"/>
        <v/>
      </c>
      <c r="BC18" s="24" t="str">
        <f t="shared" si="79"/>
        <v/>
      </c>
      <c r="BD18" s="27">
        <f t="shared" si="362"/>
        <v>1</v>
      </c>
      <c r="BE18" s="27" t="str">
        <f t="shared" si="80"/>
        <v>1</v>
      </c>
      <c r="BF18" s="27" t="str">
        <f t="shared" si="324"/>
        <v/>
      </c>
      <c r="BG18" s="27" t="str">
        <f t="shared" si="81"/>
        <v/>
      </c>
      <c r="BH18" s="28" t="str">
        <f t="shared" ca="1" si="82"/>
        <v/>
      </c>
      <c r="BI18" s="33">
        <f>入力シート!BG18</f>
        <v>0</v>
      </c>
      <c r="BJ18" s="88" t="str">
        <f ca="1">IF(BH18="","",IF(AND(BH9="",BH10="",BH11="",BH12="",BH13="",BH14="",BH15="",BH16="",BH17="",BH18&lt;&gt;"",OR(BI9=2,BI10=2,BI11=2,BI12=2,BI13=2,BI14=2,BI15=2,BI16=2,BI17=2,BI18=2)),BH18*2,IF(AND(BH10="",BH11="",BH12="",BH13="",BH14="",BH15="",BH16="",BH17="",BH18&lt;&gt;"",OR(BI10=2,BI11=2,BI12=2,BI13=2,BI14=2,BI15=2,BI16=2,BI17=2,BI18=2)),BH18*2,IF(AND(BH11="",BH12="",BH13="",BH14="",BH15="",BH16="",BH17="",BH18&lt;&gt;"",OR(BI11=2,BI12=2,BI13=2,BI14=2,BI15=2,BI16=2,BI17=2,BI18=2)),BH18*2,IF(AND(BH12="",BH13="",BH14="",BH15="",BH16="",BH17="",BH18&lt;&gt;"",OR(BI12=2,BI13=2,BI14=2,BI15=2,BI16=2,BI17=2,BI18=2)),BH18*2,IF(AND(BH13="",BH14="",BH15="",BH16="",BH17="",BH18&lt;&gt;"",OR(BI13=2,BI14=2,BI15=2,BI16=2,BI17=2,BI18=2)),BH18*2,IF(AND(BH14="",BH15="",BH16="",BH17="",BH18&lt;&gt;"",OR(BI14=2,BI15=2,BI16=2,BI17=2,BI18=2)),BH18*2,IF(AND(BH15="",BH16="",BH17="",BH18&lt;&gt;"",OR(BI15=2,BI16=2,BI17=2,BI18=2)),BH18*2,IF(AND(BH16="",BH17="",BH18&lt;&gt;"",OR(BI16=2,BI17=2,BI18=2)),BH18*2,IF(AND(BH17="",BH18&lt;&gt;"",OR(BI17=2,BI18=2)),BH18*2,IF(AND(BH18&lt;&gt;"",BI18=2),BH18*2,BH18)))))))))))</f>
        <v/>
      </c>
      <c r="BK18" s="87" t="str">
        <f>IF(BP18="","",IF(AND(BP9="",BP10="",BP11="",BP12="",BP13="",BP14="",BP15="",BP16="",BP17="",BP18&lt;&gt;"",OR(BI9=2,BI10=2,BI11=2,BI12=2,BI13=2,BI14=2,BI15=2,BI16=2,BI17=2,BI18=2)),BO18/(BA18*2),IF(AND(BP10="",BP11="",BP12="",BP13="",BP14="",BP15="",BP16="",BP17="",BP18&lt;&gt;"",OR(BI10=2,BI11=2,BI12=2,BI13=2,BI14=2,BI15=2,BI16=2,BI17=2,BI18=2)),BO18/(BA18*2),IF(AND(BP11="",BP12="",BP13="",BP14="",BP15="",BP16="",BP17="",BP18&lt;&gt;"",OR(BI11=2,BI12=2,BI13=2,BI14=2,BI15=2,BI16=2,BI17=2,BI18=2)),BO18/(BA18*2),IF(AND(BP12="",BP13="",BP14="",BP15="",BP16="",BP17="",BP18&lt;&gt;"",OR(BI12=2,BI13=2,BI14=2,BI15=2,BI16=2,BI17=2,BI18=2)),BO18/(BA18*2),IF(AND(BP13="",BP14="",BP15="",BP16="",BP17="",BP18&lt;&gt;"",OR(BI13=2,BI14=2,BI15=2,BI16=2,BI17=2,BI18=2)),BO18/(BA18*2),IF(AND(BP14="",BP15="",BP16="",BP17="",BP18&lt;&gt;"",OR(BI14=2,BI15=2,BI16=2,BI17=2,BI18=2)),BO18/(BA18*2),IF(AND(BP15="",BP16="",BP17="",BP18&lt;&gt;"",OR(BI15=2,BI16=2,BI17=2,BI18=2)),BO18/(BA18*2),IF(AND(BP16="",BP17="",BP18&lt;&gt;"",OR(BI16=2,BI17=2,BI18=2)),BO18/(BA18*2),IF(AND(BP17="",BP18&lt;&gt;"",OR(BI17=2,BI18=2)),BO18/(BA18*2),1))))))))))</f>
        <v/>
      </c>
      <c r="BL18" s="89" t="str">
        <f t="shared" ca="1" si="83"/>
        <v/>
      </c>
      <c r="BM18" s="84">
        <f t="shared" si="84"/>
        <v>0</v>
      </c>
      <c r="BN18" s="84" t="str">
        <f>IF(BA18="","",IF(AND(BA9="",BA10="",BA11="",BA12="",BA13="",BA14="",BA15="",BA16="",BA17="",BA18&lt;&gt;""),BM9+BM10+BM11+BM12+BM13+BM14+BM15+BM16+BM17+BM18,IF(AND(BA10="",BA11="",BA12="",BA13="",BA14="",BA15="",BA16="",BA17="",BA18&lt;&gt;""),BM10+BM11+BM12+BM13+BM14+BM15+BM16+BM17+BM18,IF(AND(BA11="",BA12="",BA13="",BA14="",BA15="",BA16="",BA17="",BA18&lt;&gt;""),BM11+BM12+BM13+BM14+BM15+BM16+BM17+BM18,IF(AND(BA12="",BA13="",BA14="",BA15="",BA16="",BA17="",BA18&lt;&gt;""),BM12+BM13+BM14+BM15+BM16+BM17+BM18,IF(AND(BA13="",BA14="",BA15="",BA16="",BA17="",BA18&lt;&gt;""),BM13+BM14+BM15+BM16+BM17+BM18,IF(AND(BA14="",BA15="",BA16="",BA17="",BA18&lt;&gt;""),BM14+BM15+BM16+BM17+BM18,IF(AND(BA15="",BA16="",BA17="",BA18&lt;&gt;""),BM15+BM16+BM17+BM18,IF(AND(BA16="",BA17="",BA18&lt;&gt;""),BM16+BM17+BM18,IF(AND(BA17="",BA18&lt;&gt;""),BM17+BM18,BM18))))))))))</f>
        <v/>
      </c>
      <c r="BO18" s="84" t="str">
        <f t="shared" si="85"/>
        <v/>
      </c>
      <c r="BP18" s="24" t="str">
        <f t="shared" si="86"/>
        <v/>
      </c>
      <c r="BQ18" s="101">
        <f>入力シート!BH18</f>
        <v>0</v>
      </c>
      <c r="BR18" s="210">
        <f>入力シート!BI18</f>
        <v>0</v>
      </c>
      <c r="BS18" s="211"/>
      <c r="BT18" s="212"/>
      <c r="BU18" s="94"/>
      <c r="BV18" s="94"/>
      <c r="BW18" s="94"/>
      <c r="BX18" s="14">
        <f>入力シート!BJ18</f>
        <v>0</v>
      </c>
      <c r="BZ18" s="30" t="str">
        <f t="shared" si="325"/>
        <v/>
      </c>
      <c r="CA18" s="101">
        <f>入力シート!BZ18</f>
        <v>0</v>
      </c>
      <c r="CB18" s="101" t="str">
        <f>IF(BZ18="","",入力シート!CA18)</f>
        <v/>
      </c>
      <c r="CC18" s="24">
        <f>TIME(入力シート!CC18,入力シート!CE18,0)</f>
        <v>0</v>
      </c>
      <c r="CD18" s="24">
        <f>TIME(入力シート!CG18,入力シート!CI18,0)</f>
        <v>0</v>
      </c>
      <c r="CE18" s="31">
        <f>TIME(入力シート!CK18,入力シート!CM18,0)</f>
        <v>0</v>
      </c>
      <c r="CF18" s="31">
        <f>TIME(入力シート!CO18,入力シート!CQ18,0)</f>
        <v>0</v>
      </c>
      <c r="CG18" s="24">
        <f t="shared" si="87"/>
        <v>0</v>
      </c>
      <c r="CH18" s="24">
        <f t="shared" si="88"/>
        <v>0</v>
      </c>
      <c r="CI18" s="24">
        <f t="shared" si="89"/>
        <v>0</v>
      </c>
      <c r="CJ18" s="26" t="str">
        <f t="shared" si="6"/>
        <v/>
      </c>
      <c r="CK18" s="26" t="str">
        <f t="shared" si="7"/>
        <v/>
      </c>
      <c r="CL18" s="24" t="str">
        <f t="shared" ref="CL18:CL58" si="382">IF(CC18="","",IF(AND(CA18=CA19,CC19-CD18&lt;0),999,IF(AND(CA18=CA19,CK18=CK19,CC19-CD18&lt;TIME(2,0,0)),"",CI18)))</f>
        <v/>
      </c>
      <c r="CM18" s="24" t="str">
        <f>IF(CL18="","",IF(CL18=999,"error",IF(AND(AND(CA18=CA17,CA17=CA16,CA16=CA15,CA15=CA14,CA14=CA13,CA13=CA12,CA12=CA11,CA11=CA10,CA10=CA9),AND(CL17="",CL16="",CL15="",CL14="",CL13="",CL12="",CL11="",CL10="",CL9="")),CI9+CI10+CI11+CI12+CI13+CI14+CI15+CI16+CI17+CI18,IF(AND(AND(CA18=CA17,CA17=CA16,CA16=CA15,CA15=CA14,CA14=CA13,CA13=CA12,CA12=CA11,CA11=CA10),AND(CL17="",CL16="",CL15="",CL14="",CL13="",CL12="",CL11="",CL10="")),CI10+CI11+CI12+CI13+CI14+CI15+CI16+CI17+CI18,IF(AND(AND(CA18=CA17,CA17=CA16,CA16=CA15,CA15=CA14,CA14=CA13,CA13=CA12,CA12=CA11),AND(CL17="",CL16="",CL15="",CL14="",CL13="",CL12="",CL11="")),CI11+CI12+CI13+CI14+CI15+CI16+CI17+CI18,IF(AND(AND(CA18=CA17,CA17=CA16,CA16=CA15,CA15=CA14,CA14=CA13,CA13=CA12),AND(CL17="",CL16="",CL15="",CL14="",CL13="",CL12="")),CI12+CI13+CI14+CI15+CI16+CI17+CI18,IF(AND(AND(CA18=CA17,CA17=CA16,CA16=CA15,CA15=CA14,CA14=CA13),AND(CL17="",CL16="",CL15="",CL14="",CL13="")),CI13+CI14+CI15+CI16+CI17+CI18,IF(AND(AND(CA18=CA17,CA17=CA16,CA16=CA15,CA15=CA14),AND(CL17="",CL16="",CL15="",CL14="")),CI14+CI15+CI16+CI17+CI18,IF(AND(AND(CA18=CA17,CA17=CA16,CA16=CA15),AND(CL17="",CL16="",CL15="")),CI15+CI16+CI17+CI18,IF(AND(AND(CA18=CA17,CA17=CA16),AND(CL17="",CL16="")),CI16+CI17+CI18,IF(AND(CA17=CA18,CL17=""),CI17+CI18,CL18)))))))))))</f>
        <v/>
      </c>
      <c r="CN18" s="101" t="str">
        <f t="shared" si="91"/>
        <v/>
      </c>
      <c r="CO18" s="24" t="str">
        <f t="shared" si="92"/>
        <v/>
      </c>
      <c r="CP18" s="27">
        <f t="shared" si="363"/>
        <v>1</v>
      </c>
      <c r="CQ18" s="27" t="str">
        <f t="shared" si="93"/>
        <v>1</v>
      </c>
      <c r="CR18" s="27" t="str">
        <f t="shared" si="326"/>
        <v/>
      </c>
      <c r="CS18" s="27" t="str">
        <f t="shared" si="94"/>
        <v/>
      </c>
      <c r="CT18" s="28" t="str">
        <f t="shared" ca="1" si="95"/>
        <v/>
      </c>
      <c r="CU18" s="33">
        <f>入力シート!CS18</f>
        <v>0</v>
      </c>
      <c r="CV18" s="88" t="str">
        <f ca="1">IF(CT18="","",IF(AND(CT9="",CT10="",CT11="",CT12="",CT13="",CT14="",CT15="",CT16="",CT17="",CT18&lt;&gt;"",OR(CU9=2,CU10=2,CU11=2,CU12=2,CU13=2,CU14=2,CU15=2,CU16=2,CU17=2,CU18=2)),CT18*2,IF(AND(CT10="",CT11="",CT12="",CT13="",CT14="",CT15="",CT16="",CT17="",CT18&lt;&gt;"",OR(CU10=2,CU11=2,CU12=2,CU13=2,CU14=2,CU15=2,CU16=2,CU17=2,CU18=2)),CT18*2,IF(AND(CT11="",CT12="",CT13="",CT14="",CT15="",CT16="",CT17="",CT18&lt;&gt;"",OR(CU11=2,CU12=2,CU13=2,CU14=2,CU15=2,CU16=2,CU17=2,CU18=2)),CT18*2,IF(AND(CT12="",CT13="",CT14="",CT15="",CT16="",CT17="",CT18&lt;&gt;"",OR(CU12=2,CU13=2,CU14=2,CU15=2,CU16=2,CU17=2,CU18=2)),CT18*2,IF(AND(CT13="",CT14="",CT15="",CT16="",CT17="",CT18&lt;&gt;"",OR(CU13=2,CU14=2,CU15=2,CU16=2,CU17=2,CU18=2)),CT18*2,IF(AND(CT14="",CT15="",CT16="",CT17="",CT18&lt;&gt;"",OR(CU14=2,CU15=2,CU16=2,CU17=2,CU18=2)),CT18*2,IF(AND(CT15="",CT16="",CT17="",CT18&lt;&gt;"",OR(CU15=2,CU16=2,CU17=2,CU18=2)),CT18*2,IF(AND(CT16="",CT17="",CT18&lt;&gt;"",OR(CU16=2,CU17=2,CU18=2)),CT18*2,IF(AND(CT17="",CT18&lt;&gt;"",OR(CU17=2,CU18=2)),CT18*2,IF(AND(CT18&lt;&gt;"",CU18=2),CT18*2,CT18)))))))))))</f>
        <v/>
      </c>
      <c r="CW18" s="87" t="str">
        <f>IF(DB18="","",IF(AND(DB9="",DB10="",DB11="",DB12="",DB13="",DB14="",DB15="",DB16="",DB17="",DB18&lt;&gt;"",OR(CU9=2,CU10=2,CU11=2,CU12=2,CU13=2,CU14=2,CU15=2,CU16=2,CU17=2,CU18=2)),DA18/(CM18*2),IF(AND(DB10="",DB11="",DB12="",DB13="",DB14="",DB15="",DB16="",DB17="",DB18&lt;&gt;"",OR(CU10=2,CU11=2,CU12=2,CU13=2,CU14=2,CU15=2,CU16=2,CU17=2,CU18=2)),DA18/(CM18*2),IF(AND(DB11="",DB12="",DB13="",DB14="",DB15="",DB16="",DB17="",DB18&lt;&gt;"",OR(CU11=2,CU12=2,CU13=2,CU14=2,CU15=2,CU16=2,CU17=2,CU18=2)),DA18/(CM18*2),IF(AND(DB12="",DB13="",DB14="",DB15="",DB16="",DB17="",DB18&lt;&gt;"",OR(CU12=2,CU13=2,CU14=2,CU15=2,CU16=2,CU17=2,CU18=2)),DA18/(CM18*2),IF(AND(DB13="",DB14="",DB15="",DB16="",DB17="",DB18&lt;&gt;"",OR(CU13=2,CU14=2,CU15=2,CU16=2,CU17=2,CU18=2)),DA18/(CM18*2),IF(AND(DB14="",DB15="",DB16="",DB17="",DB18&lt;&gt;"",OR(CU14=2,CU15=2,CU16=2,CU17=2,CU18=2)),DA18/(CM18*2),IF(AND(DB15="",DB16="",DB17="",DB18&lt;&gt;"",OR(CU15=2,CU16=2,CU17=2,CU18=2)),DA18/(CM18*2),IF(AND(DB16="",DB17="",DB18&lt;&gt;"",OR(CU16=2,CU17=2,CU18=2)),DA18/(CM18*2),IF(AND(DB17="",DB18&lt;&gt;"",OR(CU17=2,CU18=2)),DA18/(CM18*2),1))))))))))</f>
        <v/>
      </c>
      <c r="CX18" s="89" t="str">
        <f t="shared" ca="1" si="96"/>
        <v/>
      </c>
      <c r="CY18" s="84">
        <f t="shared" si="97"/>
        <v>0</v>
      </c>
      <c r="CZ18" s="84" t="str">
        <f>IF(CM18="","",IF(AND(CM9="",CM10="",CM11="",CM12="",CM13="",CM14="",CM15="",CM16="",CM17="",CM18&lt;&gt;""),CY9+CY10+CY11+CY12+CY13+CY14+CY15+CY16+CY17+CY18,IF(AND(CM10="",CM11="",CM12="",CM13="",CM14="",CM15="",CM16="",CM17="",CM18&lt;&gt;""),CY10+CY11+CY12+CY13+CY14+CY15+CY16+CY17+CY18,IF(AND(CM11="",CM12="",CM13="",CM14="",CM15="",CM16="",CM17="",CM18&lt;&gt;""),CY11+CY12+CY13+CY14+CY15+CY16+CY17+CY18,IF(AND(CM12="",CM13="",CM14="",CM15="",CM16="",CM17="",CM18&lt;&gt;""),CY12+CY13+CY14+CY15+CY16+CY17+CY18,IF(AND(CM13="",CM14="",CM15="",CM16="",CM17="",CM18&lt;&gt;""),CY13+CY14+CY15+CY16+CY17+CY18,IF(AND(CM14="",CM15="",CM16="",CM17="",CM18&lt;&gt;""),CY14+CY15+CY16+CY17+CY18,IF(AND(CM15="",CM16="",CM17="",CM18&lt;&gt;""),CY15+CY16+CY17+CY18,IF(AND(CM16="",CM17="",CM18&lt;&gt;""),CY16+CY17+CY18,IF(AND(CM17="",CM18&lt;&gt;""),CY17+CY18,CY18))))))))))</f>
        <v/>
      </c>
      <c r="DA18" s="84" t="str">
        <f t="shared" si="98"/>
        <v/>
      </c>
      <c r="DB18" s="24" t="str">
        <f t="shared" si="99"/>
        <v/>
      </c>
      <c r="DC18" s="101">
        <f>入力シート!CT18</f>
        <v>0</v>
      </c>
      <c r="DD18" s="210">
        <f>入力シート!CU18</f>
        <v>0</v>
      </c>
      <c r="DE18" s="211"/>
      <c r="DF18" s="212"/>
      <c r="DG18" s="94"/>
      <c r="DH18" s="94"/>
      <c r="DI18" s="94"/>
      <c r="DJ18" s="14">
        <f>入力シート!CV18</f>
        <v>0</v>
      </c>
      <c r="DL18" s="30" t="str">
        <f t="shared" si="327"/>
        <v/>
      </c>
      <c r="DM18" s="101">
        <f>入力シート!DL18</f>
        <v>0</v>
      </c>
      <c r="DN18" s="101" t="str">
        <f>IF(DL18="","",入力シート!DM18)</f>
        <v/>
      </c>
      <c r="DO18" s="24">
        <f>TIME(入力シート!DO18,入力シート!DQ18,0)</f>
        <v>0</v>
      </c>
      <c r="DP18" s="24">
        <f>TIME(入力シート!DS18,入力シート!DU18,0)</f>
        <v>0</v>
      </c>
      <c r="DQ18" s="31">
        <f>TIME(入力シート!DW18,入力シート!DY18,0)</f>
        <v>0</v>
      </c>
      <c r="DR18" s="31">
        <f>TIME(入力シート!EA18,入力シート!EC18,0)</f>
        <v>0</v>
      </c>
      <c r="DS18" s="24">
        <f t="shared" si="100"/>
        <v>0</v>
      </c>
      <c r="DT18" s="24">
        <f t="shared" si="101"/>
        <v>0</v>
      </c>
      <c r="DU18" s="24">
        <f t="shared" si="102"/>
        <v>0</v>
      </c>
      <c r="DV18" s="26" t="str">
        <f t="shared" si="9"/>
        <v/>
      </c>
      <c r="DW18" s="26" t="str">
        <f t="shared" si="10"/>
        <v/>
      </c>
      <c r="DX18" s="24" t="str">
        <f t="shared" ref="DX18:DX58" si="383">IF(DO18="","",IF(AND(DM18=DM19,DO19-DP18&lt;0),999,IF(AND(DM18=DM19,DW18=DW19,DO19-DP18&lt;TIME(2,0,0)),"",DU18)))</f>
        <v/>
      </c>
      <c r="DY18" s="24" t="str">
        <f>IF(DX18="","",IF(DX18=999,"error",IF(AND(AND(DM18=DM17,DM17=DM16,DM16=DM15,DM15=DM14,DM14=DM13,DM13=DM12,DM12=DM11,DM11=DM10,DM10=DM9),AND(DX17="",DX16="",DX15="",DX14="",DX13="",DX12="",DX11="",DX10="",DX9="")),DU9+DU10+DU11+DU12+DU13+DU14+DU15+DU16+DU17+DU18,IF(AND(AND(DM18=DM17,DM17=DM16,DM16=DM15,DM15=DM14,DM14=DM13,DM13=DM12,DM12=DM11,DM11=DM10),AND(DX17="",DX16="",DX15="",DX14="",DX13="",DX12="",DX11="",DX10="")),DU10+DU11+DU12+DU13+DU14+DU15+DU16+DU17+DU18,IF(AND(AND(DM18=DM17,DM17=DM16,DM16=DM15,DM15=DM14,DM14=DM13,DM13=DM12,DM12=DM11),AND(DX17="",DX16="",DX15="",DX14="",DX13="",DX12="",DX11="")),DU11+DU12+DU13+DU14+DU15+DU16+DU17+DU18,IF(AND(AND(DM18=DM17,DM17=DM16,DM16=DM15,DM15=DM14,DM14=DM13,DM13=DM12),AND(DX17="",DX16="",DX15="",DX14="",DX13="",DX12="")),DU12+DU13+DU14+DU15+DU16+DU17+DU18,IF(AND(AND(DM18=DM17,DM17=DM16,DM16=DM15,DM15=DM14,DM14=DM13),AND(DX17="",DX16="",DX15="",DX14="",DX13="")),DU13+DU14+DU15+DU16+DU17+DU18,IF(AND(AND(DM18=DM17,DM17=DM16,DM16=DM15,DM15=DM14),AND(DX17="",DX16="",DX15="",DX14="")),DU14+DU15+DU16+DU17+DU18,IF(AND(AND(DM18=DM17,DM17=DM16,DM16=DM15),AND(DX17="",DX16="",DX15="")),DU15+DU16+DU17+DU18,IF(AND(AND(DM18=DM17,DM17=DM16),AND(DX17="",DX16="")),DU16+DU17+DU18,IF(AND(DM17=DM18,DX17=""),DU17+DU18,DX18)))))))))))</f>
        <v/>
      </c>
      <c r="DZ18" s="101" t="str">
        <f t="shared" si="104"/>
        <v/>
      </c>
      <c r="EA18" s="24" t="str">
        <f t="shared" si="105"/>
        <v/>
      </c>
      <c r="EB18" s="27">
        <f t="shared" si="364"/>
        <v>1</v>
      </c>
      <c r="EC18" s="27" t="str">
        <f t="shared" si="106"/>
        <v>1</v>
      </c>
      <c r="ED18" s="27" t="str">
        <f t="shared" si="328"/>
        <v/>
      </c>
      <c r="EE18" s="27" t="str">
        <f t="shared" si="107"/>
        <v/>
      </c>
      <c r="EF18" s="28" t="str">
        <f t="shared" ca="1" si="108"/>
        <v/>
      </c>
      <c r="EG18" s="33">
        <f>入力シート!EE18</f>
        <v>0</v>
      </c>
      <c r="EH18" s="88" t="str">
        <f ca="1">IF(EF18="","",IF(AND(EF9="",EF10="",EF11="",EF12="",EF13="",EF14="",EF15="",EF16="",EF17="",EF18&lt;&gt;"",OR(EG9=2,EG10=2,EG11=2,EG12=2,EG13=2,EG14=2,EG15=2,EG16=2,EG17=2,EG18=2)),EF18*2,IF(AND(EF10="",EF11="",EF12="",EF13="",EF14="",EF15="",EF16="",EF17="",EF18&lt;&gt;"",OR(EG10=2,EG11=2,EG12=2,EG13=2,EG14=2,EG15=2,EG16=2,EG17=2,EG18=2)),EF18*2,IF(AND(EF11="",EF12="",EF13="",EF14="",EF15="",EF16="",EF17="",EF18&lt;&gt;"",OR(EG11=2,EG12=2,EG13=2,EG14=2,EG15=2,EG16=2,EG17=2,EG18=2)),EF18*2,IF(AND(EF12="",EF13="",EF14="",EF15="",EF16="",EF17="",EF18&lt;&gt;"",OR(EG12=2,EG13=2,EG14=2,EG15=2,EG16=2,EG17=2,EG18=2)),EF18*2,IF(AND(EF13="",EF14="",EF15="",EF16="",EF17="",EF18&lt;&gt;"",OR(EG13=2,EG14=2,EG15=2,EG16=2,EG17=2,EG18=2)),EF18*2,IF(AND(EF14="",EF15="",EF16="",EF17="",EF18&lt;&gt;"",OR(EG14=2,EG15=2,EG16=2,EG17=2,EG18=2)),EF18*2,IF(AND(EF15="",EF16="",EF17="",EF18&lt;&gt;"",OR(EG15=2,EG16=2,EG17=2,EG18=2)),EF18*2,IF(AND(EF16="",EF17="",EF18&lt;&gt;"",OR(EG16=2,EG17=2,EG18=2)),EF18*2,IF(AND(EF17="",EF18&lt;&gt;"",OR(EG17=2,EG18=2)),EF18*2,IF(AND(EF18&lt;&gt;"",EG18=2),EF18*2,EF18)))))))))))</f>
        <v/>
      </c>
      <c r="EI18" s="87" t="str">
        <f>IF(EN18="","",IF(AND(EN9="",EN10="",EN11="",EN12="",EN13="",EN14="",EN15="",EN16="",EN17="",EN18&lt;&gt;"",OR(EG9=2,EG10=2,EG11=2,EG12=2,EG13=2,EG14=2,EG15=2,EG16=2,EG17=2,EG18=2)),EM18/(DY18*2),IF(AND(EN10="",EN11="",EN12="",EN13="",EN14="",EN15="",EN16="",EN17="",EN18&lt;&gt;"",OR(EG10=2,EG11=2,EG12=2,EG13=2,EG14=2,EG15=2,EG16=2,EG17=2,EG18=2)),EM18/(DY18*2),IF(AND(EN11="",EN12="",EN13="",EN14="",EN15="",EN16="",EN17="",EN18&lt;&gt;"",OR(EG11=2,EG12=2,EG13=2,EG14=2,EG15=2,EG16=2,EG17=2,EG18=2)),EM18/(DY18*2),IF(AND(EN12="",EN13="",EN14="",EN15="",EN16="",EN17="",EN18&lt;&gt;"",OR(EG12=2,EG13=2,EG14=2,EG15=2,EG16=2,EG17=2,EG18=2)),EM18/(DY18*2),IF(AND(EN13="",EN14="",EN15="",EN16="",EN17="",EN18&lt;&gt;"",OR(EG13=2,EG14=2,EG15=2,EG16=2,EG17=2,EG18=2)),EM18/(DY18*2),IF(AND(EN14="",EN15="",EN16="",EN17="",EN18&lt;&gt;"",OR(EG14=2,EG15=2,EG16=2,EG17=2,EG18=2)),EM18/(DY18*2),IF(AND(EN15="",EN16="",EN17="",EN18&lt;&gt;"",OR(EG15=2,EG16=2,EG17=2,EG18=2)),EM18/(DY18*2),IF(AND(EN16="",EN17="",EN18&lt;&gt;"",OR(EG16=2,EG17=2,EG18=2)),EM18/(DY18*2),IF(AND(EN17="",EN18&lt;&gt;"",OR(EG17=2,EG18=2)),EM18/(DY18*2),1))))))))))</f>
        <v/>
      </c>
      <c r="EJ18" s="89" t="str">
        <f t="shared" ca="1" si="109"/>
        <v/>
      </c>
      <c r="EK18" s="84">
        <f t="shared" si="110"/>
        <v>0</v>
      </c>
      <c r="EL18" s="84" t="str">
        <f>IF(DY18="","",IF(AND(DY9="",DY10="",DY11="",DY12="",DY13="",DY14="",DY15="",DY16="",DY17="",DY18&lt;&gt;""),EK9+EK10+EK11+EK12+EK13+EK14+EK15+EK16+EK17+EK18,IF(AND(DY10="",DY11="",DY12="",DY13="",DY14="",DY15="",DY16="",DY17="",DY18&lt;&gt;""),EK10+EK11+EK12+EK13+EK14+EK15+EK16+EK17+EK18,IF(AND(DY11="",DY12="",DY13="",DY14="",DY15="",DY16="",DY17="",DY18&lt;&gt;""),EK11+EK12+EK13+EK14+EK15+EK16+EK17+EK18,IF(AND(DY12="",DY13="",DY14="",DY15="",DY16="",DY17="",DY18&lt;&gt;""),EK12+EK13+EK14+EK15+EK16+EK17+EK18,IF(AND(DY13="",DY14="",DY15="",DY16="",DY17="",DY18&lt;&gt;""),EK13+EK14+EK15+EK16+EK17+EK18,IF(AND(DY14="",DY15="",DY16="",DY17="",DY18&lt;&gt;""),EK14+EK15+EK16+EK17+EK18,IF(AND(DY15="",DY16="",DY17="",DY18&lt;&gt;""),EK15+EK16+EK17+EK18,IF(AND(DY16="",DY17="",DY18&lt;&gt;""),EK16+EK17+EK18,IF(AND(DY17="",DY18&lt;&gt;""),EK17+EK18,EK18))))))))))</f>
        <v/>
      </c>
      <c r="EM18" s="84" t="str">
        <f t="shared" si="111"/>
        <v/>
      </c>
      <c r="EN18" s="24" t="str">
        <f t="shared" si="112"/>
        <v/>
      </c>
      <c r="EO18" s="101">
        <f>入力シート!EF18</f>
        <v>0</v>
      </c>
      <c r="EP18" s="210">
        <f>入力シート!EG18</f>
        <v>0</v>
      </c>
      <c r="EQ18" s="211"/>
      <c r="ER18" s="212"/>
      <c r="ES18" s="94"/>
      <c r="ET18" s="94"/>
      <c r="EU18" s="94"/>
      <c r="EV18" s="14">
        <f>入力シート!EH18</f>
        <v>0</v>
      </c>
      <c r="EX18" s="30" t="str">
        <f t="shared" si="329"/>
        <v/>
      </c>
      <c r="EY18" s="101">
        <f>入力シート!EX18</f>
        <v>0</v>
      </c>
      <c r="EZ18" s="101" t="str">
        <f>IF(EX18="","",入力シート!EY18)</f>
        <v/>
      </c>
      <c r="FA18" s="24">
        <f>TIME(入力シート!FA18,入力シート!FC18,0)</f>
        <v>0</v>
      </c>
      <c r="FB18" s="24">
        <f>TIME(入力シート!FE18,入力シート!FG18,0)</f>
        <v>0</v>
      </c>
      <c r="FC18" s="31">
        <f>TIME(入力シート!FI18,入力シート!FK18,0)</f>
        <v>0</v>
      </c>
      <c r="FD18" s="31">
        <f>TIME(入力シート!FM18,入力シート!FO18,0)</f>
        <v>0</v>
      </c>
      <c r="FE18" s="24">
        <f t="shared" si="113"/>
        <v>0</v>
      </c>
      <c r="FF18" s="24">
        <f t="shared" si="114"/>
        <v>0</v>
      </c>
      <c r="FG18" s="24">
        <f t="shared" si="115"/>
        <v>0</v>
      </c>
      <c r="FH18" s="26" t="str">
        <f t="shared" si="12"/>
        <v/>
      </c>
      <c r="FI18" s="26" t="str">
        <f t="shared" si="13"/>
        <v/>
      </c>
      <c r="FJ18" s="24" t="str">
        <f t="shared" ref="FJ18:FJ58" si="384">IF(FA18="","",IF(AND(EY18=EY19,FA19-FB18&lt;0),999,IF(AND(EY18=EY19,FI18=FI19,FA19-FB18&lt;TIME(2,0,0)),"",FG18)))</f>
        <v/>
      </c>
      <c r="FK18" s="24" t="str">
        <f>IF(FJ18="","",IF(FJ18=999,"error",IF(AND(AND(EY18=EY17,EY17=EY16,EY16=EY15,EY15=EY14,EY14=EY13,EY13=EY12,EY12=EY11,EY11=EY10,EY10=EY9),AND(FJ17="",FJ16="",FJ15="",FJ14="",FJ13="",FJ12="",FJ11="",FJ10="",FJ9="")),FG9+FG10+FG11+FG12+FG13+FG14+FG15+FG16+FG17+FG18,IF(AND(AND(EY18=EY17,EY17=EY16,EY16=EY15,EY15=EY14,EY14=EY13,EY13=EY12,EY12=EY11,EY11=EY10),AND(FJ17="",FJ16="",FJ15="",FJ14="",FJ13="",FJ12="",FJ11="",FJ10="")),FG10+FG11+FG12+FG13+FG14+FG15+FG16+FG17+FG18,IF(AND(AND(EY18=EY17,EY17=EY16,EY16=EY15,EY15=EY14,EY14=EY13,EY13=EY12,EY12=EY11),AND(FJ17="",FJ16="",FJ15="",FJ14="",FJ13="",FJ12="",FJ11="")),FG11+FG12+FG13+FG14+FG15+FG16+FG17+FG18,IF(AND(AND(EY18=EY17,EY17=EY16,EY16=EY15,EY15=EY14,EY14=EY13,EY13=EY12),AND(FJ17="",FJ16="",FJ15="",FJ14="",FJ13="",FJ12="")),FG12+FG13+FG14+FG15+FG16+FG17+FG18,IF(AND(AND(EY18=EY17,EY17=EY16,EY16=EY15,EY15=EY14,EY14=EY13),AND(FJ17="",FJ16="",FJ15="",FJ14="",FJ13="")),FG13+FG14+FG15+FG16+FG17+FG18,IF(AND(AND(EY18=EY17,EY17=EY16,EY16=EY15,EY15=EY14),AND(FJ17="",FJ16="",FJ15="",FJ14="")),FG14+FG15+FG16+FG17+FG18,IF(AND(AND(EY18=EY17,EY17=EY16,EY16=EY15),AND(FJ17="",FJ16="",FJ15="")),FG15+FG16+FG17+FG18,IF(AND(AND(EY18=EY17,EY17=EY16),AND(FJ17="",FJ16="")),FG16+FG17+FG18,IF(AND(EY17=EY18,FJ17=""),FG17+FG18,FJ18)))))))))))</f>
        <v/>
      </c>
      <c r="FL18" s="101" t="str">
        <f t="shared" si="117"/>
        <v/>
      </c>
      <c r="FM18" s="24" t="str">
        <f t="shared" si="118"/>
        <v/>
      </c>
      <c r="FN18" s="27">
        <f t="shared" si="365"/>
        <v>1</v>
      </c>
      <c r="FO18" s="27" t="str">
        <f t="shared" si="119"/>
        <v>1</v>
      </c>
      <c r="FP18" s="27" t="str">
        <f t="shared" si="330"/>
        <v/>
      </c>
      <c r="FQ18" s="27" t="str">
        <f t="shared" si="120"/>
        <v/>
      </c>
      <c r="FR18" s="28" t="str">
        <f t="shared" ca="1" si="121"/>
        <v/>
      </c>
      <c r="FS18" s="33">
        <f>入力シート!FQ18</f>
        <v>0</v>
      </c>
      <c r="FT18" s="88" t="str">
        <f ca="1">IF(FR18="","",IF(AND(FR9="",FR10="",FR11="",FR12="",FR13="",FR14="",FR15="",FR16="",FR17="",FR18&lt;&gt;"",OR(FS9=2,FS10=2,FS11=2,FS12=2,FS13=2,FS14=2,FS15=2,FS16=2,FS17=2,FS18=2)),FR18*2,IF(AND(FR10="",FR11="",FR12="",FR13="",FR14="",FR15="",FR16="",FR17="",FR18&lt;&gt;"",OR(FS10=2,FS11=2,FS12=2,FS13=2,FS14=2,FS15=2,FS16=2,FS17=2,FS18=2)),FR18*2,IF(AND(FR11="",FR12="",FR13="",FR14="",FR15="",FR16="",FR17="",FR18&lt;&gt;"",OR(FS11=2,FS12=2,FS13=2,FS14=2,FS15=2,FS16=2,FS17=2,FS18=2)),FR18*2,IF(AND(FR12="",FR13="",FR14="",FR15="",FR16="",FR17="",FR18&lt;&gt;"",OR(FS12=2,FS13=2,FS14=2,FS15=2,FS16=2,FS17=2,FS18=2)),FR18*2,IF(AND(FR13="",FR14="",FR15="",FR16="",FR17="",FR18&lt;&gt;"",OR(FS13=2,FS14=2,FS15=2,FS16=2,FS17=2,FS18=2)),FR18*2,IF(AND(FR14="",FR15="",FR16="",FR17="",FR18&lt;&gt;"",OR(FS14=2,FS15=2,FS16=2,FS17=2,FS18=2)),FR18*2,IF(AND(FR15="",FR16="",FR17="",FR18&lt;&gt;"",OR(FS15=2,FS16=2,FS17=2,FS18=2)),FR18*2,IF(AND(FR16="",FR17="",FR18&lt;&gt;"",OR(FS16=2,FS17=2,FS18=2)),FR18*2,IF(AND(FR17="",FR18&lt;&gt;"",OR(FS17=2,FS18=2)),FR18*2,IF(AND(FR18&lt;&gt;"",FS18=2),FR18*2,FR18)))))))))))</f>
        <v/>
      </c>
      <c r="FU18" s="87" t="str">
        <f>IF(FZ18="","",IF(AND(FZ9="",FZ10="",FZ11="",FZ12="",FZ13="",FZ14="",FZ15="",FZ16="",FZ17="",FZ18&lt;&gt;"",OR(FS9=2,FS10=2,FS11=2,FS12=2,FS13=2,FS14=2,FS15=2,FS16=2,FS17=2,FS18=2)),FY18/(FK18*2),IF(AND(FZ10="",FZ11="",FZ12="",FZ13="",FZ14="",FZ15="",FZ16="",FZ17="",FZ18&lt;&gt;"",OR(FS10=2,FS11=2,FS12=2,FS13=2,FS14=2,FS15=2,FS16=2,FS17=2,FS18=2)),FY18/(FK18*2),IF(AND(FZ11="",FZ12="",FZ13="",FZ14="",FZ15="",FZ16="",FZ17="",FZ18&lt;&gt;"",OR(FS11=2,FS12=2,FS13=2,FS14=2,FS15=2,FS16=2,FS17=2,FS18=2)),FY18/(FK18*2),IF(AND(FZ12="",FZ13="",FZ14="",FZ15="",FZ16="",FZ17="",FZ18&lt;&gt;"",OR(FS12=2,FS13=2,FS14=2,FS15=2,FS16=2,FS17=2,FS18=2)),FY18/(FK18*2),IF(AND(FZ13="",FZ14="",FZ15="",FZ16="",FZ17="",FZ18&lt;&gt;"",OR(FS13=2,FS14=2,FS15=2,FS16=2,FS17=2,FS18=2)),FY18/(FK18*2),IF(AND(FZ14="",FZ15="",FZ16="",FZ17="",FZ18&lt;&gt;"",OR(FS14=2,FS15=2,FS16=2,FS17=2,FS18=2)),FY18/(FK18*2),IF(AND(FZ15="",FZ16="",FZ17="",FZ18&lt;&gt;"",OR(FS15=2,FS16=2,FS17=2,FS18=2)),FY18/(FK18*2),IF(AND(FZ16="",FZ17="",FZ18&lt;&gt;"",OR(FS16=2,FS17=2,FS18=2)),FY18/(FK18*2),IF(AND(FZ17="",FZ18&lt;&gt;"",OR(FS17=2,FS18=2)),FY18/(FK18*2),1))))))))))</f>
        <v/>
      </c>
      <c r="FV18" s="89" t="str">
        <f t="shared" ca="1" si="122"/>
        <v/>
      </c>
      <c r="FW18" s="84">
        <f t="shared" si="123"/>
        <v>0</v>
      </c>
      <c r="FX18" s="84" t="str">
        <f>IF(FK18="","",IF(AND(FK9="",FK10="",FK11="",FK12="",FK13="",FK14="",FK15="",FK16="",FK17="",FK18&lt;&gt;""),FW9+FW10+FW11+FW12+FW13+FW14+FW15+FW16+FW17+FW18,IF(AND(FK10="",FK11="",FK12="",FK13="",FK14="",FK15="",FK16="",FK17="",FK18&lt;&gt;""),FW10+FW11+FW12+FW13+FW14+FW15+FW16+FW17+FW18,IF(AND(FK11="",FK12="",FK13="",FK14="",FK15="",FK16="",FK17="",FK18&lt;&gt;""),FW11+FW12+FW13+FW14+FW15+FW16+FW17+FW18,IF(AND(FK12="",FK13="",FK14="",FK15="",FK16="",FK17="",FK18&lt;&gt;""),FW12+FW13+FW14+FW15+FW16+FW17+FW18,IF(AND(FK13="",FK14="",FK15="",FK16="",FK17="",FK18&lt;&gt;""),FW13+FW14+FW15+FW16+FW17+FW18,IF(AND(FK14="",FK15="",FK16="",FK17="",FK18&lt;&gt;""),FW14+FW15+FW16+FW17+FW18,IF(AND(FK15="",FK16="",FK17="",FK18&lt;&gt;""),FW15+FW16+FW17+FW18,IF(AND(FK16="",FK17="",FK18&lt;&gt;""),FW16+FW17+FW18,IF(AND(FK17="",FK18&lt;&gt;""),FW17+FW18,FW18))))))))))</f>
        <v/>
      </c>
      <c r="FY18" s="84" t="str">
        <f t="shared" si="124"/>
        <v/>
      </c>
      <c r="FZ18" s="24" t="str">
        <f t="shared" si="125"/>
        <v/>
      </c>
      <c r="GA18" s="101">
        <f>入力シート!FR18</f>
        <v>0</v>
      </c>
      <c r="GB18" s="210">
        <f>入力シート!FS18</f>
        <v>0</v>
      </c>
      <c r="GC18" s="211"/>
      <c r="GD18" s="212"/>
      <c r="GE18" s="94"/>
      <c r="GF18" s="94"/>
      <c r="GG18" s="94"/>
      <c r="GH18" s="14">
        <f>入力シート!FT18</f>
        <v>0</v>
      </c>
      <c r="GJ18" s="30" t="str">
        <f t="shared" si="331"/>
        <v/>
      </c>
      <c r="GK18" s="101">
        <f>入力シート!GJ18</f>
        <v>0</v>
      </c>
      <c r="GL18" s="101" t="str">
        <f>IF(GJ18="","",入力シート!GK18)</f>
        <v/>
      </c>
      <c r="GM18" s="24">
        <f>TIME(入力シート!GM18,入力シート!GO18,0)</f>
        <v>0</v>
      </c>
      <c r="GN18" s="24">
        <f>TIME(入力シート!GQ18,入力シート!GS18,0)</f>
        <v>0</v>
      </c>
      <c r="GO18" s="31">
        <f>TIME(入力シート!GU18,入力シート!GW18,0)</f>
        <v>0</v>
      </c>
      <c r="GP18" s="31">
        <f>TIME(入力シート!GY18,入力シート!HA18,0)</f>
        <v>0</v>
      </c>
      <c r="GQ18" s="24">
        <f t="shared" si="126"/>
        <v>0</v>
      </c>
      <c r="GR18" s="24">
        <f t="shared" si="127"/>
        <v>0</v>
      </c>
      <c r="GS18" s="24">
        <f t="shared" si="128"/>
        <v>0</v>
      </c>
      <c r="GT18" s="26" t="str">
        <f t="shared" si="15"/>
        <v/>
      </c>
      <c r="GU18" s="26" t="str">
        <f t="shared" si="16"/>
        <v/>
      </c>
      <c r="GV18" s="24" t="str">
        <f t="shared" ref="GV18:GV58" si="385">IF(GM18="","",IF(AND(GK18=GK19,GM19-GN18&lt;0),999,IF(AND(GK18=GK19,GU18=GU19,GM19-GN18&lt;TIME(2,0,0)),"",GS18)))</f>
        <v/>
      </c>
      <c r="GW18" s="24" t="str">
        <f>IF(GV18="","",IF(GV18=999,"error",IF(AND(AND(GK18=GK17,GK17=GK16,GK16=GK15,GK15=GK14,GK14=GK13,GK13=GK12,GK12=GK11,GK11=GK10,GK10=GK9),AND(GV17="",GV16="",GV15="",GV14="",GV13="",GV12="",GV11="",GV10="",GV9="")),GS9+GS10+GS11+GS12+GS13+GS14+GS15+GS16+GS17+GS18,IF(AND(AND(GK18=GK17,GK17=GK16,GK16=GK15,GK15=GK14,GK14=GK13,GK13=GK12,GK12=GK11,GK11=GK10),AND(GV17="",GV16="",GV15="",GV14="",GV13="",GV12="",GV11="",GV10="")),GS10+GS11+GS12+GS13+GS14+GS15+GS16+GS17+GS18,IF(AND(AND(GK18=GK17,GK17=GK16,GK16=GK15,GK15=GK14,GK14=GK13,GK13=GK12,GK12=GK11),AND(GV17="",GV16="",GV15="",GV14="",GV13="",GV12="",GV11="")),GS11+GS12+GS13+GS14+GS15+GS16+GS17+GS18,IF(AND(AND(GK18=GK17,GK17=GK16,GK16=GK15,GK15=GK14,GK14=GK13,GK13=GK12),AND(GV17="",GV16="",GV15="",GV14="",GV13="",GV12="")),GS12+GS13+GS14+GS15+GS16+GS17+GS18,IF(AND(AND(GK18=GK17,GK17=GK16,GK16=GK15,GK15=GK14,GK14=GK13),AND(GV17="",GV16="",GV15="",GV14="",GV13="")),GS13+GS14+GS15+GS16+GS17+GS18,IF(AND(AND(GK18=GK17,GK17=GK16,GK16=GK15,GK15=GK14),AND(GV17="",GV16="",GV15="",GV14="")),GS14+GS15+GS16+GS17+GS18,IF(AND(AND(GK18=GK17,GK17=GK16,GK16=GK15),AND(GV17="",GV16="",GV15="")),GS15+GS16+GS17+GS18,IF(AND(AND(GK18=GK17,GK17=GK16),AND(GV17="",GV16="")),GS16+GS17+GS18,IF(AND(GK17=GK18,GV17=""),GS17+GS18,GV18)))))))))))</f>
        <v/>
      </c>
      <c r="GX18" s="101" t="str">
        <f t="shared" si="130"/>
        <v/>
      </c>
      <c r="GY18" s="24" t="str">
        <f t="shared" si="131"/>
        <v/>
      </c>
      <c r="GZ18" s="27">
        <f t="shared" si="366"/>
        <v>1</v>
      </c>
      <c r="HA18" s="27" t="str">
        <f t="shared" si="132"/>
        <v>1</v>
      </c>
      <c r="HB18" s="27" t="str">
        <f t="shared" si="332"/>
        <v/>
      </c>
      <c r="HC18" s="27" t="str">
        <f t="shared" si="133"/>
        <v/>
      </c>
      <c r="HD18" s="28" t="str">
        <f t="shared" ca="1" si="134"/>
        <v/>
      </c>
      <c r="HE18" s="33">
        <f>入力シート!HC18</f>
        <v>0</v>
      </c>
      <c r="HF18" s="88" t="str">
        <f ca="1">IF(HD18="","",IF(AND(HD9="",HD10="",HD11="",HD12="",HD13="",HD14="",HD15="",HD16="",HD17="",HD18&lt;&gt;"",OR(HE9=2,HE10=2,HE11=2,HE12=2,HE13=2,HE14=2,HE15=2,HE16=2,HE17=2,HE18=2)),HD18*2,IF(AND(HD10="",HD11="",HD12="",HD13="",HD14="",HD15="",HD16="",HD17="",HD18&lt;&gt;"",OR(HE10=2,HE11=2,HE12=2,HE13=2,HE14=2,HE15=2,HE16=2,HE17=2,HE18=2)),HD18*2,IF(AND(HD11="",HD12="",HD13="",HD14="",HD15="",HD16="",HD17="",HD18&lt;&gt;"",OR(HE11=2,HE12=2,HE13=2,HE14=2,HE15=2,HE16=2,HE17=2,HE18=2)),HD18*2,IF(AND(HD12="",HD13="",HD14="",HD15="",HD16="",HD17="",HD18&lt;&gt;"",OR(HE12=2,HE13=2,HE14=2,HE15=2,HE16=2,HE17=2,HE18=2)),HD18*2,IF(AND(HD13="",HD14="",HD15="",HD16="",HD17="",HD18&lt;&gt;"",OR(HE13=2,HE14=2,HE15=2,HE16=2,HE17=2,HE18=2)),HD18*2,IF(AND(HD14="",HD15="",HD16="",HD17="",HD18&lt;&gt;"",OR(HE14=2,HE15=2,HE16=2,HE17=2,HE18=2)),HD18*2,IF(AND(HD15="",HD16="",HD17="",HD18&lt;&gt;"",OR(HE15=2,HE16=2,HE17=2,HE18=2)),HD18*2,IF(AND(HD16="",HD17="",HD18&lt;&gt;"",OR(HE16=2,HE17=2,HE18=2)),HD18*2,IF(AND(HD17="",HD18&lt;&gt;"",OR(HE17=2,HE18=2)),HD18*2,IF(AND(HD18&lt;&gt;"",HE18=2),HD18*2,HD18)))))))))))</f>
        <v/>
      </c>
      <c r="HG18" s="87" t="str">
        <f>IF(HL18="","",IF(AND(HL9="",HL10="",HL11="",HL12="",HL13="",HL14="",HL15="",HL16="",HL17="",HL18&lt;&gt;"",OR(HE9=2,HE10=2,HE11=2,HE12=2,HE13=2,HE14=2,HE15=2,HE16=2,HE17=2,HE18=2)),HK18/(GW18*2),IF(AND(HL10="",HL11="",HL12="",HL13="",HL14="",HL15="",HL16="",HL17="",HL18&lt;&gt;"",OR(HE10=2,HE11=2,HE12=2,HE13=2,HE14=2,HE15=2,HE16=2,HE17=2,HE18=2)),HK18/(GW18*2),IF(AND(HL11="",HL12="",HL13="",HL14="",HL15="",HL16="",HL17="",HL18&lt;&gt;"",OR(HE11=2,HE12=2,HE13=2,HE14=2,HE15=2,HE16=2,HE17=2,HE18=2)),HK18/(GW18*2),IF(AND(HL12="",HL13="",HL14="",HL15="",HL16="",HL17="",HL18&lt;&gt;"",OR(HE12=2,HE13=2,HE14=2,HE15=2,HE16=2,HE17=2,HE18=2)),HK18/(GW18*2),IF(AND(HL13="",HL14="",HL15="",HL16="",HL17="",HL18&lt;&gt;"",OR(HE13=2,HE14=2,HE15=2,HE16=2,HE17=2,HE18=2)),HK18/(GW18*2),IF(AND(HL14="",HL15="",HL16="",HL17="",HL18&lt;&gt;"",OR(HE14=2,HE15=2,HE16=2,HE17=2,HE18=2)),HK18/(GW18*2),IF(AND(HL15="",HL16="",HL17="",HL18&lt;&gt;"",OR(HE15=2,HE16=2,HE17=2,HE18=2)),HK18/(GW18*2),IF(AND(HL16="",HL17="",HL18&lt;&gt;"",OR(HE16=2,HE17=2,HE18=2)),HK18/(GW18*2),IF(AND(HL17="",HL18&lt;&gt;"",OR(HE17=2,HE18=2)),HK18/(GW18*2),1))))))))))</f>
        <v/>
      </c>
      <c r="HH18" s="89" t="str">
        <f t="shared" ca="1" si="135"/>
        <v/>
      </c>
      <c r="HI18" s="84">
        <f t="shared" si="136"/>
        <v>0</v>
      </c>
      <c r="HJ18" s="84" t="str">
        <f>IF(GW18="","",IF(AND(GW9="",GW10="",GW11="",GW12="",GW13="",GW14="",GW15="",GW16="",GW17="",GW18&lt;&gt;""),HI9+HI10+HI11+HI12+HI13+HI14+HI15+HI16+HI17+HI18,IF(AND(GW10="",GW11="",GW12="",GW13="",GW14="",GW15="",GW16="",GW17="",GW18&lt;&gt;""),HI10+HI11+HI12+HI13+HI14+HI15+HI16+HI17+HI18,IF(AND(GW11="",GW12="",GW13="",GW14="",GW15="",GW16="",GW17="",GW18&lt;&gt;""),HI11+HI12+HI13+HI14+HI15+HI16+HI17+HI18,IF(AND(GW12="",GW13="",GW14="",GW15="",GW16="",GW17="",GW18&lt;&gt;""),HI12+HI13+HI14+HI15+HI16+HI17+HI18,IF(AND(GW13="",GW14="",GW15="",GW16="",GW17="",GW18&lt;&gt;""),HI13+HI14+HI15+HI16+HI17+HI18,IF(AND(GW14="",GW15="",GW16="",GW17="",GW18&lt;&gt;""),HI14+HI15+HI16+HI17+HI18,IF(AND(GW15="",GW16="",GW17="",GW18&lt;&gt;""),HI15+HI16+HI17+HI18,IF(AND(GW16="",GW17="",GW18&lt;&gt;""),HI16+HI17+HI18,IF(AND(GW17="",GW18&lt;&gt;""),HI17+HI18,HI18))))))))))</f>
        <v/>
      </c>
      <c r="HK18" s="84" t="str">
        <f t="shared" si="137"/>
        <v/>
      </c>
      <c r="HL18" s="24" t="str">
        <f t="shared" si="138"/>
        <v/>
      </c>
      <c r="HM18" s="101">
        <f>入力シート!HD18</f>
        <v>0</v>
      </c>
      <c r="HN18" s="210">
        <f>入力シート!HE18</f>
        <v>0</v>
      </c>
      <c r="HO18" s="211"/>
      <c r="HP18" s="212"/>
      <c r="HQ18" s="94"/>
      <c r="HR18" s="94"/>
      <c r="HS18" s="94"/>
      <c r="HT18" s="14">
        <f>入力シート!HF18</f>
        <v>0</v>
      </c>
      <c r="HV18" s="30" t="str">
        <f t="shared" si="333"/>
        <v/>
      </c>
      <c r="HW18" s="101">
        <f>入力シート!HV18</f>
        <v>0</v>
      </c>
      <c r="HX18" s="101" t="str">
        <f>IF(HV18="","",入力シート!HW18)</f>
        <v/>
      </c>
      <c r="HY18" s="24">
        <f>TIME(入力シート!HY18,入力シート!IA18,0)</f>
        <v>0</v>
      </c>
      <c r="HZ18" s="24">
        <f>TIME(入力シート!IC18,入力シート!IE18,0)</f>
        <v>0</v>
      </c>
      <c r="IA18" s="31">
        <f>TIME(入力シート!IG18,入力シート!II18,0)</f>
        <v>0</v>
      </c>
      <c r="IB18" s="31">
        <f>TIME(入力シート!IK18,入力シート!IM18,0)</f>
        <v>0</v>
      </c>
      <c r="IC18" s="24">
        <f t="shared" si="139"/>
        <v>0</v>
      </c>
      <c r="ID18" s="24">
        <f t="shared" si="140"/>
        <v>0</v>
      </c>
      <c r="IE18" s="24">
        <f t="shared" si="141"/>
        <v>0</v>
      </c>
      <c r="IF18" s="26" t="str">
        <f t="shared" si="18"/>
        <v/>
      </c>
      <c r="IG18" s="26" t="str">
        <f t="shared" si="19"/>
        <v/>
      </c>
      <c r="IH18" s="24" t="str">
        <f t="shared" ref="IH18:IH58" si="386">IF(HY18="","",IF(AND(HW18=HW19,HY19-HZ18&lt;0),999,IF(AND(HW18=HW19,IG18=IG19,HY19-HZ18&lt;TIME(2,0,0)),"",IE18)))</f>
        <v/>
      </c>
      <c r="II18" s="24" t="str">
        <f>IF(IH18="","",IF(IH18=999,"error",IF(AND(AND(HW18=HW17,HW17=HW16,HW16=HW15,HW15=HW14,HW14=HW13,HW13=HW12,HW12=HW11,HW11=HW10,HW10=HW9),AND(IH17="",IH16="",IH15="",IH14="",IH13="",IH12="",IH11="",IH10="",IH9="")),IE9+IE10+IE11+IE12+IE13+IE14+IE15+IE16+IE17+IE18,IF(AND(AND(HW18=HW17,HW17=HW16,HW16=HW15,HW15=HW14,HW14=HW13,HW13=HW12,HW12=HW11,HW11=HW10),AND(IH17="",IH16="",IH15="",IH14="",IH13="",IH12="",IH11="",IH10="")),IE10+IE11+IE12+IE13+IE14+IE15+IE16+IE17+IE18,IF(AND(AND(HW18=HW17,HW17=HW16,HW16=HW15,HW15=HW14,HW14=HW13,HW13=HW12,HW12=HW11),AND(IH17="",IH16="",IH15="",IH14="",IH13="",IH12="",IH11="")),IE11+IE12+IE13+IE14+IE15+IE16+IE17+IE18,IF(AND(AND(HW18=HW17,HW17=HW16,HW16=HW15,HW15=HW14,HW14=HW13,HW13=HW12),AND(IH17="",IH16="",IH15="",IH14="",IH13="",IH12="")),IE12+IE13+IE14+IE15+IE16+IE17+IE18,IF(AND(AND(HW18=HW17,HW17=HW16,HW16=HW15,HW15=HW14,HW14=HW13),AND(IH17="",IH16="",IH15="",IH14="",IH13="")),IE13+IE14+IE15+IE16+IE17+IE18,IF(AND(AND(HW18=HW17,HW17=HW16,HW16=HW15,HW15=HW14),AND(IH17="",IH16="",IH15="",IH14="")),IE14+IE15+IE16+IE17+IE18,IF(AND(AND(HW18=HW17,HW17=HW16,HW16=HW15),AND(IH17="",IH16="",IH15="")),IE15+IE16+IE17+IE18,IF(AND(AND(HW18=HW17,HW17=HW16),AND(IH17="",IH16="")),IE16+IE17+IE18,IF(AND(HW17=HW18,IH17=""),IE17+IE18,IH18)))))))))))</f>
        <v/>
      </c>
      <c r="IJ18" s="101" t="str">
        <f t="shared" si="143"/>
        <v/>
      </c>
      <c r="IK18" s="24" t="str">
        <f t="shared" si="144"/>
        <v/>
      </c>
      <c r="IL18" s="27">
        <f t="shared" si="367"/>
        <v>1</v>
      </c>
      <c r="IM18" s="27" t="str">
        <f t="shared" si="145"/>
        <v>1</v>
      </c>
      <c r="IN18" s="27" t="str">
        <f t="shared" si="334"/>
        <v/>
      </c>
      <c r="IO18" s="27" t="str">
        <f t="shared" si="146"/>
        <v/>
      </c>
      <c r="IP18" s="28" t="str">
        <f t="shared" ca="1" si="147"/>
        <v/>
      </c>
      <c r="IQ18" s="33">
        <f>入力シート!IO18</f>
        <v>0</v>
      </c>
      <c r="IR18" s="88" t="str">
        <f ca="1">IF(IP18="","",IF(AND(IP9="",IP10="",IP11="",IP12="",IP13="",IP14="",IP15="",IP16="",IP17="",IP18&lt;&gt;"",OR(IQ9=2,IQ10=2,IQ11=2,IQ12=2,IQ13=2,IQ14=2,IQ15=2,IQ16=2,IQ17=2,IQ18=2)),IP18*2,IF(AND(IP10="",IP11="",IP12="",IP13="",IP14="",IP15="",IP16="",IP17="",IP18&lt;&gt;"",OR(IQ10=2,IQ11=2,IQ12=2,IQ13=2,IQ14=2,IQ15=2,IQ16=2,IQ17=2,IQ18=2)),IP18*2,IF(AND(IP11="",IP12="",IP13="",IP14="",IP15="",IP16="",IP17="",IP18&lt;&gt;"",OR(IQ11=2,IQ12=2,IQ13=2,IQ14=2,IQ15=2,IQ16=2,IQ17=2,IQ18=2)),IP18*2,IF(AND(IP12="",IP13="",IP14="",IP15="",IP16="",IP17="",IP18&lt;&gt;"",OR(IQ12=2,IQ13=2,IQ14=2,IQ15=2,IQ16=2,IQ17=2,IQ18=2)),IP18*2,IF(AND(IP13="",IP14="",IP15="",IP16="",IP17="",IP18&lt;&gt;"",OR(IQ13=2,IQ14=2,IQ15=2,IQ16=2,IQ17=2,IQ18=2)),IP18*2,IF(AND(IP14="",IP15="",IP16="",IP17="",IP18&lt;&gt;"",OR(IQ14=2,IQ15=2,IQ16=2,IQ17=2,IQ18=2)),IP18*2,IF(AND(IP15="",IP16="",IP17="",IP18&lt;&gt;"",OR(IQ15=2,IQ16=2,IQ17=2,IQ18=2)),IP18*2,IF(AND(IP16="",IP17="",IP18&lt;&gt;"",OR(IQ16=2,IQ17=2,IQ18=2)),IP18*2,IF(AND(IP17="",IP18&lt;&gt;"",OR(IQ17=2,IQ18=2)),IP18*2,IF(AND(IP18&lt;&gt;"",IQ18=2),IP18*2,IP18)))))))))))</f>
        <v/>
      </c>
      <c r="IS18" s="87" t="str">
        <f>IF(IX18="","",IF(AND(IX9="",IX10="",IX11="",IX12="",IX13="",IX14="",IX15="",IX16="",IX17="",IX18&lt;&gt;"",OR(IQ9=2,IQ10=2,IQ11=2,IQ12=2,IQ13=2,IQ14=2,IQ15=2,IQ16=2,IQ17=2,IQ18=2)),IW18/(II18*2),IF(AND(IX10="",IX11="",IX12="",IX13="",IX14="",IX15="",IX16="",IX17="",IX18&lt;&gt;"",OR(IQ10=2,IQ11=2,IQ12=2,IQ13=2,IQ14=2,IQ15=2,IQ16=2,IQ17=2,IQ18=2)),IW18/(II18*2),IF(AND(IX11="",IX12="",IX13="",IX14="",IX15="",IX16="",IX17="",IX18&lt;&gt;"",OR(IQ11=2,IQ12=2,IQ13=2,IQ14=2,IQ15=2,IQ16=2,IQ17=2,IQ18=2)),IW18/(II18*2),IF(AND(IX12="",IX13="",IX14="",IX15="",IX16="",IX17="",IX18&lt;&gt;"",OR(IQ12=2,IQ13=2,IQ14=2,IQ15=2,IQ16=2,IQ17=2,IQ18=2)),IW18/(II18*2),IF(AND(IX13="",IX14="",IX15="",IX16="",IX17="",IX18&lt;&gt;"",OR(IQ13=2,IQ14=2,IQ15=2,IQ16=2,IQ17=2,IQ18=2)),IW18/(II18*2),IF(AND(IX14="",IX15="",IX16="",IX17="",IX18&lt;&gt;"",OR(IQ14=2,IQ15=2,IQ16=2,IQ17=2,IQ18=2)),IW18/(II18*2),IF(AND(IX15="",IX16="",IX17="",IX18&lt;&gt;"",OR(IQ15=2,IQ16=2,IQ17=2,IQ18=2)),IW18/(II18*2),IF(AND(IX16="",IX17="",IX18&lt;&gt;"",OR(IQ16=2,IQ17=2,IQ18=2)),IW18/(II18*2),IF(AND(IX17="",IX18&lt;&gt;"",OR(IQ17=2,IQ18=2)),IW18/(II18*2),1))))))))))</f>
        <v/>
      </c>
      <c r="IT18" s="89" t="str">
        <f t="shared" ca="1" si="148"/>
        <v/>
      </c>
      <c r="IU18" s="84">
        <f t="shared" si="149"/>
        <v>0</v>
      </c>
      <c r="IV18" s="84" t="str">
        <f>IF(II18="","",IF(AND(II9="",II10="",II11="",II12="",II13="",II14="",II15="",II16="",II17="",II18&lt;&gt;""),IU9+IU10+IU11+IU12+IU13+IU14+IU15+IU16+IU17+IU18,IF(AND(II10="",II11="",II12="",II13="",II14="",II15="",II16="",II17="",II18&lt;&gt;""),IU10+IU11+IU12+IU13+IU14+IU15+IU16+IU17+IU18,IF(AND(II11="",II12="",II13="",II14="",II15="",II16="",II17="",II18&lt;&gt;""),IU11+IU12+IU13+IU14+IU15+IU16+IU17+IU18,IF(AND(II12="",II13="",II14="",II15="",II16="",II17="",II18&lt;&gt;""),IU12+IU13+IU14+IU15+IU16+IU17+IU18,IF(AND(II13="",II14="",II15="",II16="",II17="",II18&lt;&gt;""),IU13+IU14+IU15+IU16+IU17+IU18,IF(AND(II14="",II15="",II16="",II17="",II18&lt;&gt;""),IU14+IU15+IU16+IU17+IU18,IF(AND(II15="",II16="",II17="",II18&lt;&gt;""),IU15+IU16+IU17+IU18,IF(AND(II16="",II17="",II18&lt;&gt;""),IU16+IU17+IU18,IF(AND(II17="",II18&lt;&gt;""),IU17+IU18,IU18))))))))))</f>
        <v/>
      </c>
      <c r="IW18" s="84" t="str">
        <f t="shared" si="150"/>
        <v/>
      </c>
      <c r="IX18" s="24" t="str">
        <f t="shared" si="151"/>
        <v/>
      </c>
      <c r="IY18" s="101">
        <f>入力シート!IP18</f>
        <v>0</v>
      </c>
      <c r="IZ18" s="210">
        <f>入力シート!IQ18</f>
        <v>0</v>
      </c>
      <c r="JA18" s="211"/>
      <c r="JB18" s="212"/>
      <c r="JC18" s="94"/>
      <c r="JD18" s="94"/>
      <c r="JE18" s="94"/>
      <c r="JF18" s="14">
        <f>入力シート!IR18</f>
        <v>0</v>
      </c>
      <c r="JH18" s="30" t="str">
        <f t="shared" si="335"/>
        <v/>
      </c>
      <c r="JI18" s="101">
        <f>入力シート!JH18</f>
        <v>0</v>
      </c>
      <c r="JJ18" s="101" t="str">
        <f>IF(JH18="","",入力シート!JI18)</f>
        <v/>
      </c>
      <c r="JK18" s="24">
        <f>TIME(入力シート!JK18,入力シート!JM18,0)</f>
        <v>0</v>
      </c>
      <c r="JL18" s="24">
        <f>TIME(入力シート!JO18,入力シート!JQ18,0)</f>
        <v>0</v>
      </c>
      <c r="JM18" s="31">
        <f>TIME(入力シート!JS18,入力シート!JU18,0)</f>
        <v>0</v>
      </c>
      <c r="JN18" s="31">
        <f>TIME(入力シート!JW18,入力シート!JY18,0)</f>
        <v>0</v>
      </c>
      <c r="JO18" s="24">
        <f t="shared" si="152"/>
        <v>0</v>
      </c>
      <c r="JP18" s="24">
        <f t="shared" si="153"/>
        <v>0</v>
      </c>
      <c r="JQ18" s="24">
        <f t="shared" si="154"/>
        <v>0</v>
      </c>
      <c r="JR18" s="26" t="str">
        <f t="shared" si="21"/>
        <v/>
      </c>
      <c r="JS18" s="26" t="str">
        <f t="shared" si="22"/>
        <v/>
      </c>
      <c r="JT18" s="24" t="str">
        <f t="shared" ref="JT18:JT58" si="387">IF(JK18="","",IF(AND(JI18=JI19,JK19-JL18&lt;0),999,IF(AND(JI18=JI19,JS18=JS19,JK19-JL18&lt;TIME(2,0,0)),"",JQ18)))</f>
        <v/>
      </c>
      <c r="JU18" s="24" t="str">
        <f>IF(JT18="","",IF(JT18=999,"error",IF(AND(AND(JI18=JI17,JI17=JI16,JI16=JI15,JI15=JI14,JI14=JI13,JI13=JI12,JI12=JI11,JI11=JI10,JI10=JI9),AND(JT17="",JT16="",JT15="",JT14="",JT13="",JT12="",JT11="",JT10="",JT9="")),JQ9+JQ10+JQ11+JQ12+JQ13+JQ14+JQ15+JQ16+JQ17+JQ18,IF(AND(AND(JI18=JI17,JI17=JI16,JI16=JI15,JI15=JI14,JI14=JI13,JI13=JI12,JI12=JI11,JI11=JI10),AND(JT17="",JT16="",JT15="",JT14="",JT13="",JT12="",JT11="",JT10="")),JQ10+JQ11+JQ12+JQ13+JQ14+JQ15+JQ16+JQ17+JQ18,IF(AND(AND(JI18=JI17,JI17=JI16,JI16=JI15,JI15=JI14,JI14=JI13,JI13=JI12,JI12=JI11),AND(JT17="",JT16="",JT15="",JT14="",JT13="",JT12="",JT11="")),JQ11+JQ12+JQ13+JQ14+JQ15+JQ16+JQ17+JQ18,IF(AND(AND(JI18=JI17,JI17=JI16,JI16=JI15,JI15=JI14,JI14=JI13,JI13=JI12),AND(JT17="",JT16="",JT15="",JT14="",JT13="",JT12="")),JQ12+JQ13+JQ14+JQ15+JQ16+JQ17+JQ18,IF(AND(AND(JI18=JI17,JI17=JI16,JI16=JI15,JI15=JI14,JI14=JI13),AND(JT17="",JT16="",JT15="",JT14="",JT13="")),JQ13+JQ14+JQ15+JQ16+JQ17+JQ18,IF(AND(AND(JI18=JI17,JI17=JI16,JI16=JI15,JI15=JI14),AND(JT17="",JT16="",JT15="",JT14="")),JQ14+JQ15+JQ16+JQ17+JQ18,IF(AND(AND(JI18=JI17,JI17=JI16,JI16=JI15),AND(JT17="",JT16="",JT15="")),JQ15+JQ16+JQ17+JQ18,IF(AND(AND(JI18=JI17,JI17=JI16),AND(JT17="",JT16="")),JQ16+JQ17+JQ18,IF(AND(JI17=JI18,JT17=""),JQ17+JQ18,JT18)))))))))))</f>
        <v/>
      </c>
      <c r="JV18" s="101" t="str">
        <f t="shared" si="156"/>
        <v/>
      </c>
      <c r="JW18" s="24" t="str">
        <f t="shared" si="157"/>
        <v/>
      </c>
      <c r="JX18" s="27">
        <f t="shared" si="368"/>
        <v>1</v>
      </c>
      <c r="JY18" s="27" t="str">
        <f t="shared" si="158"/>
        <v>1</v>
      </c>
      <c r="JZ18" s="27" t="str">
        <f t="shared" si="336"/>
        <v/>
      </c>
      <c r="KA18" s="27" t="str">
        <f t="shared" si="159"/>
        <v/>
      </c>
      <c r="KB18" s="28" t="str">
        <f t="shared" ca="1" si="160"/>
        <v/>
      </c>
      <c r="KC18" s="33">
        <f>入力シート!KA18</f>
        <v>0</v>
      </c>
      <c r="KD18" s="88" t="str">
        <f ca="1">IF(KB18="","",IF(AND(KB9="",KB10="",KB11="",KB12="",KB13="",KB14="",KB15="",KB16="",KB17="",KB18&lt;&gt;"",OR(KC9=2,KC10=2,KC11=2,KC12=2,KC13=2,KC14=2,KC15=2,KC16=2,KC17=2,KC18=2)),KB18*2,IF(AND(KB10="",KB11="",KB12="",KB13="",KB14="",KB15="",KB16="",KB17="",KB18&lt;&gt;"",OR(KC10=2,KC11=2,KC12=2,KC13=2,KC14=2,KC15=2,KC16=2,KC17=2,KC18=2)),KB18*2,IF(AND(KB11="",KB12="",KB13="",KB14="",KB15="",KB16="",KB17="",KB18&lt;&gt;"",OR(KC11=2,KC12=2,KC13=2,KC14=2,KC15=2,KC16=2,KC17=2,KC18=2)),KB18*2,IF(AND(KB12="",KB13="",KB14="",KB15="",KB16="",KB17="",KB18&lt;&gt;"",OR(KC12=2,KC13=2,KC14=2,KC15=2,KC16=2,KC17=2,KC18=2)),KB18*2,IF(AND(KB13="",KB14="",KB15="",KB16="",KB17="",KB18&lt;&gt;"",OR(KC13=2,KC14=2,KC15=2,KC16=2,KC17=2,KC18=2)),KB18*2,IF(AND(KB14="",KB15="",KB16="",KB17="",KB18&lt;&gt;"",OR(KC14=2,KC15=2,KC16=2,KC17=2,KC18=2)),KB18*2,IF(AND(KB15="",KB16="",KB17="",KB18&lt;&gt;"",OR(KC15=2,KC16=2,KC17=2,KC18=2)),KB18*2,IF(AND(KB16="",KB17="",KB18&lt;&gt;"",OR(KC16=2,KC17=2,KC18=2)),KB18*2,IF(AND(KB17="",KB18&lt;&gt;"",OR(KC17=2,KC18=2)),KB18*2,IF(AND(KB18&lt;&gt;"",KC18=2),KB18*2,KB18)))))))))))</f>
        <v/>
      </c>
      <c r="KE18" s="87" t="str">
        <f>IF(KJ18="","",IF(AND(KJ9="",KJ10="",KJ11="",KJ12="",KJ13="",KJ14="",KJ15="",KJ16="",KJ17="",KJ18&lt;&gt;"",OR(KC9=2,KC10=2,KC11=2,KC12=2,KC13=2,KC14=2,KC15=2,KC16=2,KC17=2,KC18=2)),KI18/(JU18*2),IF(AND(KJ10="",KJ11="",KJ12="",KJ13="",KJ14="",KJ15="",KJ16="",KJ17="",KJ18&lt;&gt;"",OR(KC10=2,KC11=2,KC12=2,KC13=2,KC14=2,KC15=2,KC16=2,KC17=2,KC18=2)),KI18/(JU18*2),IF(AND(KJ11="",KJ12="",KJ13="",KJ14="",KJ15="",KJ16="",KJ17="",KJ18&lt;&gt;"",OR(KC11=2,KC12=2,KC13=2,KC14=2,KC15=2,KC16=2,KC17=2,KC18=2)),KI18/(JU18*2),IF(AND(KJ12="",KJ13="",KJ14="",KJ15="",KJ16="",KJ17="",KJ18&lt;&gt;"",OR(KC12=2,KC13=2,KC14=2,KC15=2,KC16=2,KC17=2,KC18=2)),KI18/(JU18*2),IF(AND(KJ13="",KJ14="",KJ15="",KJ16="",KJ17="",KJ18&lt;&gt;"",OR(KC13=2,KC14=2,KC15=2,KC16=2,KC17=2,KC18=2)),KI18/(JU18*2),IF(AND(KJ14="",KJ15="",KJ16="",KJ17="",KJ18&lt;&gt;"",OR(KC14=2,KC15=2,KC16=2,KC17=2,KC18=2)),KI18/(JU18*2),IF(AND(KJ15="",KJ16="",KJ17="",KJ18&lt;&gt;"",OR(KC15=2,KC16=2,KC17=2,KC18=2)),KI18/(JU18*2),IF(AND(KJ16="",KJ17="",KJ18&lt;&gt;"",OR(KC16=2,KC17=2,KC18=2)),KI18/(JU18*2),IF(AND(KJ17="",KJ18&lt;&gt;"",OR(KC17=2,KC18=2)),KI18/(JU18*2),1))))))))))</f>
        <v/>
      </c>
      <c r="KF18" s="89" t="str">
        <f t="shared" ca="1" si="161"/>
        <v/>
      </c>
      <c r="KG18" s="84">
        <f t="shared" si="162"/>
        <v>0</v>
      </c>
      <c r="KH18" s="84" t="str">
        <f>IF(JU18="","",IF(AND(JU9="",JU10="",JU11="",JU12="",JU13="",JU14="",JU15="",JU16="",JU17="",JU18&lt;&gt;""),KG9+KG10+KG11+KG12+KG13+KG14+KG15+KG16+KG17+KG18,IF(AND(JU10="",JU11="",JU12="",JU13="",JU14="",JU15="",JU16="",JU17="",JU18&lt;&gt;""),KG10+KG11+KG12+KG13+KG14+KG15+KG16+KG17+KG18,IF(AND(JU11="",JU12="",JU13="",JU14="",JU15="",JU16="",JU17="",JU18&lt;&gt;""),KG11+KG12+KG13+KG14+KG15+KG16+KG17+KG18,IF(AND(JU12="",JU13="",JU14="",JU15="",JU16="",JU17="",JU18&lt;&gt;""),KG12+KG13+KG14+KG15+KG16+KG17+KG18,IF(AND(JU13="",JU14="",JU15="",JU16="",JU17="",JU18&lt;&gt;""),KG13+KG14+KG15+KG16+KG17+KG18,IF(AND(JU14="",JU15="",JU16="",JU17="",JU18&lt;&gt;""),KG14+KG15+KG16+KG17+KG18,IF(AND(JU15="",JU16="",JU17="",JU18&lt;&gt;""),KG15+KG16+KG17+KG18,IF(AND(JU16="",JU17="",JU18&lt;&gt;""),KG16+KG17+KG18,IF(AND(JU17="",JU18&lt;&gt;""),KG17+KG18,KG18))))))))))</f>
        <v/>
      </c>
      <c r="KI18" s="84" t="str">
        <f t="shared" si="163"/>
        <v/>
      </c>
      <c r="KJ18" s="24" t="str">
        <f t="shared" si="164"/>
        <v/>
      </c>
      <c r="KK18" s="101">
        <f>入力シート!KB18</f>
        <v>0</v>
      </c>
      <c r="KL18" s="210">
        <f>入力シート!KC18</f>
        <v>0</v>
      </c>
      <c r="KM18" s="211"/>
      <c r="KN18" s="212"/>
      <c r="KO18" s="94"/>
      <c r="KP18" s="94"/>
      <c r="KQ18" s="94"/>
      <c r="KR18" s="14">
        <f>入力シート!KD18</f>
        <v>0</v>
      </c>
      <c r="KT18" s="30" t="str">
        <f t="shared" si="337"/>
        <v/>
      </c>
      <c r="KU18" s="101">
        <f>入力シート!KT18</f>
        <v>0</v>
      </c>
      <c r="KV18" s="101" t="str">
        <f>IF(KT18="","",入力シート!KU18)</f>
        <v/>
      </c>
      <c r="KW18" s="24">
        <f>TIME(入力シート!KW18,入力シート!KY18,0)</f>
        <v>0</v>
      </c>
      <c r="KX18" s="24">
        <f>TIME(入力シート!LA18,入力シート!LC18,0)</f>
        <v>0</v>
      </c>
      <c r="KY18" s="31">
        <f>TIME(入力シート!LE18,入力シート!LG18,0)</f>
        <v>0</v>
      </c>
      <c r="KZ18" s="31">
        <f>TIME(入力シート!LI18,入力シート!LK18,0)</f>
        <v>0</v>
      </c>
      <c r="LA18" s="24">
        <f t="shared" si="165"/>
        <v>0</v>
      </c>
      <c r="LB18" s="24">
        <f t="shared" si="166"/>
        <v>0</v>
      </c>
      <c r="LC18" s="24">
        <f t="shared" si="167"/>
        <v>0</v>
      </c>
      <c r="LD18" s="26" t="str">
        <f t="shared" si="24"/>
        <v/>
      </c>
      <c r="LE18" s="26" t="str">
        <f t="shared" si="25"/>
        <v/>
      </c>
      <c r="LF18" s="24" t="str">
        <f t="shared" ref="LF18:LF58" si="388">IF(KW18="","",IF(AND(KU18=KU19,KW19-KX18&lt;0),999,IF(AND(KU18=KU19,LE18=LE19,KW19-KX18&lt;TIME(2,0,0)),"",LC18)))</f>
        <v/>
      </c>
      <c r="LG18" s="24" t="str">
        <f>IF(LF18="","",IF(LF18=999,"error",IF(AND(AND(KU18=KU17,KU17=KU16,KU16=KU15,KU15=KU14,KU14=KU13,KU13=KU12,KU12=KU11,KU11=KU10,KU10=KU9),AND(LF17="",LF16="",LF15="",LF14="",LF13="",LF12="",LF11="",LF10="",LF9="")),LC9+LC10+LC11+LC12+LC13+LC14+LC15+LC16+LC17+LC18,IF(AND(AND(KU18=KU17,KU17=KU16,KU16=KU15,KU15=KU14,KU14=KU13,KU13=KU12,KU12=KU11,KU11=KU10),AND(LF17="",LF16="",LF15="",LF14="",LF13="",LF12="",LF11="",LF10="")),LC10+LC11+LC12+LC13+LC14+LC15+LC16+LC17+LC18,IF(AND(AND(KU18=KU17,KU17=KU16,KU16=KU15,KU15=KU14,KU14=KU13,KU13=KU12,KU12=KU11),AND(LF17="",LF16="",LF15="",LF14="",LF13="",LF12="",LF11="")),LC11+LC12+LC13+LC14+LC15+LC16+LC17+LC18,IF(AND(AND(KU18=KU17,KU17=KU16,KU16=KU15,KU15=KU14,KU14=KU13,KU13=KU12),AND(LF17="",LF16="",LF15="",LF14="",LF13="",LF12="")),LC12+LC13+LC14+LC15+LC16+LC17+LC18,IF(AND(AND(KU18=KU17,KU17=KU16,KU16=KU15,KU15=KU14,KU14=KU13),AND(LF17="",LF16="",LF15="",LF14="",LF13="")),LC13+LC14+LC15+LC16+LC17+LC18,IF(AND(AND(KU18=KU17,KU17=KU16,KU16=KU15,KU15=KU14),AND(LF17="",LF16="",LF15="",LF14="")),LC14+LC15+LC16+LC17+LC18,IF(AND(AND(KU18=KU17,KU17=KU16,KU16=KU15),AND(LF17="",LF16="",LF15="")),LC15+LC16+LC17+LC18,IF(AND(AND(KU18=KU17,KU17=KU16),AND(LF17="",LF16="")),LC16+LC17+LC18,IF(AND(KU17=KU18,LF17=""),LC17+LC18,LF18)))))))))))</f>
        <v/>
      </c>
      <c r="LH18" s="101" t="str">
        <f t="shared" si="169"/>
        <v/>
      </c>
      <c r="LI18" s="24" t="str">
        <f t="shared" si="170"/>
        <v/>
      </c>
      <c r="LJ18" s="27">
        <f t="shared" si="369"/>
        <v>1</v>
      </c>
      <c r="LK18" s="27" t="str">
        <f t="shared" si="171"/>
        <v>1</v>
      </c>
      <c r="LL18" s="27" t="str">
        <f t="shared" si="338"/>
        <v/>
      </c>
      <c r="LM18" s="27" t="str">
        <f t="shared" si="172"/>
        <v/>
      </c>
      <c r="LN18" s="28" t="str">
        <f t="shared" ca="1" si="173"/>
        <v/>
      </c>
      <c r="LO18" s="33">
        <f>入力シート!LM18</f>
        <v>0</v>
      </c>
      <c r="LP18" s="88" t="str">
        <f ca="1">IF(LN18="","",IF(AND(LN9="",LN10="",LN11="",LN12="",LN13="",LN14="",LN15="",LN16="",LN17="",LN18&lt;&gt;"",OR(LO9=2,LO10=2,LO11=2,LO12=2,LO13=2,LO14=2,LO15=2,LO16=2,LO17=2,LO18=2)),LN18*2,IF(AND(LN10="",LN11="",LN12="",LN13="",LN14="",LN15="",LN16="",LN17="",LN18&lt;&gt;"",OR(LO10=2,LO11=2,LO12=2,LO13=2,LO14=2,LO15=2,LO16=2,LO17=2,LO18=2)),LN18*2,IF(AND(LN11="",LN12="",LN13="",LN14="",LN15="",LN16="",LN17="",LN18&lt;&gt;"",OR(LO11=2,LO12=2,LO13=2,LO14=2,LO15=2,LO16=2,LO17=2,LO18=2)),LN18*2,IF(AND(LN12="",LN13="",LN14="",LN15="",LN16="",LN17="",LN18&lt;&gt;"",OR(LO12=2,LO13=2,LO14=2,LO15=2,LO16=2,LO17=2,LO18=2)),LN18*2,IF(AND(LN13="",LN14="",LN15="",LN16="",LN17="",LN18&lt;&gt;"",OR(LO13=2,LO14=2,LO15=2,LO16=2,LO17=2,LO18=2)),LN18*2,IF(AND(LN14="",LN15="",LN16="",LN17="",LN18&lt;&gt;"",OR(LO14=2,LO15=2,LO16=2,LO17=2,LO18=2)),LN18*2,IF(AND(LN15="",LN16="",LN17="",LN18&lt;&gt;"",OR(LO15=2,LO16=2,LO17=2,LO18=2)),LN18*2,IF(AND(LN16="",LN17="",LN18&lt;&gt;"",OR(LO16=2,LO17=2,LO18=2)),LN18*2,IF(AND(LN17="",LN18&lt;&gt;"",OR(LO17=2,LO18=2)),LN18*2,IF(AND(LN18&lt;&gt;"",LO18=2),LN18*2,LN18)))))))))))</f>
        <v/>
      </c>
      <c r="LQ18" s="87" t="str">
        <f>IF(LV18="","",IF(AND(LV9="",LV10="",LV11="",LV12="",LV13="",LV14="",LV15="",LV16="",LV17="",LV18&lt;&gt;"",OR(LO9=2,LO10=2,LO11=2,LO12=2,LO13=2,LO14=2,LO15=2,LO16=2,LO17=2,LO18=2)),LU18/(LG18*2),IF(AND(LV10="",LV11="",LV12="",LV13="",LV14="",LV15="",LV16="",LV17="",LV18&lt;&gt;"",OR(LO10=2,LO11=2,LO12=2,LO13=2,LO14=2,LO15=2,LO16=2,LO17=2,LO18=2)),LU18/(LG18*2),IF(AND(LV11="",LV12="",LV13="",LV14="",LV15="",LV16="",LV17="",LV18&lt;&gt;"",OR(LO11=2,LO12=2,LO13=2,LO14=2,LO15=2,LO16=2,LO17=2,LO18=2)),LU18/(LG18*2),IF(AND(LV12="",LV13="",LV14="",LV15="",LV16="",LV17="",LV18&lt;&gt;"",OR(LO12=2,LO13=2,LO14=2,LO15=2,LO16=2,LO17=2,LO18=2)),LU18/(LG18*2),IF(AND(LV13="",LV14="",LV15="",LV16="",LV17="",LV18&lt;&gt;"",OR(LO13=2,LO14=2,LO15=2,LO16=2,LO17=2,LO18=2)),LU18/(LG18*2),IF(AND(LV14="",LV15="",LV16="",LV17="",LV18&lt;&gt;"",OR(LO14=2,LO15=2,LO16=2,LO17=2,LO18=2)),LU18/(LG18*2),IF(AND(LV15="",LV16="",LV17="",LV18&lt;&gt;"",OR(LO15=2,LO16=2,LO17=2,LO18=2)),LU18/(LG18*2),IF(AND(LV16="",LV17="",LV18&lt;&gt;"",OR(LO16=2,LO17=2,LO18=2)),LU18/(LG18*2),IF(AND(LV17="",LV18&lt;&gt;"",OR(LO17=2,LO18=2)),LU18/(LG18*2),1))))))))))</f>
        <v/>
      </c>
      <c r="LR18" s="89" t="str">
        <f t="shared" ca="1" si="174"/>
        <v/>
      </c>
      <c r="LS18" s="84">
        <f t="shared" si="175"/>
        <v>0</v>
      </c>
      <c r="LT18" s="84" t="str">
        <f>IF(LG18="","",IF(AND(LG9="",LG10="",LG11="",LG12="",LG13="",LG14="",LG15="",LG16="",LG17="",LG18&lt;&gt;""),LS9+LS10+LS11+LS12+LS13+LS14+LS15+LS16+LS17+LS18,IF(AND(LG10="",LG11="",LG12="",LG13="",LG14="",LG15="",LG16="",LG17="",LG18&lt;&gt;""),LS10+LS11+LS12+LS13+LS14+LS15+LS16+LS17+LS18,IF(AND(LG11="",LG12="",LG13="",LG14="",LG15="",LG16="",LG17="",LG18&lt;&gt;""),LS11+LS12+LS13+LS14+LS15+LS16+LS17+LS18,IF(AND(LG12="",LG13="",LG14="",LG15="",LG16="",LG17="",LG18&lt;&gt;""),LS12+LS13+LS14+LS15+LS16+LS17+LS18,IF(AND(LG13="",LG14="",LG15="",LG16="",LG17="",LG18&lt;&gt;""),LS13+LS14+LS15+LS16+LS17+LS18,IF(AND(LG14="",LG15="",LG16="",LG17="",LG18&lt;&gt;""),LS14+LS15+LS16+LS17+LS18,IF(AND(LG15="",LG16="",LG17="",LG18&lt;&gt;""),LS15+LS16+LS17+LS18,IF(AND(LG16="",LG17="",LG18&lt;&gt;""),LS16+LS17+LS18,IF(AND(LG17="",LG18&lt;&gt;""),LS17+LS18,LS18))))))))))</f>
        <v/>
      </c>
      <c r="LU18" s="84" t="str">
        <f t="shared" si="176"/>
        <v/>
      </c>
      <c r="LV18" s="24" t="str">
        <f t="shared" si="177"/>
        <v/>
      </c>
      <c r="LW18" s="101">
        <f>入力シート!LN18</f>
        <v>0</v>
      </c>
      <c r="LX18" s="210">
        <f>入力シート!LO18</f>
        <v>0</v>
      </c>
      <c r="LY18" s="211"/>
      <c r="LZ18" s="212"/>
      <c r="MA18" s="94"/>
      <c r="MB18" s="94"/>
      <c r="MC18" s="94"/>
      <c r="MD18" s="14">
        <f>入力シート!LP18</f>
        <v>0</v>
      </c>
      <c r="MF18" s="30" t="str">
        <f t="shared" si="339"/>
        <v/>
      </c>
      <c r="MG18" s="101">
        <f>入力シート!MF18</f>
        <v>0</v>
      </c>
      <c r="MH18" s="101" t="str">
        <f>IF(MF18="","",入力シート!MG18)</f>
        <v/>
      </c>
      <c r="MI18" s="24">
        <f>TIME(入力シート!MI18,入力シート!MK18,0)</f>
        <v>0</v>
      </c>
      <c r="MJ18" s="24">
        <f>TIME(入力シート!MM18,入力シート!MO18,0)</f>
        <v>0</v>
      </c>
      <c r="MK18" s="31">
        <f>TIME(入力シート!MQ18,入力シート!MS18,0)</f>
        <v>0</v>
      </c>
      <c r="ML18" s="31">
        <f>TIME(入力シート!MU18,入力シート!MW18,0)</f>
        <v>0</v>
      </c>
      <c r="MM18" s="24">
        <f t="shared" si="178"/>
        <v>0</v>
      </c>
      <c r="MN18" s="24">
        <f t="shared" si="179"/>
        <v>0</v>
      </c>
      <c r="MO18" s="24">
        <f t="shared" si="180"/>
        <v>0</v>
      </c>
      <c r="MP18" s="26" t="str">
        <f t="shared" si="27"/>
        <v/>
      </c>
      <c r="MQ18" s="26" t="str">
        <f t="shared" si="28"/>
        <v/>
      </c>
      <c r="MR18" s="24" t="str">
        <f t="shared" ref="MR18:MR58" si="389">IF(MI18="","",IF(AND(MG18=MG19,MI19-MJ18&lt;0),999,IF(AND(MG18=MG19,MQ18=MQ19,MI19-MJ18&lt;TIME(2,0,0)),"",MO18)))</f>
        <v/>
      </c>
      <c r="MS18" s="24" t="str">
        <f>IF(MR18="","",IF(MR18=999,"error",IF(AND(AND(MG18=MG17,MG17=MG16,MG16=MG15,MG15=MG14,MG14=MG13,MG13=MG12,MG12=MG11,MG11=MG10,MG10=MG9),AND(MR17="",MR16="",MR15="",MR14="",MR13="",MR12="",MR11="",MR10="",MR9="")),MO9+MO10+MO11+MO12+MO13+MO14+MO15+MO16+MO17+MO18,IF(AND(AND(MG18=MG17,MG17=MG16,MG16=MG15,MG15=MG14,MG14=MG13,MG13=MG12,MG12=MG11,MG11=MG10),AND(MR17="",MR16="",MR15="",MR14="",MR13="",MR12="",MR11="",MR10="")),MO10+MO11+MO12+MO13+MO14+MO15+MO16+MO17+MO18,IF(AND(AND(MG18=MG17,MG17=MG16,MG16=MG15,MG15=MG14,MG14=MG13,MG13=MG12,MG12=MG11),AND(MR17="",MR16="",MR15="",MR14="",MR13="",MR12="",MR11="")),MO11+MO12+MO13+MO14+MO15+MO16+MO17+MO18,IF(AND(AND(MG18=MG17,MG17=MG16,MG16=MG15,MG15=MG14,MG14=MG13,MG13=MG12),AND(MR17="",MR16="",MR15="",MR14="",MR13="",MR12="")),MO12+MO13+MO14+MO15+MO16+MO17+MO18,IF(AND(AND(MG18=MG17,MG17=MG16,MG16=MG15,MG15=MG14,MG14=MG13),AND(MR17="",MR16="",MR15="",MR14="",MR13="")),MO13+MO14+MO15+MO16+MO17+MO18,IF(AND(AND(MG18=MG17,MG17=MG16,MG16=MG15,MG15=MG14),AND(MR17="",MR16="",MR15="",MR14="")),MO14+MO15+MO16+MO17+MO18,IF(AND(AND(MG18=MG17,MG17=MG16,MG16=MG15),AND(MR17="",MR16="",MR15="")),MO15+MO16+MO17+MO18,IF(AND(AND(MG18=MG17,MG17=MG16),AND(MR17="",MR16="")),MO16+MO17+MO18,IF(AND(MG17=MG18,MR17=""),MO17+MO18,MR18)))))))))))</f>
        <v/>
      </c>
      <c r="MT18" s="101" t="str">
        <f t="shared" si="182"/>
        <v/>
      </c>
      <c r="MU18" s="24" t="str">
        <f t="shared" si="183"/>
        <v/>
      </c>
      <c r="MV18" s="27">
        <f t="shared" si="370"/>
        <v>1</v>
      </c>
      <c r="MW18" s="27" t="str">
        <f t="shared" si="184"/>
        <v>1</v>
      </c>
      <c r="MX18" s="27" t="str">
        <f t="shared" si="340"/>
        <v/>
      </c>
      <c r="MY18" s="27" t="str">
        <f t="shared" si="185"/>
        <v/>
      </c>
      <c r="MZ18" s="28" t="str">
        <f t="shared" ca="1" si="186"/>
        <v/>
      </c>
      <c r="NA18" s="33">
        <f>入力シート!MY18</f>
        <v>0</v>
      </c>
      <c r="NB18" s="88" t="str">
        <f ca="1">IF(MZ18="","",IF(AND(MZ9="",MZ10="",MZ11="",MZ12="",MZ13="",MZ14="",MZ15="",MZ16="",MZ17="",MZ18&lt;&gt;"",OR(NA9=2,NA10=2,NA11=2,NA12=2,NA13=2,NA14=2,NA15=2,NA16=2,NA17=2,NA18=2)),MZ18*2,IF(AND(MZ10="",MZ11="",MZ12="",MZ13="",MZ14="",MZ15="",MZ16="",MZ17="",MZ18&lt;&gt;"",OR(NA10=2,NA11=2,NA12=2,NA13=2,NA14=2,NA15=2,NA16=2,NA17=2,NA18=2)),MZ18*2,IF(AND(MZ11="",MZ12="",MZ13="",MZ14="",MZ15="",MZ16="",MZ17="",MZ18&lt;&gt;"",OR(NA11=2,NA12=2,NA13=2,NA14=2,NA15=2,NA16=2,NA17=2,NA18=2)),MZ18*2,IF(AND(MZ12="",MZ13="",MZ14="",MZ15="",MZ16="",MZ17="",MZ18&lt;&gt;"",OR(NA12=2,NA13=2,NA14=2,NA15=2,NA16=2,NA17=2,NA18=2)),MZ18*2,IF(AND(MZ13="",MZ14="",MZ15="",MZ16="",MZ17="",MZ18&lt;&gt;"",OR(NA13=2,NA14=2,NA15=2,NA16=2,NA17=2,NA18=2)),MZ18*2,IF(AND(MZ14="",MZ15="",MZ16="",MZ17="",MZ18&lt;&gt;"",OR(NA14=2,NA15=2,NA16=2,NA17=2,NA18=2)),MZ18*2,IF(AND(MZ15="",MZ16="",MZ17="",MZ18&lt;&gt;"",OR(NA15=2,NA16=2,NA17=2,NA18=2)),MZ18*2,IF(AND(MZ16="",MZ17="",MZ18&lt;&gt;"",OR(NA16=2,NA17=2,NA18=2)),MZ18*2,IF(AND(MZ17="",MZ18&lt;&gt;"",OR(NA17=2,NA18=2)),MZ18*2,IF(AND(MZ18&lt;&gt;"",NA18=2),MZ18*2,MZ18)))))))))))</f>
        <v/>
      </c>
      <c r="NC18" s="87" t="str">
        <f>IF(NH18="","",IF(AND(NH9="",NH10="",NH11="",NH12="",NH13="",NH14="",NH15="",NH16="",NH17="",NH18&lt;&gt;"",OR(NA9=2,NA10=2,NA11=2,NA12=2,NA13=2,NA14=2,NA15=2,NA16=2,NA17=2,NA18=2)),NG18/(MS18*2),IF(AND(NH10="",NH11="",NH12="",NH13="",NH14="",NH15="",NH16="",NH17="",NH18&lt;&gt;"",OR(NA10=2,NA11=2,NA12=2,NA13=2,NA14=2,NA15=2,NA16=2,NA17=2,NA18=2)),NG18/(MS18*2),IF(AND(NH11="",NH12="",NH13="",NH14="",NH15="",NH16="",NH17="",NH18&lt;&gt;"",OR(NA11=2,NA12=2,NA13=2,NA14=2,NA15=2,NA16=2,NA17=2,NA18=2)),NG18/(MS18*2),IF(AND(NH12="",NH13="",NH14="",NH15="",NH16="",NH17="",NH18&lt;&gt;"",OR(NA12=2,NA13=2,NA14=2,NA15=2,NA16=2,NA17=2,NA18=2)),NG18/(MS18*2),IF(AND(NH13="",NH14="",NH15="",NH16="",NH17="",NH18&lt;&gt;"",OR(NA13=2,NA14=2,NA15=2,NA16=2,NA17=2,NA18=2)),NG18/(MS18*2),IF(AND(NH14="",NH15="",NH16="",NH17="",NH18&lt;&gt;"",OR(NA14=2,NA15=2,NA16=2,NA17=2,NA18=2)),NG18/(MS18*2),IF(AND(NH15="",NH16="",NH17="",NH18&lt;&gt;"",OR(NA15=2,NA16=2,NA17=2,NA18=2)),NG18/(MS18*2),IF(AND(NH16="",NH17="",NH18&lt;&gt;"",OR(NA16=2,NA17=2,NA18=2)),NG18/(MS18*2),IF(AND(NH17="",NH18&lt;&gt;"",OR(NA17=2,NA18=2)),NG18/(MS18*2),1))))))))))</f>
        <v/>
      </c>
      <c r="ND18" s="89" t="str">
        <f t="shared" ca="1" si="187"/>
        <v/>
      </c>
      <c r="NE18" s="84">
        <f t="shared" si="188"/>
        <v>0</v>
      </c>
      <c r="NF18" s="84" t="str">
        <f>IF(MS18="","",IF(AND(MS9="",MS10="",MS11="",MS12="",MS13="",MS14="",MS15="",MS16="",MS17="",MS18&lt;&gt;""),NE9+NE10+NE11+NE12+NE13+NE14+NE15+NE16+NE17+NE18,IF(AND(MS10="",MS11="",MS12="",MS13="",MS14="",MS15="",MS16="",MS17="",MS18&lt;&gt;""),NE10+NE11+NE12+NE13+NE14+NE15+NE16+NE17+NE18,IF(AND(MS11="",MS12="",MS13="",MS14="",MS15="",MS16="",MS17="",MS18&lt;&gt;""),NE11+NE12+NE13+NE14+NE15+NE16+NE17+NE18,IF(AND(MS12="",MS13="",MS14="",MS15="",MS16="",MS17="",MS18&lt;&gt;""),NE12+NE13+NE14+NE15+NE16+NE17+NE18,IF(AND(MS13="",MS14="",MS15="",MS16="",MS17="",MS18&lt;&gt;""),NE13+NE14+NE15+NE16+NE17+NE18,IF(AND(MS14="",MS15="",MS16="",MS17="",MS18&lt;&gt;""),NE14+NE15+NE16+NE17+NE18,IF(AND(MS15="",MS16="",MS17="",MS18&lt;&gt;""),NE15+NE16+NE17+NE18,IF(AND(MS16="",MS17="",MS18&lt;&gt;""),NE16+NE17+NE18,IF(AND(MS17="",MS18&lt;&gt;""),NE17+NE18,NE18))))))))))</f>
        <v/>
      </c>
      <c r="NG18" s="84" t="str">
        <f t="shared" si="189"/>
        <v/>
      </c>
      <c r="NH18" s="24" t="str">
        <f t="shared" si="190"/>
        <v/>
      </c>
      <c r="NI18" s="101">
        <f>入力シート!MZ18</f>
        <v>0</v>
      </c>
      <c r="NJ18" s="210">
        <f>入力シート!NA18</f>
        <v>0</v>
      </c>
      <c r="NK18" s="211"/>
      <c r="NL18" s="212"/>
      <c r="NM18" s="94"/>
      <c r="NN18" s="94"/>
      <c r="NO18" s="94"/>
      <c r="NP18" s="14">
        <f>入力シート!NB18</f>
        <v>0</v>
      </c>
      <c r="NR18" s="30" t="str">
        <f t="shared" si="341"/>
        <v/>
      </c>
      <c r="NS18" s="101">
        <f>入力シート!NR18</f>
        <v>0</v>
      </c>
      <c r="NT18" s="101" t="str">
        <f>IF(NR18="","",入力シート!NS18)</f>
        <v/>
      </c>
      <c r="NU18" s="24">
        <f>TIME(入力シート!NU18,入力シート!NW18,0)</f>
        <v>0</v>
      </c>
      <c r="NV18" s="24">
        <f>TIME(入力シート!NY18,入力シート!OA18,0)</f>
        <v>0</v>
      </c>
      <c r="NW18" s="31">
        <f>TIME(入力シート!OC18,入力シート!OE18,0)</f>
        <v>0</v>
      </c>
      <c r="NX18" s="31">
        <f>TIME(入力シート!OG18,入力シート!OI18,0)</f>
        <v>0</v>
      </c>
      <c r="NY18" s="24">
        <f t="shared" si="191"/>
        <v>0</v>
      </c>
      <c r="NZ18" s="24">
        <f t="shared" si="192"/>
        <v>0</v>
      </c>
      <c r="OA18" s="24">
        <f t="shared" si="193"/>
        <v>0</v>
      </c>
      <c r="OB18" s="26" t="str">
        <f t="shared" si="30"/>
        <v/>
      </c>
      <c r="OC18" s="26" t="str">
        <f t="shared" si="31"/>
        <v/>
      </c>
      <c r="OD18" s="24" t="str">
        <f t="shared" ref="OD18:OD58" si="390">IF(NU18="","",IF(AND(NS18=NS19,NU19-NV18&lt;0),999,IF(AND(NS18=NS19,OC18=OC19,NU19-NV18&lt;TIME(2,0,0)),"",OA18)))</f>
        <v/>
      </c>
      <c r="OE18" s="24" t="str">
        <f>IF(OD18="","",IF(OD18=999,"error",IF(AND(AND(NS18=NS17,NS17=NS16,NS16=NS15,NS15=NS14,NS14=NS13,NS13=NS12,NS12=NS11,NS11=NS10,NS10=NS9),AND(OD17="",OD16="",OD15="",OD14="",OD13="",OD12="",OD11="",OD10="",OD9="")),OA9+OA10+OA11+OA12+OA13+OA14+OA15+OA16+OA17+OA18,IF(AND(AND(NS18=NS17,NS17=NS16,NS16=NS15,NS15=NS14,NS14=NS13,NS13=NS12,NS12=NS11,NS11=NS10),AND(OD17="",OD16="",OD15="",OD14="",OD13="",OD12="",OD11="",OD10="")),OA10+OA11+OA12+OA13+OA14+OA15+OA16+OA17+OA18,IF(AND(AND(NS18=NS17,NS17=NS16,NS16=NS15,NS15=NS14,NS14=NS13,NS13=NS12,NS12=NS11),AND(OD17="",OD16="",OD15="",OD14="",OD13="",OD12="",OD11="")),OA11+OA12+OA13+OA14+OA15+OA16+OA17+OA18,IF(AND(AND(NS18=NS17,NS17=NS16,NS16=NS15,NS15=NS14,NS14=NS13,NS13=NS12),AND(OD17="",OD16="",OD15="",OD14="",OD13="",OD12="")),OA12+OA13+OA14+OA15+OA16+OA17+OA18,IF(AND(AND(NS18=NS17,NS17=NS16,NS16=NS15,NS15=NS14,NS14=NS13),AND(OD17="",OD16="",OD15="",OD14="",OD13="")),OA13+OA14+OA15+OA16+OA17+OA18,IF(AND(AND(NS18=NS17,NS17=NS16,NS16=NS15,NS15=NS14),AND(OD17="",OD16="",OD15="",OD14="")),OA14+OA15+OA16+OA17+OA18,IF(AND(AND(NS18=NS17,NS17=NS16,NS16=NS15),AND(OD17="",OD16="",OD15="")),OA15+OA16+OA17+OA18,IF(AND(AND(NS18=NS17,NS17=NS16),AND(OD17="",OD16="")),OA16+OA17+OA18,IF(AND(NS17=NS18,OD17=""),OA17+OA18,OD18)))))))))))</f>
        <v/>
      </c>
      <c r="OF18" s="101" t="str">
        <f t="shared" si="195"/>
        <v/>
      </c>
      <c r="OG18" s="24" t="str">
        <f t="shared" si="196"/>
        <v/>
      </c>
      <c r="OH18" s="27">
        <f t="shared" si="371"/>
        <v>1</v>
      </c>
      <c r="OI18" s="27" t="str">
        <f t="shared" si="197"/>
        <v>1</v>
      </c>
      <c r="OJ18" s="27" t="str">
        <f t="shared" si="342"/>
        <v/>
      </c>
      <c r="OK18" s="27" t="str">
        <f t="shared" si="198"/>
        <v/>
      </c>
      <c r="OL18" s="28" t="str">
        <f t="shared" ca="1" si="199"/>
        <v/>
      </c>
      <c r="OM18" s="33">
        <f>入力シート!OK18</f>
        <v>0</v>
      </c>
      <c r="ON18" s="88" t="str">
        <f ca="1">IF(OL18="","",IF(AND(OL9="",OL10="",OL11="",OL12="",OL13="",OL14="",OL15="",OL16="",OL17="",OL18&lt;&gt;"",OR(OM9=2,OM10=2,OM11=2,OM12=2,OM13=2,OM14=2,OM15=2,OM16=2,OM17=2,OM18=2)),OL18*2,IF(AND(OL10="",OL11="",OL12="",OL13="",OL14="",OL15="",OL16="",OL17="",OL18&lt;&gt;"",OR(OM10=2,OM11=2,OM12=2,OM13=2,OM14=2,OM15=2,OM16=2,OM17=2,OM18=2)),OL18*2,IF(AND(OL11="",OL12="",OL13="",OL14="",OL15="",OL16="",OL17="",OL18&lt;&gt;"",OR(OM11=2,OM12=2,OM13=2,OM14=2,OM15=2,OM16=2,OM17=2,OM18=2)),OL18*2,IF(AND(OL12="",OL13="",OL14="",OL15="",OL16="",OL17="",OL18&lt;&gt;"",OR(OM12=2,OM13=2,OM14=2,OM15=2,OM16=2,OM17=2,OM18=2)),OL18*2,IF(AND(OL13="",OL14="",OL15="",OL16="",OL17="",OL18&lt;&gt;"",OR(OM13=2,OM14=2,OM15=2,OM16=2,OM17=2,OM18=2)),OL18*2,IF(AND(OL14="",OL15="",OL16="",OL17="",OL18&lt;&gt;"",OR(OM14=2,OM15=2,OM16=2,OM17=2,OM18=2)),OL18*2,IF(AND(OL15="",OL16="",OL17="",OL18&lt;&gt;"",OR(OM15=2,OM16=2,OM17=2,OM18=2)),OL18*2,IF(AND(OL16="",OL17="",OL18&lt;&gt;"",OR(OM16=2,OM17=2,OM18=2)),OL18*2,IF(AND(OL17="",OL18&lt;&gt;"",OR(OM17=2,OM18=2)),OL18*2,IF(AND(OL18&lt;&gt;"",OM18=2),OL18*2,OL18)))))))))))</f>
        <v/>
      </c>
      <c r="OO18" s="87" t="str">
        <f>IF(OT18="","",IF(AND(OT9="",OT10="",OT11="",OT12="",OT13="",OT14="",OT15="",OT16="",OT17="",OT18&lt;&gt;"",OR(OM9=2,OM10=2,OM11=2,OM12=2,OM13=2,OM14=2,OM15=2,OM16=2,OM17=2,OM18=2)),OS18/(OE18*2),IF(AND(OT10="",OT11="",OT12="",OT13="",OT14="",OT15="",OT16="",OT17="",OT18&lt;&gt;"",OR(OM10=2,OM11=2,OM12=2,OM13=2,OM14=2,OM15=2,OM16=2,OM17=2,OM18=2)),OS18/(OE18*2),IF(AND(OT11="",OT12="",OT13="",OT14="",OT15="",OT16="",OT17="",OT18&lt;&gt;"",OR(OM11=2,OM12=2,OM13=2,OM14=2,OM15=2,OM16=2,OM17=2,OM18=2)),OS18/(OE18*2),IF(AND(OT12="",OT13="",OT14="",OT15="",OT16="",OT17="",OT18&lt;&gt;"",OR(OM12=2,OM13=2,OM14=2,OM15=2,OM16=2,OM17=2,OM18=2)),OS18/(OE18*2),IF(AND(OT13="",OT14="",OT15="",OT16="",OT17="",OT18&lt;&gt;"",OR(OM13=2,OM14=2,OM15=2,OM16=2,OM17=2,OM18=2)),OS18/(OE18*2),IF(AND(OT14="",OT15="",OT16="",OT17="",OT18&lt;&gt;"",OR(OM14=2,OM15=2,OM16=2,OM17=2,OM18=2)),OS18/(OE18*2),IF(AND(OT15="",OT16="",OT17="",OT18&lt;&gt;"",OR(OM15=2,OM16=2,OM17=2,OM18=2)),OS18/(OE18*2),IF(AND(OT16="",OT17="",OT18&lt;&gt;"",OR(OM16=2,OM17=2,OM18=2)),OS18/(OE18*2),IF(AND(OT17="",OT18&lt;&gt;"",OR(OM17=2,OM18=2)),OS18/(OE18*2),1))))))))))</f>
        <v/>
      </c>
      <c r="OP18" s="89" t="str">
        <f t="shared" ca="1" si="200"/>
        <v/>
      </c>
      <c r="OQ18" s="84">
        <f t="shared" si="201"/>
        <v>0</v>
      </c>
      <c r="OR18" s="84" t="str">
        <f>IF(OE18="","",IF(AND(OE9="",OE10="",OE11="",OE12="",OE13="",OE14="",OE15="",OE16="",OE17="",OE18&lt;&gt;""),OQ9+OQ10+OQ11+OQ12+OQ13+OQ14+OQ15+OQ16+OQ17+OQ18,IF(AND(OE10="",OE11="",OE12="",OE13="",OE14="",OE15="",OE16="",OE17="",OE18&lt;&gt;""),OQ10+OQ11+OQ12+OQ13+OQ14+OQ15+OQ16+OQ17+OQ18,IF(AND(OE11="",OE12="",OE13="",OE14="",OE15="",OE16="",OE17="",OE18&lt;&gt;""),OQ11+OQ12+OQ13+OQ14+OQ15+OQ16+OQ17+OQ18,IF(AND(OE12="",OE13="",OE14="",OE15="",OE16="",OE17="",OE18&lt;&gt;""),OQ12+OQ13+OQ14+OQ15+OQ16+OQ17+OQ18,IF(AND(OE13="",OE14="",OE15="",OE16="",OE17="",OE18&lt;&gt;""),OQ13+OQ14+OQ15+OQ16+OQ17+OQ18,IF(AND(OE14="",OE15="",OE16="",OE17="",OE18&lt;&gt;""),OQ14+OQ15+OQ16+OQ17+OQ18,IF(AND(OE15="",OE16="",OE17="",OE18&lt;&gt;""),OQ15+OQ16+OQ17+OQ18,IF(AND(OE16="",OE17="",OE18&lt;&gt;""),OQ16+OQ17+OQ18,IF(AND(OE17="",OE18&lt;&gt;""),OQ17+OQ18,OQ18))))))))))</f>
        <v/>
      </c>
      <c r="OS18" s="84" t="str">
        <f t="shared" si="202"/>
        <v/>
      </c>
      <c r="OT18" s="24" t="str">
        <f t="shared" si="203"/>
        <v/>
      </c>
      <c r="OU18" s="101">
        <f>入力シート!OL18</f>
        <v>0</v>
      </c>
      <c r="OV18" s="210">
        <f>入力シート!OM18</f>
        <v>0</v>
      </c>
      <c r="OW18" s="211"/>
      <c r="OX18" s="212"/>
      <c r="OY18" s="94"/>
      <c r="OZ18" s="94"/>
      <c r="PA18" s="94"/>
      <c r="PB18" s="14">
        <f>入力シート!ON18</f>
        <v>0</v>
      </c>
      <c r="PD18" s="30" t="str">
        <f t="shared" si="343"/>
        <v/>
      </c>
      <c r="PE18" s="101">
        <f>入力シート!PD18</f>
        <v>0</v>
      </c>
      <c r="PF18" s="101" t="str">
        <f>IF(PD18="","",入力シート!PE18)</f>
        <v/>
      </c>
      <c r="PG18" s="24">
        <f>TIME(入力シート!PG18,入力シート!PI18,0)</f>
        <v>0</v>
      </c>
      <c r="PH18" s="24">
        <f>TIME(入力シート!PK18,入力シート!PM18,0)</f>
        <v>0</v>
      </c>
      <c r="PI18" s="31">
        <f>TIME(入力シート!PO18,入力シート!PQ18,0)</f>
        <v>0</v>
      </c>
      <c r="PJ18" s="31">
        <f>TIME(入力シート!PS18,入力シート!PU18,0)</f>
        <v>0</v>
      </c>
      <c r="PK18" s="24">
        <f t="shared" si="204"/>
        <v>0</v>
      </c>
      <c r="PL18" s="24">
        <f t="shared" si="205"/>
        <v>0</v>
      </c>
      <c r="PM18" s="24">
        <f t="shared" si="206"/>
        <v>0</v>
      </c>
      <c r="PN18" s="26" t="str">
        <f t="shared" si="33"/>
        <v/>
      </c>
      <c r="PO18" s="26" t="str">
        <f t="shared" si="34"/>
        <v/>
      </c>
      <c r="PP18" s="24" t="str">
        <f t="shared" ref="PP18:PP58" si="391">IF(PG18="","",IF(AND(PE18=PE19,PG19-PH18&lt;0),999,IF(AND(PE18=PE19,PO18=PO19,PG19-PH18&lt;TIME(2,0,0)),"",PM18)))</f>
        <v/>
      </c>
      <c r="PQ18" s="24" t="str">
        <f>IF(PP18="","",IF(PP18=999,"error",IF(AND(AND(PE18=PE17,PE17=PE16,PE16=PE15,PE15=PE14,PE14=PE13,PE13=PE12,PE12=PE11,PE11=PE10,PE10=PE9),AND(PP17="",PP16="",PP15="",PP14="",PP13="",PP12="",PP11="",PP10="",PP9="")),PM9+PM10+PM11+PM12+PM13+PM14+PM15+PM16+PM17+PM18,IF(AND(AND(PE18=PE17,PE17=PE16,PE16=PE15,PE15=PE14,PE14=PE13,PE13=PE12,PE12=PE11,PE11=PE10),AND(PP17="",PP16="",PP15="",PP14="",PP13="",PP12="",PP11="",PP10="")),PM10+PM11+PM12+PM13+PM14+PM15+PM16+PM17+PM18,IF(AND(AND(PE18=PE17,PE17=PE16,PE16=PE15,PE15=PE14,PE14=PE13,PE13=PE12,PE12=PE11),AND(PP17="",PP16="",PP15="",PP14="",PP13="",PP12="",PP11="")),PM11+PM12+PM13+PM14+PM15+PM16+PM17+PM18,IF(AND(AND(PE18=PE17,PE17=PE16,PE16=PE15,PE15=PE14,PE14=PE13,PE13=PE12),AND(PP17="",PP16="",PP15="",PP14="",PP13="",PP12="")),PM12+PM13+PM14+PM15+PM16+PM17+PM18,IF(AND(AND(PE18=PE17,PE17=PE16,PE16=PE15,PE15=PE14,PE14=PE13),AND(PP17="",PP16="",PP15="",PP14="",PP13="")),PM13+PM14+PM15+PM16+PM17+PM18,IF(AND(AND(PE18=PE17,PE17=PE16,PE16=PE15,PE15=PE14),AND(PP17="",PP16="",PP15="",PP14="")),PM14+PM15+PM16+PM17+PM18,IF(AND(AND(PE18=PE17,PE17=PE16,PE16=PE15),AND(PP17="",PP16="",PP15="")),PM15+PM16+PM17+PM18,IF(AND(AND(PE18=PE17,PE17=PE16),AND(PP17="",PP16="")),PM16+PM17+PM18,IF(AND(PE17=PE18,PP17=""),PM17+PM18,PP18)))))))))))</f>
        <v/>
      </c>
      <c r="PR18" s="101" t="str">
        <f t="shared" si="208"/>
        <v/>
      </c>
      <c r="PS18" s="24" t="str">
        <f t="shared" si="209"/>
        <v/>
      </c>
      <c r="PT18" s="27">
        <f t="shared" si="372"/>
        <v>1</v>
      </c>
      <c r="PU18" s="27" t="str">
        <f t="shared" si="210"/>
        <v>1</v>
      </c>
      <c r="PV18" s="27" t="str">
        <f t="shared" si="344"/>
        <v/>
      </c>
      <c r="PW18" s="27" t="str">
        <f t="shared" si="211"/>
        <v/>
      </c>
      <c r="PX18" s="28" t="str">
        <f t="shared" ca="1" si="212"/>
        <v/>
      </c>
      <c r="PY18" s="33">
        <f>入力シート!PW18</f>
        <v>0</v>
      </c>
      <c r="PZ18" s="88" t="str">
        <f ca="1">IF(PX18="","",IF(AND(PX9="",PX10="",PX11="",PX12="",PX13="",PX14="",PX15="",PX16="",PX17="",PX18&lt;&gt;"",OR(PY9=2,PY10=2,PY11=2,PY12=2,PY13=2,PY14=2,PY15=2,PY16=2,PY17=2,PY18=2)),PX18*2,IF(AND(PX10="",PX11="",PX12="",PX13="",PX14="",PX15="",PX16="",PX17="",PX18&lt;&gt;"",OR(PY10=2,PY11=2,PY12=2,PY13=2,PY14=2,PY15=2,PY16=2,PY17=2,PY18=2)),PX18*2,IF(AND(PX11="",PX12="",PX13="",PX14="",PX15="",PX16="",PX17="",PX18&lt;&gt;"",OR(PY11=2,PY12=2,PY13=2,PY14=2,PY15=2,PY16=2,PY17=2,PY18=2)),PX18*2,IF(AND(PX12="",PX13="",PX14="",PX15="",PX16="",PX17="",PX18&lt;&gt;"",OR(PY12=2,PY13=2,PY14=2,PY15=2,PY16=2,PY17=2,PY18=2)),PX18*2,IF(AND(PX13="",PX14="",PX15="",PX16="",PX17="",PX18&lt;&gt;"",OR(PY13=2,PY14=2,PY15=2,PY16=2,PY17=2,PY18=2)),PX18*2,IF(AND(PX14="",PX15="",PX16="",PX17="",PX18&lt;&gt;"",OR(PY14=2,PY15=2,PY16=2,PY17=2,PY18=2)),PX18*2,IF(AND(PX15="",PX16="",PX17="",PX18&lt;&gt;"",OR(PY15=2,PY16=2,PY17=2,PY18=2)),PX18*2,IF(AND(PX16="",PX17="",PX18&lt;&gt;"",OR(PY16=2,PY17=2,PY18=2)),PX18*2,IF(AND(PX17="",PX18&lt;&gt;"",OR(PY17=2,PY18=2)),PX18*2,IF(AND(PX18&lt;&gt;"",PY18=2),PX18*2,PX18)))))))))))</f>
        <v/>
      </c>
      <c r="QA18" s="87" t="str">
        <f>IF(QF18="","",IF(AND(QF9="",QF10="",QF11="",QF12="",QF13="",QF14="",QF15="",QF16="",QF17="",QF18&lt;&gt;"",OR(PY9=2,PY10=2,PY11=2,PY12=2,PY13=2,PY14=2,PY15=2,PY16=2,PY17=2,PY18=2)),QE18/(PQ18*2),IF(AND(QF10="",QF11="",QF12="",QF13="",QF14="",QF15="",QF16="",QF17="",QF18&lt;&gt;"",OR(PY10=2,PY11=2,PY12=2,PY13=2,PY14=2,PY15=2,PY16=2,PY17=2,PY18=2)),QE18/(PQ18*2),IF(AND(QF11="",QF12="",QF13="",QF14="",QF15="",QF16="",QF17="",QF18&lt;&gt;"",OR(PY11=2,PY12=2,PY13=2,PY14=2,PY15=2,PY16=2,PY17=2,PY18=2)),QE18/(PQ18*2),IF(AND(QF12="",QF13="",QF14="",QF15="",QF16="",QF17="",QF18&lt;&gt;"",OR(PY12=2,PY13=2,PY14=2,PY15=2,PY16=2,PY17=2,PY18=2)),QE18/(PQ18*2),IF(AND(QF13="",QF14="",QF15="",QF16="",QF17="",QF18&lt;&gt;"",OR(PY13=2,PY14=2,PY15=2,PY16=2,PY17=2,PY18=2)),QE18/(PQ18*2),IF(AND(QF14="",QF15="",QF16="",QF17="",QF18&lt;&gt;"",OR(PY14=2,PY15=2,PY16=2,PY17=2,PY18=2)),QE18/(PQ18*2),IF(AND(QF15="",QF16="",QF17="",QF18&lt;&gt;"",OR(PY15=2,PY16=2,PY17=2,PY18=2)),QE18/(PQ18*2),IF(AND(QF16="",QF17="",QF18&lt;&gt;"",OR(PY16=2,PY17=2,PY18=2)),QE18/(PQ18*2),IF(AND(QF17="",QF18&lt;&gt;"",OR(PY17=2,PY18=2)),QE18/(PQ18*2),1))))))))))</f>
        <v/>
      </c>
      <c r="QB18" s="89" t="str">
        <f t="shared" ca="1" si="213"/>
        <v/>
      </c>
      <c r="QC18" s="84">
        <f t="shared" si="214"/>
        <v>0</v>
      </c>
      <c r="QD18" s="84" t="str">
        <f>IF(PQ18="","",IF(AND(PQ9="",PQ10="",PQ11="",PQ12="",PQ13="",PQ14="",PQ15="",PQ16="",PQ17="",PQ18&lt;&gt;""),QC9+QC10+QC11+QC12+QC13+QC14+QC15+QC16+QC17+QC18,IF(AND(PQ10="",PQ11="",PQ12="",PQ13="",PQ14="",PQ15="",PQ16="",PQ17="",PQ18&lt;&gt;""),QC10+QC11+QC12+QC13+QC14+QC15+QC16+QC17+QC18,IF(AND(PQ11="",PQ12="",PQ13="",PQ14="",PQ15="",PQ16="",PQ17="",PQ18&lt;&gt;""),QC11+QC12+QC13+QC14+QC15+QC16+QC17+QC18,IF(AND(PQ12="",PQ13="",PQ14="",PQ15="",PQ16="",PQ17="",PQ18&lt;&gt;""),QC12+QC13+QC14+QC15+QC16+QC17+QC18,IF(AND(PQ13="",PQ14="",PQ15="",PQ16="",PQ17="",PQ18&lt;&gt;""),QC13+QC14+QC15+QC16+QC17+QC18,IF(AND(PQ14="",PQ15="",PQ16="",PQ17="",PQ18&lt;&gt;""),QC14+QC15+QC16+QC17+QC18,IF(AND(PQ15="",PQ16="",PQ17="",PQ18&lt;&gt;""),QC15+QC16+QC17+QC18,IF(AND(PQ16="",PQ17="",PQ18&lt;&gt;""),QC16+QC17+QC18,IF(AND(PQ17="",PQ18&lt;&gt;""),QC17+QC18,QC18))))))))))</f>
        <v/>
      </c>
      <c r="QE18" s="84" t="str">
        <f t="shared" si="215"/>
        <v/>
      </c>
      <c r="QF18" s="24" t="str">
        <f t="shared" si="216"/>
        <v/>
      </c>
      <c r="QG18" s="101">
        <f>入力シート!PX18</f>
        <v>0</v>
      </c>
      <c r="QH18" s="210">
        <f>入力シート!PY18</f>
        <v>0</v>
      </c>
      <c r="QI18" s="211"/>
      <c r="QJ18" s="212"/>
      <c r="QK18" s="94"/>
      <c r="QL18" s="94"/>
      <c r="QM18" s="94"/>
      <c r="QN18" s="14">
        <f>入力シート!PZ18</f>
        <v>0</v>
      </c>
      <c r="QP18" s="30" t="str">
        <f t="shared" si="345"/>
        <v/>
      </c>
      <c r="QQ18" s="101">
        <f>入力シート!QP18</f>
        <v>0</v>
      </c>
      <c r="QR18" s="101" t="str">
        <f>IF(QP18="","",入力シート!QQ18)</f>
        <v/>
      </c>
      <c r="QS18" s="24">
        <f>TIME(入力シート!QS18,入力シート!QU18,0)</f>
        <v>0</v>
      </c>
      <c r="QT18" s="24">
        <f>TIME(入力シート!QW18,入力シート!QY18,0)</f>
        <v>0</v>
      </c>
      <c r="QU18" s="31">
        <f>TIME(入力シート!RA18,入力シート!RC18,0)</f>
        <v>0</v>
      </c>
      <c r="QV18" s="31">
        <f>TIME(入力シート!RE18,入力シート!RG18,0)</f>
        <v>0</v>
      </c>
      <c r="QW18" s="24">
        <f t="shared" si="217"/>
        <v>0</v>
      </c>
      <c r="QX18" s="24">
        <f t="shared" si="218"/>
        <v>0</v>
      </c>
      <c r="QY18" s="24">
        <f t="shared" si="219"/>
        <v>0</v>
      </c>
      <c r="QZ18" s="26" t="str">
        <f t="shared" si="36"/>
        <v/>
      </c>
      <c r="RA18" s="26" t="str">
        <f t="shared" si="37"/>
        <v/>
      </c>
      <c r="RB18" s="24" t="str">
        <f t="shared" ref="RB18:RB58" si="392">IF(QS18="","",IF(AND(QQ18=QQ19,QS19-QT18&lt;0),999,IF(AND(QQ18=QQ19,RA18=RA19,QS19-QT18&lt;TIME(2,0,0)),"",QY18)))</f>
        <v/>
      </c>
      <c r="RC18" s="24" t="str">
        <f>IF(RB18="","",IF(RB18=999,"error",IF(AND(AND(QQ18=QQ17,QQ17=QQ16,QQ16=QQ15,QQ15=QQ14,QQ14=QQ13,QQ13=QQ12,QQ12=QQ11,QQ11=QQ10,QQ10=QQ9),AND(RB17="",RB16="",RB15="",RB14="",RB13="",RB12="",RB11="",RB10="",RB9="")),QY9+QY10+QY11+QY12+QY13+QY14+QY15+QY16+QY17+QY18,IF(AND(AND(QQ18=QQ17,QQ17=QQ16,QQ16=QQ15,QQ15=QQ14,QQ14=QQ13,QQ13=QQ12,QQ12=QQ11,QQ11=QQ10),AND(RB17="",RB16="",RB15="",RB14="",RB13="",RB12="",RB11="",RB10="")),QY10+QY11+QY12+QY13+QY14+QY15+QY16+QY17+QY18,IF(AND(AND(QQ18=QQ17,QQ17=QQ16,QQ16=QQ15,QQ15=QQ14,QQ14=QQ13,QQ13=QQ12,QQ12=QQ11),AND(RB17="",RB16="",RB15="",RB14="",RB13="",RB12="",RB11="")),QY11+QY12+QY13+QY14+QY15+QY16+QY17+QY18,IF(AND(AND(QQ18=QQ17,QQ17=QQ16,QQ16=QQ15,QQ15=QQ14,QQ14=QQ13,QQ13=QQ12),AND(RB17="",RB16="",RB15="",RB14="",RB13="",RB12="")),QY12+QY13+QY14+QY15+QY16+QY17+QY18,IF(AND(AND(QQ18=QQ17,QQ17=QQ16,QQ16=QQ15,QQ15=QQ14,QQ14=QQ13),AND(RB17="",RB16="",RB15="",RB14="",RB13="")),QY13+QY14+QY15+QY16+QY17+QY18,IF(AND(AND(QQ18=QQ17,QQ17=QQ16,QQ16=QQ15,QQ15=QQ14),AND(RB17="",RB16="",RB15="",RB14="")),QY14+QY15+QY16+QY17+QY18,IF(AND(AND(QQ18=QQ17,QQ17=QQ16,QQ16=QQ15),AND(RB17="",RB16="",RB15="")),QY15+QY16+QY17+QY18,IF(AND(AND(QQ18=QQ17,QQ17=QQ16),AND(RB17="",RB16="")),QY16+QY17+QY18,IF(AND(QQ17=QQ18,RB17=""),QY17+QY18,RB18)))))))))))</f>
        <v/>
      </c>
      <c r="RD18" s="101" t="str">
        <f t="shared" si="221"/>
        <v/>
      </c>
      <c r="RE18" s="24" t="str">
        <f t="shared" si="222"/>
        <v/>
      </c>
      <c r="RF18" s="27">
        <f t="shared" si="373"/>
        <v>1</v>
      </c>
      <c r="RG18" s="27" t="str">
        <f t="shared" si="223"/>
        <v>1</v>
      </c>
      <c r="RH18" s="27" t="str">
        <f t="shared" si="346"/>
        <v/>
      </c>
      <c r="RI18" s="27" t="str">
        <f t="shared" si="224"/>
        <v/>
      </c>
      <c r="RJ18" s="28" t="str">
        <f t="shared" ca="1" si="225"/>
        <v/>
      </c>
      <c r="RK18" s="33">
        <f>入力シート!RI18</f>
        <v>0</v>
      </c>
      <c r="RL18" s="88" t="str">
        <f ca="1">IF(RJ18="","",IF(AND(RJ9="",RJ10="",RJ11="",RJ12="",RJ13="",RJ14="",RJ15="",RJ16="",RJ17="",RJ18&lt;&gt;"",OR(RK9=2,RK10=2,RK11=2,RK12=2,RK13=2,RK14=2,RK15=2,RK16=2,RK17=2,RK18=2)),RJ18*2,IF(AND(RJ10="",RJ11="",RJ12="",RJ13="",RJ14="",RJ15="",RJ16="",RJ17="",RJ18&lt;&gt;"",OR(RK10=2,RK11=2,RK12=2,RK13=2,RK14=2,RK15=2,RK16=2,RK17=2,RK18=2)),RJ18*2,IF(AND(RJ11="",RJ12="",RJ13="",RJ14="",RJ15="",RJ16="",RJ17="",RJ18&lt;&gt;"",OR(RK11=2,RK12=2,RK13=2,RK14=2,RK15=2,RK16=2,RK17=2,RK18=2)),RJ18*2,IF(AND(RJ12="",RJ13="",RJ14="",RJ15="",RJ16="",RJ17="",RJ18&lt;&gt;"",OR(RK12=2,RK13=2,RK14=2,RK15=2,RK16=2,RK17=2,RK18=2)),RJ18*2,IF(AND(RJ13="",RJ14="",RJ15="",RJ16="",RJ17="",RJ18&lt;&gt;"",OR(RK13=2,RK14=2,RK15=2,RK16=2,RK17=2,RK18=2)),RJ18*2,IF(AND(RJ14="",RJ15="",RJ16="",RJ17="",RJ18&lt;&gt;"",OR(RK14=2,RK15=2,RK16=2,RK17=2,RK18=2)),RJ18*2,IF(AND(RJ15="",RJ16="",RJ17="",RJ18&lt;&gt;"",OR(RK15=2,RK16=2,RK17=2,RK18=2)),RJ18*2,IF(AND(RJ16="",RJ17="",RJ18&lt;&gt;"",OR(RK16=2,RK17=2,RK18=2)),RJ18*2,IF(AND(RJ17="",RJ18&lt;&gt;"",OR(RK17=2,RK18=2)),RJ18*2,IF(AND(RJ18&lt;&gt;"",RK18=2),RJ18*2,RJ18)))))))))))</f>
        <v/>
      </c>
      <c r="RM18" s="87" t="str">
        <f>IF(RR18="","",IF(AND(RR9="",RR10="",RR11="",RR12="",RR13="",RR14="",RR15="",RR16="",RR17="",RR18&lt;&gt;"",OR(RK9=2,RK10=2,RK11=2,RK12=2,RK13=2,RK14=2,RK15=2,RK16=2,RK17=2,RK18=2)),RQ18/(RC18*2),IF(AND(RR10="",RR11="",RR12="",RR13="",RR14="",RR15="",RR16="",RR17="",RR18&lt;&gt;"",OR(RK10=2,RK11=2,RK12=2,RK13=2,RK14=2,RK15=2,RK16=2,RK17=2,RK18=2)),RQ18/(RC18*2),IF(AND(RR11="",RR12="",RR13="",RR14="",RR15="",RR16="",RR17="",RR18&lt;&gt;"",OR(RK11=2,RK12=2,RK13=2,RK14=2,RK15=2,RK16=2,RK17=2,RK18=2)),RQ18/(RC18*2),IF(AND(RR12="",RR13="",RR14="",RR15="",RR16="",RR17="",RR18&lt;&gt;"",OR(RK12=2,RK13=2,RK14=2,RK15=2,RK16=2,RK17=2,RK18=2)),RQ18/(RC18*2),IF(AND(RR13="",RR14="",RR15="",RR16="",RR17="",RR18&lt;&gt;"",OR(RK13=2,RK14=2,RK15=2,RK16=2,RK17=2,RK18=2)),RQ18/(RC18*2),IF(AND(RR14="",RR15="",RR16="",RR17="",RR18&lt;&gt;"",OR(RK14=2,RK15=2,RK16=2,RK17=2,RK18=2)),RQ18/(RC18*2),IF(AND(RR15="",RR16="",RR17="",RR18&lt;&gt;"",OR(RK15=2,RK16=2,RK17=2,RK18=2)),RQ18/(RC18*2),IF(AND(RR16="",RR17="",RR18&lt;&gt;"",OR(RK16=2,RK17=2,RK18=2)),RQ18/(RC18*2),IF(AND(RR17="",RR18&lt;&gt;"",OR(RK17=2,RK18=2)),RQ18/(RC18*2),1))))))))))</f>
        <v/>
      </c>
      <c r="RN18" s="89" t="str">
        <f t="shared" ca="1" si="226"/>
        <v/>
      </c>
      <c r="RO18" s="84">
        <f t="shared" si="227"/>
        <v>0</v>
      </c>
      <c r="RP18" s="84" t="str">
        <f>IF(RC18="","",IF(AND(RC9="",RC10="",RC11="",RC12="",RC13="",RC14="",RC15="",RC16="",RC17="",RC18&lt;&gt;""),RO9+RO10+RO11+RO12+RO13+RO14+RO15+RO16+RO17+RO18,IF(AND(RC10="",RC11="",RC12="",RC13="",RC14="",RC15="",RC16="",RC17="",RC18&lt;&gt;""),RO10+RO11+RO12+RO13+RO14+RO15+RO16+RO17+RO18,IF(AND(RC11="",RC12="",RC13="",RC14="",RC15="",RC16="",RC17="",RC18&lt;&gt;""),RO11+RO12+RO13+RO14+RO15+RO16+RO17+RO18,IF(AND(RC12="",RC13="",RC14="",RC15="",RC16="",RC17="",RC18&lt;&gt;""),RO12+RO13+RO14+RO15+RO16+RO17+RO18,IF(AND(RC13="",RC14="",RC15="",RC16="",RC17="",RC18&lt;&gt;""),RO13+RO14+RO15+RO16+RO17+RO18,IF(AND(RC14="",RC15="",RC16="",RC17="",RC18&lt;&gt;""),RO14+RO15+RO16+RO17+RO18,IF(AND(RC15="",RC16="",RC17="",RC18&lt;&gt;""),RO15+RO16+RO17+RO18,IF(AND(RC16="",RC17="",RC18&lt;&gt;""),RO16+RO17+RO18,IF(AND(RC17="",RC18&lt;&gt;""),RO17+RO18,RO18))))))))))</f>
        <v/>
      </c>
      <c r="RQ18" s="84" t="str">
        <f t="shared" si="228"/>
        <v/>
      </c>
      <c r="RR18" s="24" t="str">
        <f t="shared" si="229"/>
        <v/>
      </c>
      <c r="RS18" s="101">
        <f>入力シート!RJ18</f>
        <v>0</v>
      </c>
      <c r="RT18" s="210">
        <f>入力シート!RK18</f>
        <v>0</v>
      </c>
      <c r="RU18" s="211"/>
      <c r="RV18" s="212"/>
      <c r="RW18" s="94"/>
      <c r="RX18" s="94"/>
      <c r="RY18" s="94"/>
      <c r="RZ18" s="14">
        <f>入力シート!RL18</f>
        <v>0</v>
      </c>
      <c r="SB18" s="30" t="str">
        <f t="shared" si="347"/>
        <v/>
      </c>
      <c r="SC18" s="101">
        <f>入力シート!SB18</f>
        <v>0</v>
      </c>
      <c r="SD18" s="101" t="str">
        <f>IF(SB18="","",入力シート!SC18)</f>
        <v/>
      </c>
      <c r="SE18" s="24">
        <f>TIME(入力シート!SE18,入力シート!SG18,0)</f>
        <v>0</v>
      </c>
      <c r="SF18" s="24">
        <f>TIME(入力シート!SI18,入力シート!SK18,0)</f>
        <v>0</v>
      </c>
      <c r="SG18" s="31">
        <f>TIME(入力シート!SM18,入力シート!SO18,0)</f>
        <v>0</v>
      </c>
      <c r="SH18" s="31">
        <f>TIME(入力シート!SQ18,入力シート!SS18,0)</f>
        <v>0</v>
      </c>
      <c r="SI18" s="24">
        <f t="shared" si="230"/>
        <v>0</v>
      </c>
      <c r="SJ18" s="24">
        <f t="shared" si="231"/>
        <v>0</v>
      </c>
      <c r="SK18" s="24">
        <f t="shared" si="232"/>
        <v>0</v>
      </c>
      <c r="SL18" s="26" t="str">
        <f t="shared" si="39"/>
        <v/>
      </c>
      <c r="SM18" s="26" t="str">
        <f t="shared" si="40"/>
        <v/>
      </c>
      <c r="SN18" s="24" t="str">
        <f t="shared" ref="SN18:SN58" si="393">IF(SE18="","",IF(AND(SC18=SC19,SE19-SF18&lt;0),999,IF(AND(SC18=SC19,SM18=SM19,SE19-SF18&lt;TIME(2,0,0)),"",SK18)))</f>
        <v/>
      </c>
      <c r="SO18" s="24" t="str">
        <f>IF(SN18="","",IF(SN18=999,"error",IF(AND(AND(SC18=SC17,SC17=SC16,SC16=SC15,SC15=SC14,SC14=SC13,SC13=SC12,SC12=SC11,SC11=SC10,SC10=SC9),AND(SN17="",SN16="",SN15="",SN14="",SN13="",SN12="",SN11="",SN10="",SN9="")),SK9+SK10+SK11+SK12+SK13+SK14+SK15+SK16+SK17+SK18,IF(AND(AND(SC18=SC17,SC17=SC16,SC16=SC15,SC15=SC14,SC14=SC13,SC13=SC12,SC12=SC11,SC11=SC10),AND(SN17="",SN16="",SN15="",SN14="",SN13="",SN12="",SN11="",SN10="")),SK10+SK11+SK12+SK13+SK14+SK15+SK16+SK17+SK18,IF(AND(AND(SC18=SC17,SC17=SC16,SC16=SC15,SC15=SC14,SC14=SC13,SC13=SC12,SC12=SC11),AND(SN17="",SN16="",SN15="",SN14="",SN13="",SN12="",SN11="")),SK11+SK12+SK13+SK14+SK15+SK16+SK17+SK18,IF(AND(AND(SC18=SC17,SC17=SC16,SC16=SC15,SC15=SC14,SC14=SC13,SC13=SC12),AND(SN17="",SN16="",SN15="",SN14="",SN13="",SN12="")),SK12+SK13+SK14+SK15+SK16+SK17+SK18,IF(AND(AND(SC18=SC17,SC17=SC16,SC16=SC15,SC15=SC14,SC14=SC13),AND(SN17="",SN16="",SN15="",SN14="",SN13="")),SK13+SK14+SK15+SK16+SK17+SK18,IF(AND(AND(SC18=SC17,SC17=SC16,SC16=SC15,SC15=SC14),AND(SN17="",SN16="",SN15="",SN14="")),SK14+SK15+SK16+SK17+SK18,IF(AND(AND(SC18=SC17,SC17=SC16,SC16=SC15),AND(SN17="",SN16="",SN15="")),SK15+SK16+SK17+SK18,IF(AND(AND(SC18=SC17,SC17=SC16),AND(SN17="",SN16="")),SK16+SK17+SK18,IF(AND(SC17=SC18,SN17=""),SK17+SK18,SN18)))))))))))</f>
        <v/>
      </c>
      <c r="SP18" s="101" t="str">
        <f t="shared" si="234"/>
        <v/>
      </c>
      <c r="SQ18" s="24" t="str">
        <f t="shared" si="235"/>
        <v/>
      </c>
      <c r="SR18" s="27">
        <f t="shared" si="374"/>
        <v>1</v>
      </c>
      <c r="SS18" s="27" t="str">
        <f t="shared" si="236"/>
        <v>1</v>
      </c>
      <c r="ST18" s="27" t="str">
        <f t="shared" si="348"/>
        <v/>
      </c>
      <c r="SU18" s="27" t="str">
        <f t="shared" si="237"/>
        <v/>
      </c>
      <c r="SV18" s="28" t="str">
        <f t="shared" ca="1" si="238"/>
        <v/>
      </c>
      <c r="SW18" s="33">
        <f>入力シート!SU18</f>
        <v>0</v>
      </c>
      <c r="SX18" s="88" t="str">
        <f ca="1">IF(SV18="","",IF(AND(SV9="",SV10="",SV11="",SV12="",SV13="",SV14="",SV15="",SV16="",SV17="",SV18&lt;&gt;"",OR(SW9=2,SW10=2,SW11=2,SW12=2,SW13=2,SW14=2,SW15=2,SW16=2,SW17=2,SW18=2)),SV18*2,IF(AND(SV10="",SV11="",SV12="",SV13="",SV14="",SV15="",SV16="",SV17="",SV18&lt;&gt;"",OR(SW10=2,SW11=2,SW12=2,SW13=2,SW14=2,SW15=2,SW16=2,SW17=2,SW18=2)),SV18*2,IF(AND(SV11="",SV12="",SV13="",SV14="",SV15="",SV16="",SV17="",SV18&lt;&gt;"",OR(SW11=2,SW12=2,SW13=2,SW14=2,SW15=2,SW16=2,SW17=2,SW18=2)),SV18*2,IF(AND(SV12="",SV13="",SV14="",SV15="",SV16="",SV17="",SV18&lt;&gt;"",OR(SW12=2,SW13=2,SW14=2,SW15=2,SW16=2,SW17=2,SW18=2)),SV18*2,IF(AND(SV13="",SV14="",SV15="",SV16="",SV17="",SV18&lt;&gt;"",OR(SW13=2,SW14=2,SW15=2,SW16=2,SW17=2,SW18=2)),SV18*2,IF(AND(SV14="",SV15="",SV16="",SV17="",SV18&lt;&gt;"",OR(SW14=2,SW15=2,SW16=2,SW17=2,SW18=2)),SV18*2,IF(AND(SV15="",SV16="",SV17="",SV18&lt;&gt;"",OR(SW15=2,SW16=2,SW17=2,SW18=2)),SV18*2,IF(AND(SV16="",SV17="",SV18&lt;&gt;"",OR(SW16=2,SW17=2,SW18=2)),SV18*2,IF(AND(SV17="",SV18&lt;&gt;"",OR(SW17=2,SW18=2)),SV18*2,IF(AND(SV18&lt;&gt;"",SW18=2),SV18*2,SV18)))))))))))</f>
        <v/>
      </c>
      <c r="SY18" s="87" t="str">
        <f>IF(TD18="","",IF(AND(TD9="",TD10="",TD11="",TD12="",TD13="",TD14="",TD15="",TD16="",TD17="",TD18&lt;&gt;"",OR(SW9=2,SW10=2,SW11=2,SW12=2,SW13=2,SW14=2,SW15=2,SW16=2,SW17=2,SW18=2)),TC18/(SO18*2),IF(AND(TD10="",TD11="",TD12="",TD13="",TD14="",TD15="",TD16="",TD17="",TD18&lt;&gt;"",OR(SW10=2,SW11=2,SW12=2,SW13=2,SW14=2,SW15=2,SW16=2,SW17=2,SW18=2)),TC18/(SO18*2),IF(AND(TD11="",TD12="",TD13="",TD14="",TD15="",TD16="",TD17="",TD18&lt;&gt;"",OR(SW11=2,SW12=2,SW13=2,SW14=2,SW15=2,SW16=2,SW17=2,SW18=2)),TC18/(SO18*2),IF(AND(TD12="",TD13="",TD14="",TD15="",TD16="",TD17="",TD18&lt;&gt;"",OR(SW12=2,SW13=2,SW14=2,SW15=2,SW16=2,SW17=2,SW18=2)),TC18/(SO18*2),IF(AND(TD13="",TD14="",TD15="",TD16="",TD17="",TD18&lt;&gt;"",OR(SW13=2,SW14=2,SW15=2,SW16=2,SW17=2,SW18=2)),TC18/(SO18*2),IF(AND(TD14="",TD15="",TD16="",TD17="",TD18&lt;&gt;"",OR(SW14=2,SW15=2,SW16=2,SW17=2,SW18=2)),TC18/(SO18*2),IF(AND(TD15="",TD16="",TD17="",TD18&lt;&gt;"",OR(SW15=2,SW16=2,SW17=2,SW18=2)),TC18/(SO18*2),IF(AND(TD16="",TD17="",TD18&lt;&gt;"",OR(SW16=2,SW17=2,SW18=2)),TC18/(SO18*2),IF(AND(TD17="",TD18&lt;&gt;"",OR(SW17=2,SW18=2)),TC18/(SO18*2),1))))))))))</f>
        <v/>
      </c>
      <c r="SZ18" s="89" t="str">
        <f t="shared" ca="1" si="239"/>
        <v/>
      </c>
      <c r="TA18" s="84">
        <f t="shared" si="240"/>
        <v>0</v>
      </c>
      <c r="TB18" s="84" t="str">
        <f>IF(SO18="","",IF(AND(SO9="",SO10="",SO11="",SO12="",SO13="",SO14="",SO15="",SO16="",SO17="",SO18&lt;&gt;""),TA9+TA10+TA11+TA12+TA13+TA14+TA15+TA16+TA17+TA18,IF(AND(SO10="",SO11="",SO12="",SO13="",SO14="",SO15="",SO16="",SO17="",SO18&lt;&gt;""),TA10+TA11+TA12+TA13+TA14+TA15+TA16+TA17+TA18,IF(AND(SO11="",SO12="",SO13="",SO14="",SO15="",SO16="",SO17="",SO18&lt;&gt;""),TA11+TA12+TA13+TA14+TA15+TA16+TA17+TA18,IF(AND(SO12="",SO13="",SO14="",SO15="",SO16="",SO17="",SO18&lt;&gt;""),TA12+TA13+TA14+TA15+TA16+TA17+TA18,IF(AND(SO13="",SO14="",SO15="",SO16="",SO17="",SO18&lt;&gt;""),TA13+TA14+TA15+TA16+TA17+TA18,IF(AND(SO14="",SO15="",SO16="",SO17="",SO18&lt;&gt;""),TA14+TA15+TA16+TA17+TA18,IF(AND(SO15="",SO16="",SO17="",SO18&lt;&gt;""),TA15+TA16+TA17+TA18,IF(AND(SO16="",SO17="",SO18&lt;&gt;""),TA16+TA17+TA18,IF(AND(SO17="",SO18&lt;&gt;""),TA17+TA18,TA18))))))))))</f>
        <v/>
      </c>
      <c r="TC18" s="84" t="str">
        <f t="shared" si="241"/>
        <v/>
      </c>
      <c r="TD18" s="24" t="str">
        <f t="shared" si="242"/>
        <v/>
      </c>
      <c r="TE18" s="101">
        <f>入力シート!SV18</f>
        <v>0</v>
      </c>
      <c r="TF18" s="210">
        <f>入力シート!SW18</f>
        <v>0</v>
      </c>
      <c r="TG18" s="211"/>
      <c r="TH18" s="212"/>
      <c r="TI18" s="94"/>
      <c r="TJ18" s="94"/>
      <c r="TK18" s="94"/>
      <c r="TL18" s="14">
        <f>入力シート!SX18</f>
        <v>0</v>
      </c>
      <c r="TN18" s="30" t="str">
        <f t="shared" si="349"/>
        <v/>
      </c>
      <c r="TO18" s="101">
        <f>入力シート!TN18</f>
        <v>0</v>
      </c>
      <c r="TP18" s="101" t="str">
        <f>IF(TN18="","",入力シート!TO18)</f>
        <v/>
      </c>
      <c r="TQ18" s="24">
        <f>TIME(入力シート!TQ18,入力シート!TS18,0)</f>
        <v>0</v>
      </c>
      <c r="TR18" s="24">
        <f>TIME(入力シート!TU18,入力シート!TW18,0)</f>
        <v>0</v>
      </c>
      <c r="TS18" s="31">
        <f>TIME(入力シート!TY18,入力シート!UA18,0)</f>
        <v>0</v>
      </c>
      <c r="TT18" s="31">
        <f>TIME(入力シート!UC18,入力シート!UE18,0)</f>
        <v>0</v>
      </c>
      <c r="TU18" s="24">
        <f t="shared" si="243"/>
        <v>0</v>
      </c>
      <c r="TV18" s="24">
        <f t="shared" si="244"/>
        <v>0</v>
      </c>
      <c r="TW18" s="24">
        <f t="shared" si="245"/>
        <v>0</v>
      </c>
      <c r="TX18" s="26" t="str">
        <f t="shared" si="42"/>
        <v/>
      </c>
      <c r="TY18" s="26" t="str">
        <f t="shared" si="43"/>
        <v/>
      </c>
      <c r="TZ18" s="24" t="str">
        <f t="shared" ref="TZ18:TZ58" si="394">IF(TQ18="","",IF(AND(TO18=TO19,TQ19-TR18&lt;0),999,IF(AND(TO18=TO19,TY18=TY19,TQ19-TR18&lt;TIME(2,0,0)),"",TW18)))</f>
        <v/>
      </c>
      <c r="UA18" s="24" t="str">
        <f>IF(TZ18="","",IF(TZ18=999,"error",IF(AND(AND(TO18=TO17,TO17=TO16,TO16=TO15,TO15=TO14,TO14=TO13,TO13=TO12,TO12=TO11,TO11=TO10,TO10=TO9),AND(TZ17="",TZ16="",TZ15="",TZ14="",TZ13="",TZ12="",TZ11="",TZ10="",TZ9="")),TW9+TW10+TW11+TW12+TW13+TW14+TW15+TW16+TW17+TW18,IF(AND(AND(TO18=TO17,TO17=TO16,TO16=TO15,TO15=TO14,TO14=TO13,TO13=TO12,TO12=TO11,TO11=TO10),AND(TZ17="",TZ16="",TZ15="",TZ14="",TZ13="",TZ12="",TZ11="",TZ10="")),TW10+TW11+TW12+TW13+TW14+TW15+TW16+TW17+TW18,IF(AND(AND(TO18=TO17,TO17=TO16,TO16=TO15,TO15=TO14,TO14=TO13,TO13=TO12,TO12=TO11),AND(TZ17="",TZ16="",TZ15="",TZ14="",TZ13="",TZ12="",TZ11="")),TW11+TW12+TW13+TW14+TW15+TW16+TW17+TW18,IF(AND(AND(TO18=TO17,TO17=TO16,TO16=TO15,TO15=TO14,TO14=TO13,TO13=TO12),AND(TZ17="",TZ16="",TZ15="",TZ14="",TZ13="",TZ12="")),TW12+TW13+TW14+TW15+TW16+TW17+TW18,IF(AND(AND(TO18=TO17,TO17=TO16,TO16=TO15,TO15=TO14,TO14=TO13),AND(TZ17="",TZ16="",TZ15="",TZ14="",TZ13="")),TW13+TW14+TW15+TW16+TW17+TW18,IF(AND(AND(TO18=TO17,TO17=TO16,TO16=TO15,TO15=TO14),AND(TZ17="",TZ16="",TZ15="",TZ14="")),TW14+TW15+TW16+TW17+TW18,IF(AND(AND(TO18=TO17,TO17=TO16,TO16=TO15),AND(TZ17="",TZ16="",TZ15="")),TW15+TW16+TW17+TW18,IF(AND(AND(TO18=TO17,TO17=TO16),AND(TZ17="",TZ16="")),TW16+TW17+TW18,IF(AND(TO17=TO18,TZ17=""),TW17+TW18,TZ18)))))))))))</f>
        <v/>
      </c>
      <c r="UB18" s="101" t="str">
        <f t="shared" si="247"/>
        <v/>
      </c>
      <c r="UC18" s="24" t="str">
        <f t="shared" si="248"/>
        <v/>
      </c>
      <c r="UD18" s="27">
        <f t="shared" si="375"/>
        <v>1</v>
      </c>
      <c r="UE18" s="27" t="str">
        <f t="shared" si="249"/>
        <v>1</v>
      </c>
      <c r="UF18" s="27" t="str">
        <f t="shared" si="350"/>
        <v/>
      </c>
      <c r="UG18" s="27" t="str">
        <f t="shared" si="250"/>
        <v/>
      </c>
      <c r="UH18" s="28" t="str">
        <f t="shared" ca="1" si="251"/>
        <v/>
      </c>
      <c r="UI18" s="33">
        <f>入力シート!UG18</f>
        <v>0</v>
      </c>
      <c r="UJ18" s="88" t="str">
        <f ca="1">IF(UH18="","",IF(AND(UH9="",UH10="",UH11="",UH12="",UH13="",UH14="",UH15="",UH16="",UH17="",UH18&lt;&gt;"",OR(UI9=2,UI10=2,UI11=2,UI12=2,UI13=2,UI14=2,UI15=2,UI16=2,UI17=2,UI18=2)),UH18*2,IF(AND(UH10="",UH11="",UH12="",UH13="",UH14="",UH15="",UH16="",UH17="",UH18&lt;&gt;"",OR(UI10=2,UI11=2,UI12=2,UI13=2,UI14=2,UI15=2,UI16=2,UI17=2,UI18=2)),UH18*2,IF(AND(UH11="",UH12="",UH13="",UH14="",UH15="",UH16="",UH17="",UH18&lt;&gt;"",OR(UI11=2,UI12=2,UI13=2,UI14=2,UI15=2,UI16=2,UI17=2,UI18=2)),UH18*2,IF(AND(UH12="",UH13="",UH14="",UH15="",UH16="",UH17="",UH18&lt;&gt;"",OR(UI12=2,UI13=2,UI14=2,UI15=2,UI16=2,UI17=2,UI18=2)),UH18*2,IF(AND(UH13="",UH14="",UH15="",UH16="",UH17="",UH18&lt;&gt;"",OR(UI13=2,UI14=2,UI15=2,UI16=2,UI17=2,UI18=2)),UH18*2,IF(AND(UH14="",UH15="",UH16="",UH17="",UH18&lt;&gt;"",OR(UI14=2,UI15=2,UI16=2,UI17=2,UI18=2)),UH18*2,IF(AND(UH15="",UH16="",UH17="",UH18&lt;&gt;"",OR(UI15=2,UI16=2,UI17=2,UI18=2)),UH18*2,IF(AND(UH16="",UH17="",UH18&lt;&gt;"",OR(UI16=2,UI17=2,UI18=2)),UH18*2,IF(AND(UH17="",UH18&lt;&gt;"",OR(UI17=2,UI18=2)),UH18*2,IF(AND(UH18&lt;&gt;"",UI18=2),UH18*2,UH18)))))))))))</f>
        <v/>
      </c>
      <c r="UK18" s="87" t="str">
        <f>IF(UP18="","",IF(AND(UP9="",UP10="",UP11="",UP12="",UP13="",UP14="",UP15="",UP16="",UP17="",UP18&lt;&gt;"",OR(UI9=2,UI10=2,UI11=2,UI12=2,UI13=2,UI14=2,UI15=2,UI16=2,UI17=2,UI18=2)),UO18/(UA18*2),IF(AND(UP10="",UP11="",UP12="",UP13="",UP14="",UP15="",UP16="",UP17="",UP18&lt;&gt;"",OR(UI10=2,UI11=2,UI12=2,UI13=2,UI14=2,UI15=2,UI16=2,UI17=2,UI18=2)),UO18/(UA18*2),IF(AND(UP11="",UP12="",UP13="",UP14="",UP15="",UP16="",UP17="",UP18&lt;&gt;"",OR(UI11=2,UI12=2,UI13=2,UI14=2,UI15=2,UI16=2,UI17=2,UI18=2)),UO18/(UA18*2),IF(AND(UP12="",UP13="",UP14="",UP15="",UP16="",UP17="",UP18&lt;&gt;"",OR(UI12=2,UI13=2,UI14=2,UI15=2,UI16=2,UI17=2,UI18=2)),UO18/(UA18*2),IF(AND(UP13="",UP14="",UP15="",UP16="",UP17="",UP18&lt;&gt;"",OR(UI13=2,UI14=2,UI15=2,UI16=2,UI17=2,UI18=2)),UO18/(UA18*2),IF(AND(UP14="",UP15="",UP16="",UP17="",UP18&lt;&gt;"",OR(UI14=2,UI15=2,UI16=2,UI17=2,UI18=2)),UO18/(UA18*2),IF(AND(UP15="",UP16="",UP17="",UP18&lt;&gt;"",OR(UI15=2,UI16=2,UI17=2,UI18=2)),UO18/(UA18*2),IF(AND(UP16="",UP17="",UP18&lt;&gt;"",OR(UI16=2,UI17=2,UI18=2)),UO18/(UA18*2),IF(AND(UP17="",UP18&lt;&gt;"",OR(UI17=2,UI18=2)),UO18/(UA18*2),1))))))))))</f>
        <v/>
      </c>
      <c r="UL18" s="89" t="str">
        <f t="shared" ca="1" si="252"/>
        <v/>
      </c>
      <c r="UM18" s="84">
        <f t="shared" si="253"/>
        <v>0</v>
      </c>
      <c r="UN18" s="84" t="str">
        <f>IF(UA18="","",IF(AND(UA9="",UA10="",UA11="",UA12="",UA13="",UA14="",UA15="",UA16="",UA17="",UA18&lt;&gt;""),UM9+UM10+UM11+UM12+UM13+UM14+UM15+UM16+UM17+UM18,IF(AND(UA10="",UA11="",UA12="",UA13="",UA14="",UA15="",UA16="",UA17="",UA18&lt;&gt;""),UM10+UM11+UM12+UM13+UM14+UM15+UM16+UM17+UM18,IF(AND(UA11="",UA12="",UA13="",UA14="",UA15="",UA16="",UA17="",UA18&lt;&gt;""),UM11+UM12+UM13+UM14+UM15+UM16+UM17+UM18,IF(AND(UA12="",UA13="",UA14="",UA15="",UA16="",UA17="",UA18&lt;&gt;""),UM12+UM13+UM14+UM15+UM16+UM17+UM18,IF(AND(UA13="",UA14="",UA15="",UA16="",UA17="",UA18&lt;&gt;""),UM13+UM14+UM15+UM16+UM17+UM18,IF(AND(UA14="",UA15="",UA16="",UA17="",UA18&lt;&gt;""),UM14+UM15+UM16+UM17+UM18,IF(AND(UA15="",UA16="",UA17="",UA18&lt;&gt;""),UM15+UM16+UM17+UM18,IF(AND(UA16="",UA17="",UA18&lt;&gt;""),UM16+UM17+UM18,IF(AND(UA17="",UA18&lt;&gt;""),UM17+UM18,UM18))))))))))</f>
        <v/>
      </c>
      <c r="UO18" s="84" t="str">
        <f t="shared" si="254"/>
        <v/>
      </c>
      <c r="UP18" s="24" t="str">
        <f t="shared" si="255"/>
        <v/>
      </c>
      <c r="UQ18" s="101">
        <f>入力シート!UH18</f>
        <v>0</v>
      </c>
      <c r="UR18" s="210">
        <f>入力シート!UI18</f>
        <v>0</v>
      </c>
      <c r="US18" s="211"/>
      <c r="UT18" s="212"/>
      <c r="UU18" s="94"/>
      <c r="UV18" s="94"/>
      <c r="UW18" s="94"/>
      <c r="UX18" s="14">
        <f>入力シート!UJ18</f>
        <v>0</v>
      </c>
      <c r="UZ18" s="30" t="str">
        <f t="shared" si="351"/>
        <v/>
      </c>
      <c r="VA18" s="101">
        <f>入力シート!UZ18</f>
        <v>0</v>
      </c>
      <c r="VB18" s="101" t="str">
        <f>IF(UZ18="","",入力シート!VA18)</f>
        <v/>
      </c>
      <c r="VC18" s="24">
        <f>TIME(入力シート!VC18,入力シート!VE18,0)</f>
        <v>0</v>
      </c>
      <c r="VD18" s="24">
        <f>TIME(入力シート!VG18,入力シート!VI18,0)</f>
        <v>0</v>
      </c>
      <c r="VE18" s="31">
        <f>TIME(入力シート!VK18,入力シート!VM18,0)</f>
        <v>0</v>
      </c>
      <c r="VF18" s="31">
        <f>TIME(入力シート!VO18,入力シート!VQ18,0)</f>
        <v>0</v>
      </c>
      <c r="VG18" s="24">
        <f t="shared" si="256"/>
        <v>0</v>
      </c>
      <c r="VH18" s="24">
        <f t="shared" si="257"/>
        <v>0</v>
      </c>
      <c r="VI18" s="24">
        <f t="shared" si="258"/>
        <v>0</v>
      </c>
      <c r="VJ18" s="26" t="str">
        <f t="shared" si="45"/>
        <v/>
      </c>
      <c r="VK18" s="26" t="str">
        <f t="shared" si="46"/>
        <v/>
      </c>
      <c r="VL18" s="24" t="str">
        <f t="shared" ref="VL18:VL58" si="395">IF(VC18="","",IF(AND(VA18=VA19,VC19-VD18&lt;0),999,IF(AND(VA18=VA19,VK18=VK19,VC19-VD18&lt;TIME(2,0,0)),"",VI18)))</f>
        <v/>
      </c>
      <c r="VM18" s="24" t="str">
        <f>IF(VL18="","",IF(VL18=999,"error",IF(AND(AND(VA18=VA17,VA17=VA16,VA16=VA15,VA15=VA14,VA14=VA13,VA13=VA12,VA12=VA11,VA11=VA10,VA10=VA9),AND(VL17="",VL16="",VL15="",VL14="",VL13="",VL12="",VL11="",VL10="",VL9="")),VI9+VI10+VI11+VI12+VI13+VI14+VI15+VI16+VI17+VI18,IF(AND(AND(VA18=VA17,VA17=VA16,VA16=VA15,VA15=VA14,VA14=VA13,VA13=VA12,VA12=VA11,VA11=VA10),AND(VL17="",VL16="",VL15="",VL14="",VL13="",VL12="",VL11="",VL10="")),VI10+VI11+VI12+VI13+VI14+VI15+VI16+VI17+VI18,IF(AND(AND(VA18=VA17,VA17=VA16,VA16=VA15,VA15=VA14,VA14=VA13,VA13=VA12,VA12=VA11),AND(VL17="",VL16="",VL15="",VL14="",VL13="",VL12="",VL11="")),VI11+VI12+VI13+VI14+VI15+VI16+VI17+VI18,IF(AND(AND(VA18=VA17,VA17=VA16,VA16=VA15,VA15=VA14,VA14=VA13,VA13=VA12),AND(VL17="",VL16="",VL15="",VL14="",VL13="",VL12="")),VI12+VI13+VI14+VI15+VI16+VI17+VI18,IF(AND(AND(VA18=VA17,VA17=VA16,VA16=VA15,VA15=VA14,VA14=VA13),AND(VL17="",VL16="",VL15="",VL14="",VL13="")),VI13+VI14+VI15+VI16+VI17+VI18,IF(AND(AND(VA18=VA17,VA17=VA16,VA16=VA15,VA15=VA14),AND(VL17="",VL16="",VL15="",VL14="")),VI14+VI15+VI16+VI17+VI18,IF(AND(AND(VA18=VA17,VA17=VA16,VA16=VA15),AND(VL17="",VL16="",VL15="")),VI15+VI16+VI17+VI18,IF(AND(AND(VA18=VA17,VA17=VA16),AND(VL17="",VL16="")),VI16+VI17+VI18,IF(AND(VA17=VA18,VL17=""),VI17+VI18,VL18)))))))))))</f>
        <v/>
      </c>
      <c r="VN18" s="101" t="str">
        <f t="shared" si="260"/>
        <v/>
      </c>
      <c r="VO18" s="24" t="str">
        <f t="shared" si="261"/>
        <v/>
      </c>
      <c r="VP18" s="27">
        <f t="shared" si="376"/>
        <v>1</v>
      </c>
      <c r="VQ18" s="27" t="str">
        <f t="shared" si="262"/>
        <v>1</v>
      </c>
      <c r="VR18" s="27" t="str">
        <f t="shared" si="352"/>
        <v/>
      </c>
      <c r="VS18" s="27" t="str">
        <f t="shared" si="263"/>
        <v/>
      </c>
      <c r="VT18" s="28" t="str">
        <f t="shared" ca="1" si="264"/>
        <v/>
      </c>
      <c r="VU18" s="33">
        <f>入力シート!VS18</f>
        <v>0</v>
      </c>
      <c r="VV18" s="88" t="str">
        <f ca="1">IF(VT18="","",IF(AND(VT9="",VT10="",VT11="",VT12="",VT13="",VT14="",VT15="",VT16="",VT17="",VT18&lt;&gt;"",OR(VU9=2,VU10=2,VU11=2,VU12=2,VU13=2,VU14=2,VU15=2,VU16=2,VU17=2,VU18=2)),VT18*2,IF(AND(VT10="",VT11="",VT12="",VT13="",VT14="",VT15="",VT16="",VT17="",VT18&lt;&gt;"",OR(VU10=2,VU11=2,VU12=2,VU13=2,VU14=2,VU15=2,VU16=2,VU17=2,VU18=2)),VT18*2,IF(AND(VT11="",VT12="",VT13="",VT14="",VT15="",VT16="",VT17="",VT18&lt;&gt;"",OR(VU11=2,VU12=2,VU13=2,VU14=2,VU15=2,VU16=2,VU17=2,VU18=2)),VT18*2,IF(AND(VT12="",VT13="",VT14="",VT15="",VT16="",VT17="",VT18&lt;&gt;"",OR(VU12=2,VU13=2,VU14=2,VU15=2,VU16=2,VU17=2,VU18=2)),VT18*2,IF(AND(VT13="",VT14="",VT15="",VT16="",VT17="",VT18&lt;&gt;"",OR(VU13=2,VU14=2,VU15=2,VU16=2,VU17=2,VU18=2)),VT18*2,IF(AND(VT14="",VT15="",VT16="",VT17="",VT18&lt;&gt;"",OR(VU14=2,VU15=2,VU16=2,VU17=2,VU18=2)),VT18*2,IF(AND(VT15="",VT16="",VT17="",VT18&lt;&gt;"",OR(VU15=2,VU16=2,VU17=2,VU18=2)),VT18*2,IF(AND(VT16="",VT17="",VT18&lt;&gt;"",OR(VU16=2,VU17=2,VU18=2)),VT18*2,IF(AND(VT17="",VT18&lt;&gt;"",OR(VU17=2,VU18=2)),VT18*2,IF(AND(VT18&lt;&gt;"",VU18=2),VT18*2,VT18)))))))))))</f>
        <v/>
      </c>
      <c r="VW18" s="87" t="str">
        <f>IF(WB18="","",IF(AND(WB9="",WB10="",WB11="",WB12="",WB13="",WB14="",WB15="",WB16="",WB17="",WB18&lt;&gt;"",OR(VU9=2,VU10=2,VU11=2,VU12=2,VU13=2,VU14=2,VU15=2,VU16=2,VU17=2,VU18=2)),WA18/(VM18*2),IF(AND(WB10="",WB11="",WB12="",WB13="",WB14="",WB15="",WB16="",WB17="",WB18&lt;&gt;"",OR(VU10=2,VU11=2,VU12=2,VU13=2,VU14=2,VU15=2,VU16=2,VU17=2,VU18=2)),WA18/(VM18*2),IF(AND(WB11="",WB12="",WB13="",WB14="",WB15="",WB16="",WB17="",WB18&lt;&gt;"",OR(VU11=2,VU12=2,VU13=2,VU14=2,VU15=2,VU16=2,VU17=2,VU18=2)),WA18/(VM18*2),IF(AND(WB12="",WB13="",WB14="",WB15="",WB16="",WB17="",WB18&lt;&gt;"",OR(VU12=2,VU13=2,VU14=2,VU15=2,VU16=2,VU17=2,VU18=2)),WA18/(VM18*2),IF(AND(WB13="",WB14="",WB15="",WB16="",WB17="",WB18&lt;&gt;"",OR(VU13=2,VU14=2,VU15=2,VU16=2,VU17=2,VU18=2)),WA18/(VM18*2),IF(AND(WB14="",WB15="",WB16="",WB17="",WB18&lt;&gt;"",OR(VU14=2,VU15=2,VU16=2,VU17=2,VU18=2)),WA18/(VM18*2),IF(AND(WB15="",WB16="",WB17="",WB18&lt;&gt;"",OR(VU15=2,VU16=2,VU17=2,VU18=2)),WA18/(VM18*2),IF(AND(WB16="",WB17="",WB18&lt;&gt;"",OR(VU16=2,VU17=2,VU18=2)),WA18/(VM18*2),IF(AND(WB17="",WB18&lt;&gt;"",OR(VU17=2,VU18=2)),WA18/(VM18*2),1))))))))))</f>
        <v/>
      </c>
      <c r="VX18" s="89" t="str">
        <f t="shared" ca="1" si="265"/>
        <v/>
      </c>
      <c r="VY18" s="84">
        <f t="shared" si="266"/>
        <v>0</v>
      </c>
      <c r="VZ18" s="84" t="str">
        <f>IF(VM18="","",IF(AND(VM9="",VM10="",VM11="",VM12="",VM13="",VM14="",VM15="",VM16="",VM17="",VM18&lt;&gt;""),VY9+VY10+VY11+VY12+VY13+VY14+VY15+VY16+VY17+VY18,IF(AND(VM10="",VM11="",VM12="",VM13="",VM14="",VM15="",VM16="",VM17="",VM18&lt;&gt;""),VY10+VY11+VY12+VY13+VY14+VY15+VY16+VY17+VY18,IF(AND(VM11="",VM12="",VM13="",VM14="",VM15="",VM16="",VM17="",VM18&lt;&gt;""),VY11+VY12+VY13+VY14+VY15+VY16+VY17+VY18,IF(AND(VM12="",VM13="",VM14="",VM15="",VM16="",VM17="",VM18&lt;&gt;""),VY12+VY13+VY14+VY15+VY16+VY17+VY18,IF(AND(VM13="",VM14="",VM15="",VM16="",VM17="",VM18&lt;&gt;""),VY13+VY14+VY15+VY16+VY17+VY18,IF(AND(VM14="",VM15="",VM16="",VM17="",VM18&lt;&gt;""),VY14+VY15+VY16+VY17+VY18,IF(AND(VM15="",VM16="",VM17="",VM18&lt;&gt;""),VY15+VY16+VY17+VY18,IF(AND(VM16="",VM17="",VM18&lt;&gt;""),VY16+VY17+VY18,IF(AND(VM17="",VM18&lt;&gt;""),VY17+VY18,VY18))))))))))</f>
        <v/>
      </c>
      <c r="WA18" s="84" t="str">
        <f t="shared" si="267"/>
        <v/>
      </c>
      <c r="WB18" s="24" t="str">
        <f t="shared" si="268"/>
        <v/>
      </c>
      <c r="WC18" s="101">
        <f>入力シート!VT18</f>
        <v>0</v>
      </c>
      <c r="WD18" s="210">
        <f>入力シート!VU18</f>
        <v>0</v>
      </c>
      <c r="WE18" s="211"/>
      <c r="WF18" s="212"/>
      <c r="WG18" s="94"/>
      <c r="WH18" s="94"/>
      <c r="WI18" s="94"/>
      <c r="WJ18" s="14">
        <f>入力シート!VV18</f>
        <v>0</v>
      </c>
      <c r="WL18" s="30" t="str">
        <f t="shared" si="353"/>
        <v/>
      </c>
      <c r="WM18" s="101">
        <f>入力シート!WL18</f>
        <v>0</v>
      </c>
      <c r="WN18" s="101" t="str">
        <f>IF(WL18="","",入力シート!WM18)</f>
        <v/>
      </c>
      <c r="WO18" s="24">
        <f>TIME(入力シート!WO18,入力シート!WQ18,0)</f>
        <v>0</v>
      </c>
      <c r="WP18" s="24">
        <f>TIME(入力シート!WS18,入力シート!WU18,0)</f>
        <v>0</v>
      </c>
      <c r="WQ18" s="31">
        <f>TIME(入力シート!WW18,入力シート!WY18,0)</f>
        <v>0</v>
      </c>
      <c r="WR18" s="31">
        <f>TIME(入力シート!XA18,入力シート!XC18,0)</f>
        <v>0</v>
      </c>
      <c r="WS18" s="24">
        <f t="shared" si="269"/>
        <v>0</v>
      </c>
      <c r="WT18" s="24">
        <f t="shared" si="270"/>
        <v>0</v>
      </c>
      <c r="WU18" s="24">
        <f t="shared" si="271"/>
        <v>0</v>
      </c>
      <c r="WV18" s="26" t="str">
        <f t="shared" si="48"/>
        <v/>
      </c>
      <c r="WW18" s="26" t="str">
        <f t="shared" si="49"/>
        <v/>
      </c>
      <c r="WX18" s="24" t="str">
        <f t="shared" ref="WX18:WX58" si="396">IF(WO18="","",IF(AND(WM18=WM19,WO19-WP18&lt;0),999,IF(AND(WM18=WM19,WW18=WW19,WO19-WP18&lt;TIME(2,0,0)),"",WU18)))</f>
        <v/>
      </c>
      <c r="WY18" s="24" t="str">
        <f>IF(WX18="","",IF(WX18=999,"error",IF(AND(AND(WM18=WM17,WM17=WM16,WM16=WM15,WM15=WM14,WM14=WM13,WM13=WM12,WM12=WM11,WM11=WM10,WM10=WM9),AND(WX17="",WX16="",WX15="",WX14="",WX13="",WX12="",WX11="",WX10="",WX9="")),WU9+WU10+WU11+WU12+WU13+WU14+WU15+WU16+WU17+WU18,IF(AND(AND(WM18=WM17,WM17=WM16,WM16=WM15,WM15=WM14,WM14=WM13,WM13=WM12,WM12=WM11,WM11=WM10),AND(WX17="",WX16="",WX15="",WX14="",WX13="",WX12="",WX11="",WX10="")),WU10+WU11+WU12+WU13+WU14+WU15+WU16+WU17+WU18,IF(AND(AND(WM18=WM17,WM17=WM16,WM16=WM15,WM15=WM14,WM14=WM13,WM13=WM12,WM12=WM11),AND(WX17="",WX16="",WX15="",WX14="",WX13="",WX12="",WX11="")),WU11+WU12+WU13+WU14+WU15+WU16+WU17+WU18,IF(AND(AND(WM18=WM17,WM17=WM16,WM16=WM15,WM15=WM14,WM14=WM13,WM13=WM12),AND(WX17="",WX16="",WX15="",WX14="",WX13="",WX12="")),WU12+WU13+WU14+WU15+WU16+WU17+WU18,IF(AND(AND(WM18=WM17,WM17=WM16,WM16=WM15,WM15=WM14,WM14=WM13),AND(WX17="",WX16="",WX15="",WX14="",WX13="")),WU13+WU14+WU15+WU16+WU17+WU18,IF(AND(AND(WM18=WM17,WM17=WM16,WM16=WM15,WM15=WM14),AND(WX17="",WX16="",WX15="",WX14="")),WU14+WU15+WU16+WU17+WU18,IF(AND(AND(WM18=WM17,WM17=WM16,WM16=WM15),AND(WX17="",WX16="",WX15="")),WU15+WU16+WU17+WU18,IF(AND(AND(WM18=WM17,WM17=WM16),AND(WX17="",WX16="")),WU16+WU17+WU18,IF(AND(WM17=WM18,WX17=""),WU17+WU18,WX18)))))))))))</f>
        <v/>
      </c>
      <c r="WZ18" s="101" t="str">
        <f t="shared" si="273"/>
        <v/>
      </c>
      <c r="XA18" s="24" t="str">
        <f t="shared" si="274"/>
        <v/>
      </c>
      <c r="XB18" s="27">
        <f t="shared" si="377"/>
        <v>1</v>
      </c>
      <c r="XC18" s="27" t="str">
        <f t="shared" si="275"/>
        <v>1</v>
      </c>
      <c r="XD18" s="27" t="str">
        <f t="shared" si="354"/>
        <v/>
      </c>
      <c r="XE18" s="27" t="str">
        <f t="shared" si="276"/>
        <v/>
      </c>
      <c r="XF18" s="28" t="str">
        <f t="shared" ca="1" si="277"/>
        <v/>
      </c>
      <c r="XG18" s="33">
        <f>入力シート!XE18</f>
        <v>0</v>
      </c>
      <c r="XH18" s="88" t="str">
        <f ca="1">IF(XF18="","",IF(AND(XF9="",XF10="",XF11="",XF12="",XF13="",XF14="",XF15="",XF16="",XF17="",XF18&lt;&gt;"",OR(XG9=2,XG10=2,XG11=2,XG12=2,XG13=2,XG14=2,XG15=2,XG16=2,XG17=2,XG18=2)),XF18*2,IF(AND(XF10="",XF11="",XF12="",XF13="",XF14="",XF15="",XF16="",XF17="",XF18&lt;&gt;"",OR(XG10=2,XG11=2,XG12=2,XG13=2,XG14=2,XG15=2,XG16=2,XG17=2,XG18=2)),XF18*2,IF(AND(XF11="",XF12="",XF13="",XF14="",XF15="",XF16="",XF17="",XF18&lt;&gt;"",OR(XG11=2,XG12=2,XG13=2,XG14=2,XG15=2,XG16=2,XG17=2,XG18=2)),XF18*2,IF(AND(XF12="",XF13="",XF14="",XF15="",XF16="",XF17="",XF18&lt;&gt;"",OR(XG12=2,XG13=2,XG14=2,XG15=2,XG16=2,XG17=2,XG18=2)),XF18*2,IF(AND(XF13="",XF14="",XF15="",XF16="",XF17="",XF18&lt;&gt;"",OR(XG13=2,XG14=2,XG15=2,XG16=2,XG17=2,XG18=2)),XF18*2,IF(AND(XF14="",XF15="",XF16="",XF17="",XF18&lt;&gt;"",OR(XG14=2,XG15=2,XG16=2,XG17=2,XG18=2)),XF18*2,IF(AND(XF15="",XF16="",XF17="",XF18&lt;&gt;"",OR(XG15=2,XG16=2,XG17=2,XG18=2)),XF18*2,IF(AND(XF16="",XF17="",XF18&lt;&gt;"",OR(XG16=2,XG17=2,XG18=2)),XF18*2,IF(AND(XF17="",XF18&lt;&gt;"",OR(XG17=2,XG18=2)),XF18*2,IF(AND(XF18&lt;&gt;"",XG18=2),XF18*2,XF18)))))))))))</f>
        <v/>
      </c>
      <c r="XI18" s="87" t="str">
        <f>IF(XN18="","",IF(AND(XN9="",XN10="",XN11="",XN12="",XN13="",XN14="",XN15="",XN16="",XN17="",XN18&lt;&gt;"",OR(XG9=2,XG10=2,XG11=2,XG12=2,XG13=2,XG14=2,XG15=2,XG16=2,XG17=2,XG18=2)),XM18/(WY18*2),IF(AND(XN10="",XN11="",XN12="",XN13="",XN14="",XN15="",XN16="",XN17="",XN18&lt;&gt;"",OR(XG10=2,XG11=2,XG12=2,XG13=2,XG14=2,XG15=2,XG16=2,XG17=2,XG18=2)),XM18/(WY18*2),IF(AND(XN11="",XN12="",XN13="",XN14="",XN15="",XN16="",XN17="",XN18&lt;&gt;"",OR(XG11=2,XG12=2,XG13=2,XG14=2,XG15=2,XG16=2,XG17=2,XG18=2)),XM18/(WY18*2),IF(AND(XN12="",XN13="",XN14="",XN15="",XN16="",XN17="",XN18&lt;&gt;"",OR(XG12=2,XG13=2,XG14=2,XG15=2,XG16=2,XG17=2,XG18=2)),XM18/(WY18*2),IF(AND(XN13="",XN14="",XN15="",XN16="",XN17="",XN18&lt;&gt;"",OR(XG13=2,XG14=2,XG15=2,XG16=2,XG17=2,XG18=2)),XM18/(WY18*2),IF(AND(XN14="",XN15="",XN16="",XN17="",XN18&lt;&gt;"",OR(XG14=2,XG15=2,XG16=2,XG17=2,XG18=2)),XM18/(WY18*2),IF(AND(XN15="",XN16="",XN17="",XN18&lt;&gt;"",OR(XG15=2,XG16=2,XG17=2,XG18=2)),XM18/(WY18*2),IF(AND(XN16="",XN17="",XN18&lt;&gt;"",OR(XG16=2,XG17=2,XG18=2)),XM18/(WY18*2),IF(AND(XN17="",XN18&lt;&gt;"",OR(XG17=2,XG18=2)),XM18/(WY18*2),1))))))))))</f>
        <v/>
      </c>
      <c r="XJ18" s="89" t="str">
        <f t="shared" ca="1" si="278"/>
        <v/>
      </c>
      <c r="XK18" s="84">
        <f t="shared" si="279"/>
        <v>0</v>
      </c>
      <c r="XL18" s="84" t="str">
        <f>IF(WY18="","",IF(AND(WY9="",WY10="",WY11="",WY12="",WY13="",WY14="",WY15="",WY16="",WY17="",WY18&lt;&gt;""),XK9+XK10+XK11+XK12+XK13+XK14+XK15+XK16+XK17+XK18,IF(AND(WY10="",WY11="",WY12="",WY13="",WY14="",WY15="",WY16="",WY17="",WY18&lt;&gt;""),XK10+XK11+XK12+XK13+XK14+XK15+XK16+XK17+XK18,IF(AND(WY11="",WY12="",WY13="",WY14="",WY15="",WY16="",WY17="",WY18&lt;&gt;""),XK11+XK12+XK13+XK14+XK15+XK16+XK17+XK18,IF(AND(WY12="",WY13="",WY14="",WY15="",WY16="",WY17="",WY18&lt;&gt;""),XK12+XK13+XK14+XK15+XK16+XK17+XK18,IF(AND(WY13="",WY14="",WY15="",WY16="",WY17="",WY18&lt;&gt;""),XK13+XK14+XK15+XK16+XK17+XK18,IF(AND(WY14="",WY15="",WY16="",WY17="",WY18&lt;&gt;""),XK14+XK15+XK16+XK17+XK18,IF(AND(WY15="",WY16="",WY17="",WY18&lt;&gt;""),XK15+XK16+XK17+XK18,IF(AND(WY16="",WY17="",WY18&lt;&gt;""),XK16+XK17+XK18,IF(AND(WY17="",WY18&lt;&gt;""),XK17+XK18,XK18))))))))))</f>
        <v/>
      </c>
      <c r="XM18" s="84" t="str">
        <f t="shared" si="280"/>
        <v/>
      </c>
      <c r="XN18" s="24" t="str">
        <f t="shared" si="281"/>
        <v/>
      </c>
      <c r="XO18" s="101">
        <f>入力シート!XF18</f>
        <v>0</v>
      </c>
      <c r="XP18" s="210">
        <f>入力シート!XG18</f>
        <v>0</v>
      </c>
      <c r="XQ18" s="211"/>
      <c r="XR18" s="212"/>
      <c r="XS18" s="94"/>
      <c r="XT18" s="94"/>
      <c r="XU18" s="94"/>
      <c r="XV18" s="14">
        <f>入力シート!XH18</f>
        <v>0</v>
      </c>
      <c r="XX18" s="30" t="str">
        <f t="shared" si="355"/>
        <v/>
      </c>
      <c r="XY18" s="101">
        <f>入力シート!XX18</f>
        <v>0</v>
      </c>
      <c r="XZ18" s="101" t="str">
        <f>IF(XX18="","",入力シート!XY18)</f>
        <v/>
      </c>
      <c r="YA18" s="24">
        <f>TIME(入力シート!YA18,入力シート!YC18,0)</f>
        <v>0</v>
      </c>
      <c r="YB18" s="24">
        <f>TIME(入力シート!YE18,入力シート!YG18,0)</f>
        <v>0</v>
      </c>
      <c r="YC18" s="31">
        <f>TIME(入力シート!YI18,入力シート!YK18,0)</f>
        <v>0</v>
      </c>
      <c r="YD18" s="31">
        <f>TIME(入力シート!YM18,入力シート!YO18,0)</f>
        <v>0</v>
      </c>
      <c r="YE18" s="24">
        <f t="shared" si="282"/>
        <v>0</v>
      </c>
      <c r="YF18" s="24">
        <f t="shared" si="283"/>
        <v>0</v>
      </c>
      <c r="YG18" s="24">
        <f t="shared" si="284"/>
        <v>0</v>
      </c>
      <c r="YH18" s="26" t="str">
        <f t="shared" si="51"/>
        <v/>
      </c>
      <c r="YI18" s="26" t="str">
        <f t="shared" si="52"/>
        <v/>
      </c>
      <c r="YJ18" s="24" t="str">
        <f t="shared" ref="YJ18:YJ58" si="397">IF(YA18="","",IF(AND(XY18=XY19,YA19-YB18&lt;0),999,IF(AND(XY18=XY19,YI18=YI19,YA19-YB18&lt;TIME(2,0,0)),"",YG18)))</f>
        <v/>
      </c>
      <c r="YK18" s="24" t="str">
        <f>IF(YJ18="","",IF(YJ18=999,"error",IF(AND(AND(XY18=XY17,XY17=XY16,XY16=XY15,XY15=XY14,XY14=XY13,XY13=XY12,XY12=XY11,XY11=XY10,XY10=XY9),AND(YJ17="",YJ16="",YJ15="",YJ14="",YJ13="",YJ12="",YJ11="",YJ10="",YJ9="")),YG9+YG10+YG11+YG12+YG13+YG14+YG15+YG16+YG17+YG18,IF(AND(AND(XY18=XY17,XY17=XY16,XY16=XY15,XY15=XY14,XY14=XY13,XY13=XY12,XY12=XY11,XY11=XY10),AND(YJ17="",YJ16="",YJ15="",YJ14="",YJ13="",YJ12="",YJ11="",YJ10="")),YG10+YG11+YG12+YG13+YG14+YG15+YG16+YG17+YG18,IF(AND(AND(XY18=XY17,XY17=XY16,XY16=XY15,XY15=XY14,XY14=XY13,XY13=XY12,XY12=XY11),AND(YJ17="",YJ16="",YJ15="",YJ14="",YJ13="",YJ12="",YJ11="")),YG11+YG12+YG13+YG14+YG15+YG16+YG17+YG18,IF(AND(AND(XY18=XY17,XY17=XY16,XY16=XY15,XY15=XY14,XY14=XY13,XY13=XY12),AND(YJ17="",YJ16="",YJ15="",YJ14="",YJ13="",YJ12="")),YG12+YG13+YG14+YG15+YG16+YG17+YG18,IF(AND(AND(XY18=XY17,XY17=XY16,XY16=XY15,XY15=XY14,XY14=XY13),AND(YJ17="",YJ16="",YJ15="",YJ14="",YJ13="")),YG13+YG14+YG15+YG16+YG17+YG18,IF(AND(AND(XY18=XY17,XY17=XY16,XY16=XY15,XY15=XY14),AND(YJ17="",YJ16="",YJ15="",YJ14="")),YG14+YG15+YG16+YG17+YG18,IF(AND(AND(XY18=XY17,XY17=XY16,XY16=XY15),AND(YJ17="",YJ16="",YJ15="")),YG15+YG16+YG17+YG18,IF(AND(AND(XY18=XY17,XY17=XY16),AND(YJ17="",YJ16="")),YG16+YG17+YG18,IF(AND(XY17=XY18,YJ17=""),YG17+YG18,YJ18)))))))))))</f>
        <v/>
      </c>
      <c r="YL18" s="101" t="str">
        <f t="shared" si="286"/>
        <v/>
      </c>
      <c r="YM18" s="24" t="str">
        <f t="shared" si="287"/>
        <v/>
      </c>
      <c r="YN18" s="27">
        <f t="shared" si="378"/>
        <v>1</v>
      </c>
      <c r="YO18" s="27" t="str">
        <f t="shared" si="288"/>
        <v>1</v>
      </c>
      <c r="YP18" s="27" t="str">
        <f t="shared" si="356"/>
        <v/>
      </c>
      <c r="YQ18" s="27" t="str">
        <f t="shared" si="289"/>
        <v/>
      </c>
      <c r="YR18" s="28" t="str">
        <f t="shared" ca="1" si="290"/>
        <v/>
      </c>
      <c r="YS18" s="33">
        <f>入力シート!YQ18</f>
        <v>0</v>
      </c>
      <c r="YT18" s="88" t="str">
        <f ca="1">IF(YR18="","",IF(AND(YR9="",YR10="",YR11="",YR12="",YR13="",YR14="",YR15="",YR16="",YR17="",YR18&lt;&gt;"",OR(YS9=2,YS10=2,YS11=2,YS12=2,YS13=2,YS14=2,YS15=2,YS16=2,YS17=2,YS18=2)),YR18*2,IF(AND(YR10="",YR11="",YR12="",YR13="",YR14="",YR15="",YR16="",YR17="",YR18&lt;&gt;"",OR(YS10=2,YS11=2,YS12=2,YS13=2,YS14=2,YS15=2,YS16=2,YS17=2,YS18=2)),YR18*2,IF(AND(YR11="",YR12="",YR13="",YR14="",YR15="",YR16="",YR17="",YR18&lt;&gt;"",OR(YS11=2,YS12=2,YS13=2,YS14=2,YS15=2,YS16=2,YS17=2,YS18=2)),YR18*2,IF(AND(YR12="",YR13="",YR14="",YR15="",YR16="",YR17="",YR18&lt;&gt;"",OR(YS12=2,YS13=2,YS14=2,YS15=2,YS16=2,YS17=2,YS18=2)),YR18*2,IF(AND(YR13="",YR14="",YR15="",YR16="",YR17="",YR18&lt;&gt;"",OR(YS13=2,YS14=2,YS15=2,YS16=2,YS17=2,YS18=2)),YR18*2,IF(AND(YR14="",YR15="",YR16="",YR17="",YR18&lt;&gt;"",OR(YS14=2,YS15=2,YS16=2,YS17=2,YS18=2)),YR18*2,IF(AND(YR15="",YR16="",YR17="",YR18&lt;&gt;"",OR(YS15=2,YS16=2,YS17=2,YS18=2)),YR18*2,IF(AND(YR16="",YR17="",YR18&lt;&gt;"",OR(YS16=2,YS17=2,YS18=2)),YR18*2,IF(AND(YR17="",YR18&lt;&gt;"",OR(YS17=2,YS18=2)),YR18*2,IF(AND(YR18&lt;&gt;"",YS18=2),YR18*2,YR18)))))))))))</f>
        <v/>
      </c>
      <c r="YU18" s="87" t="str">
        <f>IF(YZ18="","",IF(AND(YZ9="",YZ10="",YZ11="",YZ12="",YZ13="",YZ14="",YZ15="",YZ16="",YZ17="",YZ18&lt;&gt;"",OR(YS9=2,YS10=2,YS11=2,YS12=2,YS13=2,YS14=2,YS15=2,YS16=2,YS17=2,YS18=2)),YY18/(YK18*2),IF(AND(YZ10="",YZ11="",YZ12="",YZ13="",YZ14="",YZ15="",YZ16="",YZ17="",YZ18&lt;&gt;"",OR(YS10=2,YS11=2,YS12=2,YS13=2,YS14=2,YS15=2,YS16=2,YS17=2,YS18=2)),YY18/(YK18*2),IF(AND(YZ11="",YZ12="",YZ13="",YZ14="",YZ15="",YZ16="",YZ17="",YZ18&lt;&gt;"",OR(YS11=2,YS12=2,YS13=2,YS14=2,YS15=2,YS16=2,YS17=2,YS18=2)),YY18/(YK18*2),IF(AND(YZ12="",YZ13="",YZ14="",YZ15="",YZ16="",YZ17="",YZ18&lt;&gt;"",OR(YS12=2,YS13=2,YS14=2,YS15=2,YS16=2,YS17=2,YS18=2)),YY18/(YK18*2),IF(AND(YZ13="",YZ14="",YZ15="",YZ16="",YZ17="",YZ18&lt;&gt;"",OR(YS13=2,YS14=2,YS15=2,YS16=2,YS17=2,YS18=2)),YY18/(YK18*2),IF(AND(YZ14="",YZ15="",YZ16="",YZ17="",YZ18&lt;&gt;"",OR(YS14=2,YS15=2,YS16=2,YS17=2,YS18=2)),YY18/(YK18*2),IF(AND(YZ15="",YZ16="",YZ17="",YZ18&lt;&gt;"",OR(YS15=2,YS16=2,YS17=2,YS18=2)),YY18/(YK18*2),IF(AND(YZ16="",YZ17="",YZ18&lt;&gt;"",OR(YS16=2,YS17=2,YS18=2)),YY18/(YK18*2),IF(AND(YZ17="",YZ18&lt;&gt;"",OR(YS17=2,YS18=2)),YY18/(YK18*2),1))))))))))</f>
        <v/>
      </c>
      <c r="YV18" s="89" t="str">
        <f t="shared" ca="1" si="291"/>
        <v/>
      </c>
      <c r="YW18" s="84">
        <f t="shared" si="292"/>
        <v>0</v>
      </c>
      <c r="YX18" s="84" t="str">
        <f>IF(YK18="","",IF(AND(YK9="",YK10="",YK11="",YK12="",YK13="",YK14="",YK15="",YK16="",YK17="",YK18&lt;&gt;""),YW9+YW10+YW11+YW12+YW13+YW14+YW15+YW16+YW17+YW18,IF(AND(YK10="",YK11="",YK12="",YK13="",YK14="",YK15="",YK16="",YK17="",YK18&lt;&gt;""),YW10+YW11+YW12+YW13+YW14+YW15+YW16+YW17+YW18,IF(AND(YK11="",YK12="",YK13="",YK14="",YK15="",YK16="",YK17="",YK18&lt;&gt;""),YW11+YW12+YW13+YW14+YW15+YW16+YW17+YW18,IF(AND(YK12="",YK13="",YK14="",YK15="",YK16="",YK17="",YK18&lt;&gt;""),YW12+YW13+YW14+YW15+YW16+YW17+YW18,IF(AND(YK13="",YK14="",YK15="",YK16="",YK17="",YK18&lt;&gt;""),YW13+YW14+YW15+YW16+YW17+YW18,IF(AND(YK14="",YK15="",YK16="",YK17="",YK18&lt;&gt;""),YW14+YW15+YW16+YW17+YW18,IF(AND(YK15="",YK16="",YK17="",YK18&lt;&gt;""),YW15+YW16+YW17+YW18,IF(AND(YK16="",YK17="",YK18&lt;&gt;""),YW16+YW17+YW18,IF(AND(YK17="",YK18&lt;&gt;""),YW17+YW18,YW18))))))))))</f>
        <v/>
      </c>
      <c r="YY18" s="84" t="str">
        <f t="shared" si="293"/>
        <v/>
      </c>
      <c r="YZ18" s="24" t="str">
        <f t="shared" si="294"/>
        <v/>
      </c>
      <c r="ZA18" s="101">
        <f>入力シート!YR18</f>
        <v>0</v>
      </c>
      <c r="ZB18" s="210">
        <f>入力シート!YS18</f>
        <v>0</v>
      </c>
      <c r="ZC18" s="211"/>
      <c r="ZD18" s="212"/>
      <c r="ZE18" s="94"/>
      <c r="ZF18" s="94"/>
      <c r="ZG18" s="94"/>
      <c r="ZH18" s="14">
        <f>入力シート!YT18</f>
        <v>0</v>
      </c>
      <c r="ZJ18" s="30" t="str">
        <f t="shared" si="357"/>
        <v/>
      </c>
      <c r="ZK18" s="101">
        <f>入力シート!ZJ18</f>
        <v>0</v>
      </c>
      <c r="ZL18" s="101" t="str">
        <f>IF(ZJ18="","",入力シート!ZK18)</f>
        <v/>
      </c>
      <c r="ZM18" s="24">
        <f>TIME(入力シート!ZM18,入力シート!ZO18,0)</f>
        <v>0</v>
      </c>
      <c r="ZN18" s="24">
        <f>TIME(入力シート!ZQ18,入力シート!ZS18,0)</f>
        <v>0</v>
      </c>
      <c r="ZO18" s="31">
        <f>TIME(入力シート!ZU18,入力シート!ZW18,0)</f>
        <v>0</v>
      </c>
      <c r="ZP18" s="31">
        <f>TIME(入力シート!ZY18,入力シート!AAA18,0)</f>
        <v>0</v>
      </c>
      <c r="ZQ18" s="24">
        <f t="shared" si="295"/>
        <v>0</v>
      </c>
      <c r="ZR18" s="24">
        <f t="shared" si="296"/>
        <v>0</v>
      </c>
      <c r="ZS18" s="24">
        <f t="shared" si="297"/>
        <v>0</v>
      </c>
      <c r="ZT18" s="26" t="str">
        <f t="shared" si="54"/>
        <v/>
      </c>
      <c r="ZU18" s="26" t="str">
        <f t="shared" si="55"/>
        <v/>
      </c>
      <c r="ZV18" s="24" t="str">
        <f t="shared" ref="ZV18:ZV58" si="398">IF(ZM18="","",IF(AND(ZK18=ZK19,ZM19-ZN18&lt;0),999,IF(AND(ZK18=ZK19,ZU18=ZU19,ZM19-ZN18&lt;TIME(2,0,0)),"",ZS18)))</f>
        <v/>
      </c>
      <c r="ZW18" s="24" t="str">
        <f>IF(ZV18="","",IF(ZV18=999,"error",IF(AND(AND(ZK18=ZK17,ZK17=ZK16,ZK16=ZK15,ZK15=ZK14,ZK14=ZK13,ZK13=ZK12,ZK12=ZK11,ZK11=ZK10,ZK10=ZK9),AND(ZV17="",ZV16="",ZV15="",ZV14="",ZV13="",ZV12="",ZV11="",ZV10="",ZV9="")),ZS9+ZS10+ZS11+ZS12+ZS13+ZS14+ZS15+ZS16+ZS17+ZS18,IF(AND(AND(ZK18=ZK17,ZK17=ZK16,ZK16=ZK15,ZK15=ZK14,ZK14=ZK13,ZK13=ZK12,ZK12=ZK11,ZK11=ZK10),AND(ZV17="",ZV16="",ZV15="",ZV14="",ZV13="",ZV12="",ZV11="",ZV10="")),ZS10+ZS11+ZS12+ZS13+ZS14+ZS15+ZS16+ZS17+ZS18,IF(AND(AND(ZK18=ZK17,ZK17=ZK16,ZK16=ZK15,ZK15=ZK14,ZK14=ZK13,ZK13=ZK12,ZK12=ZK11),AND(ZV17="",ZV16="",ZV15="",ZV14="",ZV13="",ZV12="",ZV11="")),ZS11+ZS12+ZS13+ZS14+ZS15+ZS16+ZS17+ZS18,IF(AND(AND(ZK18=ZK17,ZK17=ZK16,ZK16=ZK15,ZK15=ZK14,ZK14=ZK13,ZK13=ZK12),AND(ZV17="",ZV16="",ZV15="",ZV14="",ZV13="",ZV12="")),ZS12+ZS13+ZS14+ZS15+ZS16+ZS17+ZS18,IF(AND(AND(ZK18=ZK17,ZK17=ZK16,ZK16=ZK15,ZK15=ZK14,ZK14=ZK13),AND(ZV17="",ZV16="",ZV15="",ZV14="",ZV13="")),ZS13+ZS14+ZS15+ZS16+ZS17+ZS18,IF(AND(AND(ZK18=ZK17,ZK17=ZK16,ZK16=ZK15,ZK15=ZK14),AND(ZV17="",ZV16="",ZV15="",ZV14="")),ZS14+ZS15+ZS16+ZS17+ZS18,IF(AND(AND(ZK18=ZK17,ZK17=ZK16,ZK16=ZK15),AND(ZV17="",ZV16="",ZV15="")),ZS15+ZS16+ZS17+ZS18,IF(AND(AND(ZK18=ZK17,ZK17=ZK16),AND(ZV17="",ZV16="")),ZS16+ZS17+ZS18,IF(AND(ZK17=ZK18,ZV17=""),ZS17+ZS18,ZV18)))))))))))</f>
        <v/>
      </c>
      <c r="ZX18" s="101" t="str">
        <f t="shared" si="299"/>
        <v/>
      </c>
      <c r="ZY18" s="24" t="str">
        <f t="shared" si="300"/>
        <v/>
      </c>
      <c r="ZZ18" s="27">
        <f t="shared" si="379"/>
        <v>1</v>
      </c>
      <c r="AAA18" s="27" t="str">
        <f t="shared" si="301"/>
        <v>1</v>
      </c>
      <c r="AAB18" s="27" t="str">
        <f t="shared" si="358"/>
        <v/>
      </c>
      <c r="AAC18" s="27" t="str">
        <f t="shared" si="302"/>
        <v/>
      </c>
      <c r="AAD18" s="28" t="str">
        <f t="shared" ca="1" si="303"/>
        <v/>
      </c>
      <c r="AAE18" s="33">
        <f>入力シート!AAC18</f>
        <v>0</v>
      </c>
      <c r="AAF18" s="88" t="str">
        <f ca="1">IF(AAD18="","",IF(AND(AAD9="",AAD10="",AAD11="",AAD12="",AAD13="",AAD14="",AAD15="",AAD16="",AAD17="",AAD18&lt;&gt;"",OR(AAE9=2,AAE10=2,AAE11=2,AAE12=2,AAE13=2,AAE14=2,AAE15=2,AAE16=2,AAE17=2,AAE18=2)),AAD18*2,IF(AND(AAD10="",AAD11="",AAD12="",AAD13="",AAD14="",AAD15="",AAD16="",AAD17="",AAD18&lt;&gt;"",OR(AAE10=2,AAE11=2,AAE12=2,AAE13=2,AAE14=2,AAE15=2,AAE16=2,AAE17=2,AAE18=2)),AAD18*2,IF(AND(AAD11="",AAD12="",AAD13="",AAD14="",AAD15="",AAD16="",AAD17="",AAD18&lt;&gt;"",OR(AAE11=2,AAE12=2,AAE13=2,AAE14=2,AAE15=2,AAE16=2,AAE17=2,AAE18=2)),AAD18*2,IF(AND(AAD12="",AAD13="",AAD14="",AAD15="",AAD16="",AAD17="",AAD18&lt;&gt;"",OR(AAE12=2,AAE13=2,AAE14=2,AAE15=2,AAE16=2,AAE17=2,AAE18=2)),AAD18*2,IF(AND(AAD13="",AAD14="",AAD15="",AAD16="",AAD17="",AAD18&lt;&gt;"",OR(AAE13=2,AAE14=2,AAE15=2,AAE16=2,AAE17=2,AAE18=2)),AAD18*2,IF(AND(AAD14="",AAD15="",AAD16="",AAD17="",AAD18&lt;&gt;"",OR(AAE14=2,AAE15=2,AAE16=2,AAE17=2,AAE18=2)),AAD18*2,IF(AND(AAD15="",AAD16="",AAD17="",AAD18&lt;&gt;"",OR(AAE15=2,AAE16=2,AAE17=2,AAE18=2)),AAD18*2,IF(AND(AAD16="",AAD17="",AAD18&lt;&gt;"",OR(AAE16=2,AAE17=2,AAE18=2)),AAD18*2,IF(AND(AAD17="",AAD18&lt;&gt;"",OR(AAE17=2,AAE18=2)),AAD18*2,IF(AND(AAD18&lt;&gt;"",AAE18=2),AAD18*2,AAD18)))))))))))</f>
        <v/>
      </c>
      <c r="AAG18" s="87" t="str">
        <f>IF(AAL18="","",IF(AND(AAL9="",AAL10="",AAL11="",AAL12="",AAL13="",AAL14="",AAL15="",AAL16="",AAL17="",AAL18&lt;&gt;"",OR(AAE9=2,AAE10=2,AAE11=2,AAE12=2,AAE13=2,AAE14=2,AAE15=2,AAE16=2,AAE17=2,AAE18=2)),AAK18/(ZW18*2),IF(AND(AAL10="",AAL11="",AAL12="",AAL13="",AAL14="",AAL15="",AAL16="",AAL17="",AAL18&lt;&gt;"",OR(AAE10=2,AAE11=2,AAE12=2,AAE13=2,AAE14=2,AAE15=2,AAE16=2,AAE17=2,AAE18=2)),AAK18/(ZW18*2),IF(AND(AAL11="",AAL12="",AAL13="",AAL14="",AAL15="",AAL16="",AAL17="",AAL18&lt;&gt;"",OR(AAE11=2,AAE12=2,AAE13=2,AAE14=2,AAE15=2,AAE16=2,AAE17=2,AAE18=2)),AAK18/(ZW18*2),IF(AND(AAL12="",AAL13="",AAL14="",AAL15="",AAL16="",AAL17="",AAL18&lt;&gt;"",OR(AAE12=2,AAE13=2,AAE14=2,AAE15=2,AAE16=2,AAE17=2,AAE18=2)),AAK18/(ZW18*2),IF(AND(AAL13="",AAL14="",AAL15="",AAL16="",AAL17="",AAL18&lt;&gt;"",OR(AAE13=2,AAE14=2,AAE15=2,AAE16=2,AAE17=2,AAE18=2)),AAK18/(ZW18*2),IF(AND(AAL14="",AAL15="",AAL16="",AAL17="",AAL18&lt;&gt;"",OR(AAE14=2,AAE15=2,AAE16=2,AAE17=2,AAE18=2)),AAK18/(ZW18*2),IF(AND(AAL15="",AAL16="",AAL17="",AAL18&lt;&gt;"",OR(AAE15=2,AAE16=2,AAE17=2,AAE18=2)),AAK18/(ZW18*2),IF(AND(AAL16="",AAL17="",AAL18&lt;&gt;"",OR(AAE16=2,AAE17=2,AAE18=2)),AAK18/(ZW18*2),IF(AND(AAL17="",AAL18&lt;&gt;"",OR(AAE17=2,AAE18=2)),AAK18/(ZW18*2),1))))))))))</f>
        <v/>
      </c>
      <c r="AAH18" s="89" t="str">
        <f t="shared" ca="1" si="304"/>
        <v/>
      </c>
      <c r="AAI18" s="84">
        <f t="shared" si="305"/>
        <v>0</v>
      </c>
      <c r="AAJ18" s="84" t="str">
        <f>IF(ZW18="","",IF(AND(ZW9="",ZW10="",ZW11="",ZW12="",ZW13="",ZW14="",ZW15="",ZW16="",ZW17="",ZW18&lt;&gt;""),AAI9+AAI10+AAI11+AAI12+AAI13+AAI14+AAI15+AAI16+AAI17+AAI18,IF(AND(ZW10="",ZW11="",ZW12="",ZW13="",ZW14="",ZW15="",ZW16="",ZW17="",ZW18&lt;&gt;""),AAI10+AAI11+AAI12+AAI13+AAI14+AAI15+AAI16+AAI17+AAI18,IF(AND(ZW11="",ZW12="",ZW13="",ZW14="",ZW15="",ZW16="",ZW17="",ZW18&lt;&gt;""),AAI11+AAI12+AAI13+AAI14+AAI15+AAI16+AAI17+AAI18,IF(AND(ZW12="",ZW13="",ZW14="",ZW15="",ZW16="",ZW17="",ZW18&lt;&gt;""),AAI12+AAI13+AAI14+AAI15+AAI16+AAI17+AAI18,IF(AND(ZW13="",ZW14="",ZW15="",ZW16="",ZW17="",ZW18&lt;&gt;""),AAI13+AAI14+AAI15+AAI16+AAI17+AAI18,IF(AND(ZW14="",ZW15="",ZW16="",ZW17="",ZW18&lt;&gt;""),AAI14+AAI15+AAI16+AAI17+AAI18,IF(AND(ZW15="",ZW16="",ZW17="",ZW18&lt;&gt;""),AAI15+AAI16+AAI17+AAI18,IF(AND(ZW16="",ZW17="",ZW18&lt;&gt;""),AAI16+AAI17+AAI18,IF(AND(ZW17="",ZW18&lt;&gt;""),AAI17+AAI18,AAI18))))))))))</f>
        <v/>
      </c>
      <c r="AAK18" s="84" t="str">
        <f t="shared" si="306"/>
        <v/>
      </c>
      <c r="AAL18" s="24" t="str">
        <f t="shared" si="307"/>
        <v/>
      </c>
      <c r="AAM18" s="101">
        <f>入力シート!AAD18</f>
        <v>0</v>
      </c>
      <c r="AAN18" s="210">
        <f>入力シート!AAE18</f>
        <v>0</v>
      </c>
      <c r="AAO18" s="211"/>
      <c r="AAP18" s="212"/>
      <c r="AAQ18" s="94"/>
      <c r="AAR18" s="94"/>
      <c r="AAS18" s="94"/>
      <c r="AAT18" s="14">
        <f>入力シート!AAF18</f>
        <v>0</v>
      </c>
      <c r="AAV18" s="30" t="str">
        <f t="shared" si="359"/>
        <v/>
      </c>
      <c r="AAW18" s="101">
        <f>入力シート!AAV18</f>
        <v>0</v>
      </c>
      <c r="AAX18" s="101" t="str">
        <f>IF(AAV18="","",入力シート!AAW18)</f>
        <v/>
      </c>
      <c r="AAY18" s="24">
        <f>TIME(入力シート!AAY18,入力シート!ABA18,0)</f>
        <v>0</v>
      </c>
      <c r="AAZ18" s="24">
        <f>TIME(入力シート!ABC18,入力シート!ABE18,0)</f>
        <v>0</v>
      </c>
      <c r="ABA18" s="31">
        <f>TIME(入力シート!ABG18,入力シート!ABI18,0)</f>
        <v>0</v>
      </c>
      <c r="ABB18" s="31">
        <f>TIME(入力シート!ABK18,入力シート!ABM18,0)</f>
        <v>0</v>
      </c>
      <c r="ABC18" s="24">
        <f t="shared" si="308"/>
        <v>0</v>
      </c>
      <c r="ABD18" s="24">
        <f t="shared" si="309"/>
        <v>0</v>
      </c>
      <c r="ABE18" s="24">
        <f t="shared" si="310"/>
        <v>0</v>
      </c>
      <c r="ABF18" s="26" t="str">
        <f t="shared" si="57"/>
        <v/>
      </c>
      <c r="ABG18" s="26" t="str">
        <f t="shared" si="58"/>
        <v/>
      </c>
      <c r="ABH18" s="24" t="str">
        <f t="shared" ref="ABH18:ABH58" si="399">IF(AAY18="","",IF(AND(AAW18=AAW19,AAY19-AAZ18&lt;0),999,IF(AND(AAW18=AAW19,ABG18=ABG19,AAY19-AAZ18&lt;TIME(2,0,0)),"",ABE18)))</f>
        <v/>
      </c>
      <c r="ABI18" s="24" t="str">
        <f>IF(ABH18="","",IF(ABH18=999,"error",IF(AND(AND(AAW18=AAW17,AAW17=AAW16,AAW16=AAW15,AAW15=AAW14,AAW14=AAW13,AAW13=AAW12,AAW12=AAW11,AAW11=AAW10,AAW10=AAW9),AND(ABH17="",ABH16="",ABH15="",ABH14="",ABH13="",ABH12="",ABH11="",ABH10="",ABH9="")),ABE9+ABE10+ABE11+ABE12+ABE13+ABE14+ABE15+ABE16+ABE17+ABE18,IF(AND(AND(AAW18=AAW17,AAW17=AAW16,AAW16=AAW15,AAW15=AAW14,AAW14=AAW13,AAW13=AAW12,AAW12=AAW11,AAW11=AAW10),AND(ABH17="",ABH16="",ABH15="",ABH14="",ABH13="",ABH12="",ABH11="",ABH10="")),ABE10+ABE11+ABE12+ABE13+ABE14+ABE15+ABE16+ABE17+ABE18,IF(AND(AND(AAW18=AAW17,AAW17=AAW16,AAW16=AAW15,AAW15=AAW14,AAW14=AAW13,AAW13=AAW12,AAW12=AAW11),AND(ABH17="",ABH16="",ABH15="",ABH14="",ABH13="",ABH12="",ABH11="")),ABE11+ABE12+ABE13+ABE14+ABE15+ABE16+ABE17+ABE18,IF(AND(AND(AAW18=AAW17,AAW17=AAW16,AAW16=AAW15,AAW15=AAW14,AAW14=AAW13,AAW13=AAW12),AND(ABH17="",ABH16="",ABH15="",ABH14="",ABH13="",ABH12="")),ABE12+ABE13+ABE14+ABE15+ABE16+ABE17+ABE18,IF(AND(AND(AAW18=AAW17,AAW17=AAW16,AAW16=AAW15,AAW15=AAW14,AAW14=AAW13),AND(ABH17="",ABH16="",ABH15="",ABH14="",ABH13="")),ABE13+ABE14+ABE15+ABE16+ABE17+ABE18,IF(AND(AND(AAW18=AAW17,AAW17=AAW16,AAW16=AAW15,AAW15=AAW14),AND(ABH17="",ABH16="",ABH15="",ABH14="")),ABE14+ABE15+ABE16+ABE17+ABE18,IF(AND(AND(AAW18=AAW17,AAW17=AAW16,AAW16=AAW15),AND(ABH17="",ABH16="",ABH15="")),ABE15+ABE16+ABE17+ABE18,IF(AND(AND(AAW18=AAW17,AAW17=AAW16),AND(ABH17="",ABH16="")),ABE16+ABE17+ABE18,IF(AND(AAW17=AAW18,ABH17=""),ABE17+ABE18,ABH18)))))))))))</f>
        <v/>
      </c>
      <c r="ABJ18" s="101" t="str">
        <f t="shared" si="312"/>
        <v/>
      </c>
      <c r="ABK18" s="24" t="str">
        <f t="shared" si="313"/>
        <v/>
      </c>
      <c r="ABL18" s="27">
        <f t="shared" si="380"/>
        <v>1</v>
      </c>
      <c r="ABM18" s="27" t="str">
        <f t="shared" si="314"/>
        <v>1</v>
      </c>
      <c r="ABN18" s="27" t="str">
        <f t="shared" si="360"/>
        <v/>
      </c>
      <c r="ABO18" s="27" t="str">
        <f t="shared" si="315"/>
        <v/>
      </c>
      <c r="ABP18" s="28" t="str">
        <f t="shared" ca="1" si="316"/>
        <v/>
      </c>
      <c r="ABQ18" s="33">
        <f>入力シート!ABO18</f>
        <v>0</v>
      </c>
      <c r="ABR18" s="88" t="str">
        <f ca="1">IF(ABP18="","",IF(AND(ABP9="",ABP10="",ABP11="",ABP12="",ABP13="",ABP14="",ABP15="",ABP16="",ABP17="",ABP18&lt;&gt;"",OR(ABQ9=2,ABQ10=2,ABQ11=2,ABQ12=2,ABQ13=2,ABQ14=2,ABQ15=2,ABQ16=2,ABQ17=2,ABQ18=2)),ABP18*2,IF(AND(ABP10="",ABP11="",ABP12="",ABP13="",ABP14="",ABP15="",ABP16="",ABP17="",ABP18&lt;&gt;"",OR(ABQ10=2,ABQ11=2,ABQ12=2,ABQ13=2,ABQ14=2,ABQ15=2,ABQ16=2,ABQ17=2,ABQ18=2)),ABP18*2,IF(AND(ABP11="",ABP12="",ABP13="",ABP14="",ABP15="",ABP16="",ABP17="",ABP18&lt;&gt;"",OR(ABQ11=2,ABQ12=2,ABQ13=2,ABQ14=2,ABQ15=2,ABQ16=2,ABQ17=2,ABQ18=2)),ABP18*2,IF(AND(ABP12="",ABP13="",ABP14="",ABP15="",ABP16="",ABP17="",ABP18&lt;&gt;"",OR(ABQ12=2,ABQ13=2,ABQ14=2,ABQ15=2,ABQ16=2,ABQ17=2,ABQ18=2)),ABP18*2,IF(AND(ABP13="",ABP14="",ABP15="",ABP16="",ABP17="",ABP18&lt;&gt;"",OR(ABQ13=2,ABQ14=2,ABQ15=2,ABQ16=2,ABQ17=2,ABQ18=2)),ABP18*2,IF(AND(ABP14="",ABP15="",ABP16="",ABP17="",ABP18&lt;&gt;"",OR(ABQ14=2,ABQ15=2,ABQ16=2,ABQ17=2,ABQ18=2)),ABP18*2,IF(AND(ABP15="",ABP16="",ABP17="",ABP18&lt;&gt;"",OR(ABQ15=2,ABQ16=2,ABQ17=2,ABQ18=2)),ABP18*2,IF(AND(ABP16="",ABP17="",ABP18&lt;&gt;"",OR(ABQ16=2,ABQ17=2,ABQ18=2)),ABP18*2,IF(AND(ABP17="",ABP18&lt;&gt;"",OR(ABQ17=2,ABQ18=2)),ABP18*2,IF(AND(ABP18&lt;&gt;"",ABQ18=2),ABP18*2,ABP18)))))))))))</f>
        <v/>
      </c>
      <c r="ABS18" s="87" t="str">
        <f>IF(ABX18="","",IF(AND(ABX9="",ABX10="",ABX11="",ABX12="",ABX13="",ABX14="",ABX15="",ABX16="",ABX17="",ABX18&lt;&gt;"",OR(ABQ9=2,ABQ10=2,ABQ11=2,ABQ12=2,ABQ13=2,ABQ14=2,ABQ15=2,ABQ16=2,ABQ17=2,ABQ18=2)),ABW18/(ABI18*2),IF(AND(ABX10="",ABX11="",ABX12="",ABX13="",ABX14="",ABX15="",ABX16="",ABX17="",ABX18&lt;&gt;"",OR(ABQ10=2,ABQ11=2,ABQ12=2,ABQ13=2,ABQ14=2,ABQ15=2,ABQ16=2,ABQ17=2,ABQ18=2)),ABW18/(ABI18*2),IF(AND(ABX11="",ABX12="",ABX13="",ABX14="",ABX15="",ABX16="",ABX17="",ABX18&lt;&gt;"",OR(ABQ11=2,ABQ12=2,ABQ13=2,ABQ14=2,ABQ15=2,ABQ16=2,ABQ17=2,ABQ18=2)),ABW18/(ABI18*2),IF(AND(ABX12="",ABX13="",ABX14="",ABX15="",ABX16="",ABX17="",ABX18&lt;&gt;"",OR(ABQ12=2,ABQ13=2,ABQ14=2,ABQ15=2,ABQ16=2,ABQ17=2,ABQ18=2)),ABW18/(ABI18*2),IF(AND(ABX13="",ABX14="",ABX15="",ABX16="",ABX17="",ABX18&lt;&gt;"",OR(ABQ13=2,ABQ14=2,ABQ15=2,ABQ16=2,ABQ17=2,ABQ18=2)),ABW18/(ABI18*2),IF(AND(ABX14="",ABX15="",ABX16="",ABX17="",ABX18&lt;&gt;"",OR(ABQ14=2,ABQ15=2,ABQ16=2,ABQ17=2,ABQ18=2)),ABW18/(ABI18*2),IF(AND(ABX15="",ABX16="",ABX17="",ABX18&lt;&gt;"",OR(ABQ15=2,ABQ16=2,ABQ17=2,ABQ18=2)),ABW18/(ABI18*2),IF(AND(ABX16="",ABX17="",ABX18&lt;&gt;"",OR(ABQ16=2,ABQ17=2,ABQ18=2)),ABW18/(ABI18*2),IF(AND(ABX17="",ABX18&lt;&gt;"",OR(ABQ17=2,ABQ18=2)),ABW18/(ABI18*2),1))))))))))</f>
        <v/>
      </c>
      <c r="ABT18" s="89" t="str">
        <f t="shared" ca="1" si="317"/>
        <v/>
      </c>
      <c r="ABU18" s="84">
        <f t="shared" si="318"/>
        <v>0</v>
      </c>
      <c r="ABV18" s="84" t="str">
        <f>IF(ABI18="","",IF(AND(ABI9="",ABI10="",ABI11="",ABI12="",ABI13="",ABI14="",ABI15="",ABI16="",ABI17="",ABI18&lt;&gt;""),ABU9+ABU10+ABU11+ABU12+ABU13+ABU14+ABU15+ABU16+ABU17+ABU18,IF(AND(ABI10="",ABI11="",ABI12="",ABI13="",ABI14="",ABI15="",ABI16="",ABI17="",ABI18&lt;&gt;""),ABU10+ABU11+ABU12+ABU13+ABU14+ABU15+ABU16+ABU17+ABU18,IF(AND(ABI11="",ABI12="",ABI13="",ABI14="",ABI15="",ABI16="",ABI17="",ABI18&lt;&gt;""),ABU11+ABU12+ABU13+ABU14+ABU15+ABU16+ABU17+ABU18,IF(AND(ABI12="",ABI13="",ABI14="",ABI15="",ABI16="",ABI17="",ABI18&lt;&gt;""),ABU12+ABU13+ABU14+ABU15+ABU16+ABU17+ABU18,IF(AND(ABI13="",ABI14="",ABI15="",ABI16="",ABI17="",ABI18&lt;&gt;""),ABU13+ABU14+ABU15+ABU16+ABU17+ABU18,IF(AND(ABI14="",ABI15="",ABI16="",ABI17="",ABI18&lt;&gt;""),ABU14+ABU15+ABU16+ABU17+ABU18,IF(AND(ABI15="",ABI16="",ABI17="",ABI18&lt;&gt;""),ABU15+ABU16+ABU17+ABU18,IF(AND(ABI16="",ABI17="",ABI18&lt;&gt;""),ABU16+ABU17+ABU18,IF(AND(ABI17="",ABI18&lt;&gt;""),ABU17+ABU18,ABU18))))))))))</f>
        <v/>
      </c>
      <c r="ABW18" s="84" t="str">
        <f t="shared" si="319"/>
        <v/>
      </c>
      <c r="ABX18" s="24" t="str">
        <f t="shared" si="320"/>
        <v/>
      </c>
      <c r="ABY18" s="101">
        <f>入力シート!ABP18</f>
        <v>0</v>
      </c>
      <c r="ABZ18" s="210">
        <f>入力シート!ABQ18</f>
        <v>0</v>
      </c>
      <c r="ACA18" s="211"/>
      <c r="ACB18" s="212"/>
      <c r="ACC18" s="94"/>
      <c r="ACD18" s="94"/>
      <c r="ACE18" s="94"/>
      <c r="ACF18" s="14">
        <f>入力シート!ABR18</f>
        <v>0</v>
      </c>
    </row>
    <row r="19" spans="2:760" ht="18" customHeight="1" x14ac:dyDescent="0.2">
      <c r="B19" s="30" t="str">
        <f t="shared" si="321"/>
        <v/>
      </c>
      <c r="C19" s="101">
        <f>入力シート!B19</f>
        <v>0</v>
      </c>
      <c r="D19" s="101" t="str">
        <f>IF(B19="","",入力シート!C19)</f>
        <v/>
      </c>
      <c r="E19" s="24">
        <f>TIME(入力シート!E19,入力シート!G19,0)</f>
        <v>0</v>
      </c>
      <c r="F19" s="24">
        <f>TIME(入力シート!I19,入力シート!K19,0)</f>
        <v>0</v>
      </c>
      <c r="G19" s="31">
        <f>TIME(入力シート!M19,入力シート!O19,0)</f>
        <v>0</v>
      </c>
      <c r="H19" s="31">
        <f>TIME(入力シート!Q19,入力シート!S19,0)</f>
        <v>0</v>
      </c>
      <c r="I19" s="24">
        <f t="shared" si="60"/>
        <v>0</v>
      </c>
      <c r="J19" s="24">
        <f t="shared" si="61"/>
        <v>0</v>
      </c>
      <c r="K19" s="24">
        <f t="shared" si="62"/>
        <v>0</v>
      </c>
      <c r="L19" s="26" t="str">
        <f t="shared" ref="L19:L59" si="400">IF(E19=0,"",IF(AND(E19&gt;TIME(17,40,0),E19&lt;=TIME(21,40,0),F19&gt;=TIME(18,20,0),F19&lt;TIME(22,20,0)),"b",IF(AND(E19&gt;TIME(5,40,0),E19&lt;=TIME(7,40,0),F19&gt;=TIME(6,20,0),F19&lt;TIME(8,20,0)),"c",IF(AND(E19&gt;TIME(21,40,0),E19&lt;=TIME(23,40,0),F19&gt;=TIME(22,20,0),F19&lt;=TIME(23,59,0)),"d",IF(AND(E19&gt;=TIME(0,0,0),E19&lt;=TIME(5,40,0),F19&gt;=TIME(0,20,0),F19&lt;TIME(6,20,0)),"d","a")))))</f>
        <v/>
      </c>
      <c r="M19" s="26" t="str">
        <f t="shared" si="1"/>
        <v/>
      </c>
      <c r="N19" s="24" t="str">
        <f t="shared" ref="N19:N58" si="401">IF(E19="","",IF(AND(C19=C20,E20-F19&lt;0),999,IF(AND(C19=C20,M19=M20,E20-F19&lt;TIME(2,0,0)),"",K19)))</f>
        <v/>
      </c>
      <c r="O19" s="24" t="str">
        <f t="shared" ref="O19:O59" si="402">IF(N19="","",IF(N19=999,"error",IF(AND(AND(C19=C18,C18=C17,C17=C16,C16=C15,C15=C14,C14=C13,C13=C12,C12=C11,C11=C10),AND(N18="",N17="",N16="",N15="",N14="",N13="",N12="",N11="",N10="")),K10+K11+K12+K13+K14+K15+K16+K17+K18+K19,IF(AND(AND(C19=C18,C18=C17,C17=C16,C16=C15,C15=C14,C14=C13,C13=C12,C12=C11),AND(N18="",N17="",N16="",N15="",N14="",N13="",N12="",N11="")),K11+K12+K13+K14+K15+K16+K17+K18+K19,IF(AND(AND(C19=C18,C18=C17,C17=C16,C16=C15,C15=C14,C14=C13,C13=C12),AND(N18="",N17="",N16="",N15="",N14="",N13="",N12="")),K12+K13+K14+K15+K16+K17+K18+K19,IF(AND(AND(C19=C18,C18=C17,C17=C16,C16=C15,C15=C14,C14=C13),AND(N18="",N17="",N16="",N15="",N14="",N13="")),K13+K14+K15+K16+K17+K18+K19,IF(AND(AND(C19=C18,C18=C17,C17=C16,C16=C15,C15=C14),AND(N18="",N17="",N16="",N15="",N14="")),K14+K15+K16+K17+K18+K19,IF(AND(AND(C19=C18,C18=C17,C17=C16,C16=C15),AND(N18="",N17="",N16="",N15="")),K15+K16+K17+K18+K19,IF(AND(AND(C19=C18,C18=C17,C17=C16),AND(N18="",N17="",N16="")),K16+K17+K18+K19,IF(AND(AND(C19=C18,C18=C17),AND(N18="",N17="")),K17+K18+K19,IF(AND(C18=C19,N18=""),K18+K19,N19)))))))))))</f>
        <v/>
      </c>
      <c r="P19" s="101" t="str">
        <f t="shared" ref="P19:P59" si="403">IF(O19="","",IF(L19="a","日中",IF(L19="b","夜間",IF(L19="c","早朝",IF(L19="d","深夜")))))</f>
        <v/>
      </c>
      <c r="Q19" s="24" t="str">
        <f t="shared" si="66"/>
        <v/>
      </c>
      <c r="R19" s="27">
        <f t="shared" si="361"/>
        <v>1</v>
      </c>
      <c r="S19" s="27" t="str">
        <f t="shared" ref="S19:S59" si="404">M19&amp;R19</f>
        <v>1</v>
      </c>
      <c r="T19" s="27" t="str">
        <f t="shared" si="322"/>
        <v/>
      </c>
      <c r="U19" s="27" t="str">
        <f t="shared" ref="U19:U59" si="405">IF(T19="","",IF(S19="a1","C",IF(S19="b1","D",IF(S19="c1","E",IF(S19="d1","F",IF(S19="a2","G",IF(S19="b2","H",IF(S19="c2","I",IF(S19="d2","J")))))))))</f>
        <v/>
      </c>
      <c r="V19" s="28" t="str">
        <f t="shared" ref="V19:V59" ca="1" si="406">IF(T19="","",INDIRECT("単価表!"&amp;U19&amp;T19))</f>
        <v/>
      </c>
      <c r="W19" s="33">
        <f>入力シート!U19</f>
        <v>0</v>
      </c>
      <c r="X19" s="88" t="str">
        <f t="shared" ref="X19:X59" ca="1" si="407">IF(V19="","",IF(AND(V10="",V11="",V12="",V13="",V14="",V15="",V16="",V17="",V18="",V19&lt;&gt;"",OR(W10=2,W11=2,W12=2,W13=2,W14=2,W15=2,W16=2,W17=2,W18=2,W19=2)),V19*2,IF(AND(V11="",V12="",V13="",V14="",V15="",V16="",V17="",V18="",V19&lt;&gt;"",OR(W11=2,W12=2,W13=2,W14=2,W15=2,W16=2,W17=2,W18=2,W19=2)),V19*2,IF(AND(V12="",V13="",V14="",V15="",V16="",V17="",V18="",V19&lt;&gt;"",OR(W12=2,W13=2,W14=2,W15=2,W16=2,W17=2,W18=2,W19=2)),V19*2,IF(AND(V13="",V14="",V15="",V16="",V17="",V18="",V19&lt;&gt;"",OR(W13=2,W14=2,W15=2,W16=2,W17=2,W18=2,W19=2)),V19*2,IF(AND(V14="",V15="",V16="",V17="",V18="",V19&lt;&gt;"",OR(W14=2,W15=2,W16=2,W17=2,W18=2,W19=2)),V19*2,IF(AND(V15="",V16="",V17="",V18="",V19&lt;&gt;"",OR(W15=2,W16=2,W17=2,W18=2,W19=2)),V19*2,IF(AND(V16="",V17="",V18="",V19&lt;&gt;"",OR(W16=2,W17=2,W18=2,W19=2)),V19*2,IF(AND(V17="",V18="",V19&lt;&gt;"",OR(W17=2,W18=2,W19=2)),V19*2,IF(AND(V18="",V19&lt;&gt;"",OR(W18=2,W19=2)),V19*2,IF(AND(V19&lt;&gt;"",W19=2),V19*2,V19)))))))))))</f>
        <v/>
      </c>
      <c r="Y19" s="87" t="str">
        <f t="shared" ref="Y19:Y59" si="408">IF(AD19="","",IF(AND(AD10="",AD11="",AD12="",AD13="",AD14="",AD15="",AD16="",AD17="",AD18="",AD19&lt;&gt;"",OR(W10=2,W11=2,W12=2,W13=2,W14=2,W15=2,W16=2,W17=2,W18=2,W19=2)),AC19/(O19*2),IF(AND(AD11="",AD12="",AD13="",AD14="",AD15="",AD16="",AD17="",AD18="",AD19&lt;&gt;"",OR(W11=2,W12=2,W13=2,W14=2,W15=2,W16=2,W17=2,W18=2,W19=2)),AC19/(O19*2),IF(AND(AD12="",AD13="",AD14="",AD15="",AD16="",AD17="",AD18="",AD19&lt;&gt;"",OR(W12=2,W13=2,W14=2,W15=2,W16=2,W17=2,W18=2,W19=2)),AC19/(O19*2),IF(AND(AD13="",AD14="",AD15="",AD16="",AD17="",AD18="",AD19&lt;&gt;"",OR(W13=2,W14=2,W15=2,W16=2,W17=2,W18=2,W19=2)),AC19/(O19*2),IF(AND(AD14="",AD15="",AD16="",AD17="",AD18="",AD19&lt;&gt;"",OR(W14=2,W15=2,W16=2,W17=2,W18=2,W19=2)),AC19/(O19*2),IF(AND(AD15="",AD16="",AD17="",AD18="",AD19&lt;&gt;"",OR(W15=2,W16=2,W17=2,W18=2,W19=2)),AC19/(O19*2),IF(AND(AD16="",AD17="",AD18="",AD19&lt;&gt;"",OR(W16=2,W17=2,W18=2,W19=2)),AC19/(O19*2),IF(AND(AD17="",AD18="",AD19&lt;&gt;"",OR(W17=2,W18=2,W19=2)),AC19/(O19*2),IF(AND(AD18="",AD19&lt;&gt;"",OR(W18=2,W19=2)),AC19/(O19*2),1))))))))))</f>
        <v/>
      </c>
      <c r="Z19" s="89" t="str">
        <f t="shared" ca="1" si="70"/>
        <v/>
      </c>
      <c r="AA19" s="84">
        <f t="shared" si="71"/>
        <v>0</v>
      </c>
      <c r="AB19" s="84" t="str">
        <f t="shared" ref="AB19:AB59" si="409">IF(O19="","",IF(AND(O10="",O11="",O12="",O13="",O14="",O15="",O16="",O17="",O18="",O19&lt;&gt;""),AA10+AA11+AA12+AA13+AA14+AA15+AA16+AA17+AA18+AA19,IF(AND(O11="",O12="",O13="",O14="",O15="",O16="",O17="",O18="",O19&lt;&gt;""),AA11+AA12+AA13+AA14+AA15+AA16+AA17+AA18+AA19,IF(AND(O12="",O13="",O14="",O15="",O16="",O17="",O18="",O19&lt;&gt;""),AA12+AA13+AA14+AA15+AA16+AA17+AA18+AA19,IF(AND(O13="",O14="",O15="",O16="",O17="",O18="",O19&lt;&gt;""),AA13+AA14+AA15+AA16+AA17+AA18+AA19,IF(AND(O14="",O15="",O16="",O17="",O18="",O19&lt;&gt;""),AA14+AA15+AA16+AA17+AA18+AA19,IF(AND(O15="",O16="",O17="",O18="",O19&lt;&gt;""),AA15+AA16+AA17+AA18+AA19,IF(AND(O16="",O17="",O18="",O19&lt;&gt;""),AA16+AA17+AA18+AA19,IF(AND(O17="",O18="",O19&lt;&gt;""),AA17+AA18+AA19,IF(AND(O18="",O19&lt;&gt;""),AA18+AA19,AA19))))))))))</f>
        <v/>
      </c>
      <c r="AC19" s="84" t="str">
        <f t="shared" si="72"/>
        <v/>
      </c>
      <c r="AD19" s="24" t="str">
        <f t="shared" si="73"/>
        <v/>
      </c>
      <c r="AE19" s="101">
        <f>入力シート!V19</f>
        <v>0</v>
      </c>
      <c r="AF19" s="210">
        <f>入力シート!W19</f>
        <v>0</v>
      </c>
      <c r="AG19" s="211"/>
      <c r="AH19" s="212"/>
      <c r="AI19" s="94"/>
      <c r="AJ19" s="94"/>
      <c r="AK19" s="94"/>
      <c r="AL19" s="14">
        <f>入力シート!X19</f>
        <v>0</v>
      </c>
      <c r="AN19" s="30" t="str">
        <f t="shared" si="323"/>
        <v/>
      </c>
      <c r="AO19" s="101">
        <f>入力シート!AN19</f>
        <v>0</v>
      </c>
      <c r="AP19" s="101" t="str">
        <f>IF(AN19="","",入力シート!AO19)</f>
        <v/>
      </c>
      <c r="AQ19" s="24">
        <f>TIME(入力シート!AQ19,入力シート!AS19,0)</f>
        <v>0</v>
      </c>
      <c r="AR19" s="24">
        <f>TIME(入力シート!AU19,入力シート!AW19,0)</f>
        <v>0</v>
      </c>
      <c r="AS19" s="31">
        <f>TIME(入力シート!AY19,入力シート!BA19,0)</f>
        <v>0</v>
      </c>
      <c r="AT19" s="31">
        <f>TIME(入力シート!BC19,入力シート!BE19,0)</f>
        <v>0</v>
      </c>
      <c r="AU19" s="24">
        <f t="shared" si="74"/>
        <v>0</v>
      </c>
      <c r="AV19" s="24">
        <f t="shared" si="75"/>
        <v>0</v>
      </c>
      <c r="AW19" s="24">
        <f t="shared" si="76"/>
        <v>0</v>
      </c>
      <c r="AX19" s="26" t="str">
        <f t="shared" si="3"/>
        <v/>
      </c>
      <c r="AY19" s="26" t="str">
        <f t="shared" si="4"/>
        <v/>
      </c>
      <c r="AZ19" s="24" t="str">
        <f t="shared" si="381"/>
        <v/>
      </c>
      <c r="BA19" s="24" t="str">
        <f t="shared" ref="BA19:BA59" si="410">IF(AZ19="","",IF(AZ19=999,"error",IF(AND(AND(AO19=AO18,AO18=AO17,AO17=AO16,AO16=AO15,AO15=AO14,AO14=AO13,AO13=AO12,AO12=AO11,AO11=AO10),AND(AZ18="",AZ17="",AZ16="",AZ15="",AZ14="",AZ13="",AZ12="",AZ11="",AZ10="")),AW10+AW11+AW12+AW13+AW14+AW15+AW16+AW17+AW18+AW19,IF(AND(AND(AO19=AO18,AO18=AO17,AO17=AO16,AO16=AO15,AO15=AO14,AO14=AO13,AO13=AO12,AO12=AO11),AND(AZ18="",AZ17="",AZ16="",AZ15="",AZ14="",AZ13="",AZ12="",AZ11="")),AW11+AW12+AW13+AW14+AW15+AW16+AW17+AW18+AW19,IF(AND(AND(AO19=AO18,AO18=AO17,AO17=AO16,AO16=AO15,AO15=AO14,AO14=AO13,AO13=AO12),AND(AZ18="",AZ17="",AZ16="",AZ15="",AZ14="",AZ13="",AZ12="")),AW12+AW13+AW14+AW15+AW16+AW17+AW18+AW19,IF(AND(AND(AO19=AO18,AO18=AO17,AO17=AO16,AO16=AO15,AO15=AO14,AO14=AO13),AND(AZ18="",AZ17="",AZ16="",AZ15="",AZ14="",AZ13="")),AW13+AW14+AW15+AW16+AW17+AW18+AW19,IF(AND(AND(AO19=AO18,AO18=AO17,AO17=AO16,AO16=AO15,AO15=AO14),AND(AZ18="",AZ17="",AZ16="",AZ15="",AZ14="")),AW14+AW15+AW16+AW17+AW18+AW19,IF(AND(AND(AO19=AO18,AO18=AO17,AO17=AO16,AO16=AO15),AND(AZ18="",AZ17="",AZ16="",AZ15="")),AW15+AW16+AW17+AW18+AW19,IF(AND(AND(AO19=AO18,AO18=AO17,AO17=AO16),AND(AZ18="",AZ17="",AZ16="")),AW16+AW17+AW18+AW19,IF(AND(AND(AO19=AO18,AO18=AO17),AND(AZ18="",AZ17="")),AW17+AW18+AW19,IF(AND(AO18=AO19,AZ18=""),AW18+AW19,AZ19)))))))))))</f>
        <v/>
      </c>
      <c r="BB19" s="101" t="str">
        <f t="shared" si="78"/>
        <v/>
      </c>
      <c r="BC19" s="24" t="str">
        <f t="shared" si="79"/>
        <v/>
      </c>
      <c r="BD19" s="27">
        <f t="shared" si="362"/>
        <v>1</v>
      </c>
      <c r="BE19" s="27" t="str">
        <f t="shared" si="80"/>
        <v>1</v>
      </c>
      <c r="BF19" s="27" t="str">
        <f t="shared" si="324"/>
        <v/>
      </c>
      <c r="BG19" s="27" t="str">
        <f t="shared" si="81"/>
        <v/>
      </c>
      <c r="BH19" s="28" t="str">
        <f t="shared" ca="1" si="82"/>
        <v/>
      </c>
      <c r="BI19" s="33">
        <f>入力シート!BG19</f>
        <v>0</v>
      </c>
      <c r="BJ19" s="88" t="str">
        <f t="shared" ref="BJ19:BJ59" ca="1" si="411">IF(BH19="","",IF(AND(BH10="",BH11="",BH12="",BH13="",BH14="",BH15="",BH16="",BH17="",BH18="",BH19&lt;&gt;"",OR(BI10=2,BI11=2,BI12=2,BI13=2,BI14=2,BI15=2,BI16=2,BI17=2,BI18=2,BI19=2)),BH19*2,IF(AND(BH11="",BH12="",BH13="",BH14="",BH15="",BH16="",BH17="",BH18="",BH19&lt;&gt;"",OR(BI11=2,BI12=2,BI13=2,BI14=2,BI15=2,BI16=2,BI17=2,BI18=2,BI19=2)),BH19*2,IF(AND(BH12="",BH13="",BH14="",BH15="",BH16="",BH17="",BH18="",BH19&lt;&gt;"",OR(BI12=2,BI13=2,BI14=2,BI15=2,BI16=2,BI17=2,BI18=2,BI19=2)),BH19*2,IF(AND(BH13="",BH14="",BH15="",BH16="",BH17="",BH18="",BH19&lt;&gt;"",OR(BI13=2,BI14=2,BI15=2,BI16=2,BI17=2,BI18=2,BI19=2)),BH19*2,IF(AND(BH14="",BH15="",BH16="",BH17="",BH18="",BH19&lt;&gt;"",OR(BI14=2,BI15=2,BI16=2,BI17=2,BI18=2,BI19=2)),BH19*2,IF(AND(BH15="",BH16="",BH17="",BH18="",BH19&lt;&gt;"",OR(BI15=2,BI16=2,BI17=2,BI18=2,BI19=2)),BH19*2,IF(AND(BH16="",BH17="",BH18="",BH19&lt;&gt;"",OR(BI16=2,BI17=2,BI18=2,BI19=2)),BH19*2,IF(AND(BH17="",BH18="",BH19&lt;&gt;"",OR(BI17=2,BI18=2,BI19=2)),BH19*2,IF(AND(BH18="",BH19&lt;&gt;"",OR(BI18=2,BI19=2)),BH19*2,IF(AND(BH19&lt;&gt;"",BI19=2),BH19*2,BH19)))))))))))</f>
        <v/>
      </c>
      <c r="BK19" s="87" t="str">
        <f t="shared" ref="BK19:BK59" si="412">IF(BP19="","",IF(AND(BP10="",BP11="",BP12="",BP13="",BP14="",BP15="",BP16="",BP17="",BP18="",BP19&lt;&gt;"",OR(BI10=2,BI11=2,BI12=2,BI13=2,BI14=2,BI15=2,BI16=2,BI17=2,BI18=2,BI19=2)),BO19/(BA19*2),IF(AND(BP11="",BP12="",BP13="",BP14="",BP15="",BP16="",BP17="",BP18="",BP19&lt;&gt;"",OR(BI11=2,BI12=2,BI13=2,BI14=2,BI15=2,BI16=2,BI17=2,BI18=2,BI19=2)),BO19/(BA19*2),IF(AND(BP12="",BP13="",BP14="",BP15="",BP16="",BP17="",BP18="",BP19&lt;&gt;"",OR(BI12=2,BI13=2,BI14=2,BI15=2,BI16=2,BI17=2,BI18=2,BI19=2)),BO19/(BA19*2),IF(AND(BP13="",BP14="",BP15="",BP16="",BP17="",BP18="",BP19&lt;&gt;"",OR(BI13=2,BI14=2,BI15=2,BI16=2,BI17=2,BI18=2,BI19=2)),BO19/(BA19*2),IF(AND(BP14="",BP15="",BP16="",BP17="",BP18="",BP19&lt;&gt;"",OR(BI14=2,BI15=2,BI16=2,BI17=2,BI18=2,BI19=2)),BO19/(BA19*2),IF(AND(BP15="",BP16="",BP17="",BP18="",BP19&lt;&gt;"",OR(BI15=2,BI16=2,BI17=2,BI18=2,BI19=2)),BO19/(BA19*2),IF(AND(BP16="",BP17="",BP18="",BP19&lt;&gt;"",OR(BI16=2,BI17=2,BI18=2,BI19=2)),BO19/(BA19*2),IF(AND(BP17="",BP18="",BP19&lt;&gt;"",OR(BI17=2,BI18=2,BI19=2)),BO19/(BA19*2),IF(AND(BP18="",BP19&lt;&gt;"",OR(BI18=2,BI19=2)),BO19/(BA19*2),1))))))))))</f>
        <v/>
      </c>
      <c r="BL19" s="89" t="str">
        <f t="shared" ca="1" si="83"/>
        <v/>
      </c>
      <c r="BM19" s="84">
        <f t="shared" si="84"/>
        <v>0</v>
      </c>
      <c r="BN19" s="84" t="str">
        <f t="shared" ref="BN19:BN59" si="413">IF(BA19="","",IF(AND(BA10="",BA11="",BA12="",BA13="",BA14="",BA15="",BA16="",BA17="",BA18="",BA19&lt;&gt;""),BM10+BM11+BM12+BM13+BM14+BM15+BM16+BM17+BM18+BM19,IF(AND(BA11="",BA12="",BA13="",BA14="",BA15="",BA16="",BA17="",BA18="",BA19&lt;&gt;""),BM11+BM12+BM13+BM14+BM15+BM16+BM17+BM18+BM19,IF(AND(BA12="",BA13="",BA14="",BA15="",BA16="",BA17="",BA18="",BA19&lt;&gt;""),BM12+BM13+BM14+BM15+BM16+BM17+BM18+BM19,IF(AND(BA13="",BA14="",BA15="",BA16="",BA17="",BA18="",BA19&lt;&gt;""),BM13+BM14+BM15+BM16+BM17+BM18+BM19,IF(AND(BA14="",BA15="",BA16="",BA17="",BA18="",BA19&lt;&gt;""),BM14+BM15+BM16+BM17+BM18+BM19,IF(AND(BA15="",BA16="",BA17="",BA18="",BA19&lt;&gt;""),BM15+BM16+BM17+BM18+BM19,IF(AND(BA16="",BA17="",BA18="",BA19&lt;&gt;""),BM16+BM17+BM18+BM19,IF(AND(BA17="",BA18="",BA19&lt;&gt;""),BM17+BM18+BM19,IF(AND(BA18="",BA19&lt;&gt;""),BM18+BM19,BM19))))))))))</f>
        <v/>
      </c>
      <c r="BO19" s="84" t="str">
        <f t="shared" si="85"/>
        <v/>
      </c>
      <c r="BP19" s="24" t="str">
        <f t="shared" si="86"/>
        <v/>
      </c>
      <c r="BQ19" s="101">
        <f>入力シート!BH19</f>
        <v>0</v>
      </c>
      <c r="BR19" s="210">
        <f>入力シート!BI19</f>
        <v>0</v>
      </c>
      <c r="BS19" s="211"/>
      <c r="BT19" s="212"/>
      <c r="BU19" s="94"/>
      <c r="BV19" s="94"/>
      <c r="BW19" s="94"/>
      <c r="BX19" s="14">
        <f>入力シート!BJ19</f>
        <v>0</v>
      </c>
      <c r="BZ19" s="30" t="str">
        <f t="shared" si="325"/>
        <v/>
      </c>
      <c r="CA19" s="101">
        <f>入力シート!BZ19</f>
        <v>0</v>
      </c>
      <c r="CB19" s="101" t="str">
        <f>IF(BZ19="","",入力シート!CA19)</f>
        <v/>
      </c>
      <c r="CC19" s="24">
        <f>TIME(入力シート!CC19,入力シート!CE19,0)</f>
        <v>0</v>
      </c>
      <c r="CD19" s="24">
        <f>TIME(入力シート!CG19,入力シート!CI19,0)</f>
        <v>0</v>
      </c>
      <c r="CE19" s="31">
        <f>TIME(入力シート!CK19,入力シート!CM19,0)</f>
        <v>0</v>
      </c>
      <c r="CF19" s="31">
        <f>TIME(入力シート!CO19,入力シート!CQ19,0)</f>
        <v>0</v>
      </c>
      <c r="CG19" s="24">
        <f t="shared" si="87"/>
        <v>0</v>
      </c>
      <c r="CH19" s="24">
        <f t="shared" si="88"/>
        <v>0</v>
      </c>
      <c r="CI19" s="24">
        <f t="shared" si="89"/>
        <v>0</v>
      </c>
      <c r="CJ19" s="26" t="str">
        <f t="shared" si="6"/>
        <v/>
      </c>
      <c r="CK19" s="26" t="str">
        <f t="shared" si="7"/>
        <v/>
      </c>
      <c r="CL19" s="24" t="str">
        <f t="shared" si="382"/>
        <v/>
      </c>
      <c r="CM19" s="24" t="str">
        <f t="shared" ref="CM19:CM59" si="414">IF(CL19="","",IF(CL19=999,"error",IF(AND(AND(CA19=CA18,CA18=CA17,CA17=CA16,CA16=CA15,CA15=CA14,CA14=CA13,CA13=CA12,CA12=CA11,CA11=CA10),AND(CL18="",CL17="",CL16="",CL15="",CL14="",CL13="",CL12="",CL11="",CL10="")),CI10+CI11+CI12+CI13+CI14+CI15+CI16+CI17+CI18+CI19,IF(AND(AND(CA19=CA18,CA18=CA17,CA17=CA16,CA16=CA15,CA15=CA14,CA14=CA13,CA13=CA12,CA12=CA11),AND(CL18="",CL17="",CL16="",CL15="",CL14="",CL13="",CL12="",CL11="")),CI11+CI12+CI13+CI14+CI15+CI16+CI17+CI18+CI19,IF(AND(AND(CA19=CA18,CA18=CA17,CA17=CA16,CA16=CA15,CA15=CA14,CA14=CA13,CA13=CA12),AND(CL18="",CL17="",CL16="",CL15="",CL14="",CL13="",CL12="")),CI12+CI13+CI14+CI15+CI16+CI17+CI18+CI19,IF(AND(AND(CA19=CA18,CA18=CA17,CA17=CA16,CA16=CA15,CA15=CA14,CA14=CA13),AND(CL18="",CL17="",CL16="",CL15="",CL14="",CL13="")),CI13+CI14+CI15+CI16+CI17+CI18+CI19,IF(AND(AND(CA19=CA18,CA18=CA17,CA17=CA16,CA16=CA15,CA15=CA14),AND(CL18="",CL17="",CL16="",CL15="",CL14="")),CI14+CI15+CI16+CI17+CI18+CI19,IF(AND(AND(CA19=CA18,CA18=CA17,CA17=CA16,CA16=CA15),AND(CL18="",CL17="",CL16="",CL15="")),CI15+CI16+CI17+CI18+CI19,IF(AND(AND(CA19=CA18,CA18=CA17,CA17=CA16),AND(CL18="",CL17="",CL16="")),CI16+CI17+CI18+CI19,IF(AND(AND(CA19=CA18,CA18=CA17),AND(CL18="",CL17="")),CI17+CI18+CI19,IF(AND(CA18=CA19,CL18=""),CI18+CI19,CL19)))))))))))</f>
        <v/>
      </c>
      <c r="CN19" s="101" t="str">
        <f t="shared" si="91"/>
        <v/>
      </c>
      <c r="CO19" s="24" t="str">
        <f t="shared" si="92"/>
        <v/>
      </c>
      <c r="CP19" s="27">
        <f t="shared" si="363"/>
        <v>1</v>
      </c>
      <c r="CQ19" s="27" t="str">
        <f t="shared" si="93"/>
        <v>1</v>
      </c>
      <c r="CR19" s="27" t="str">
        <f t="shared" si="326"/>
        <v/>
      </c>
      <c r="CS19" s="27" t="str">
        <f t="shared" si="94"/>
        <v/>
      </c>
      <c r="CT19" s="28" t="str">
        <f t="shared" ca="1" si="95"/>
        <v/>
      </c>
      <c r="CU19" s="33">
        <f>入力シート!CS19</f>
        <v>0</v>
      </c>
      <c r="CV19" s="88" t="str">
        <f t="shared" ref="CV19:CV59" ca="1" si="415">IF(CT19="","",IF(AND(CT10="",CT11="",CT12="",CT13="",CT14="",CT15="",CT16="",CT17="",CT18="",CT19&lt;&gt;"",OR(CU10=2,CU11=2,CU12=2,CU13=2,CU14=2,CU15=2,CU16=2,CU17=2,CU18=2,CU19=2)),CT19*2,IF(AND(CT11="",CT12="",CT13="",CT14="",CT15="",CT16="",CT17="",CT18="",CT19&lt;&gt;"",OR(CU11=2,CU12=2,CU13=2,CU14=2,CU15=2,CU16=2,CU17=2,CU18=2,CU19=2)),CT19*2,IF(AND(CT12="",CT13="",CT14="",CT15="",CT16="",CT17="",CT18="",CT19&lt;&gt;"",OR(CU12=2,CU13=2,CU14=2,CU15=2,CU16=2,CU17=2,CU18=2,CU19=2)),CT19*2,IF(AND(CT13="",CT14="",CT15="",CT16="",CT17="",CT18="",CT19&lt;&gt;"",OR(CU13=2,CU14=2,CU15=2,CU16=2,CU17=2,CU18=2,CU19=2)),CT19*2,IF(AND(CT14="",CT15="",CT16="",CT17="",CT18="",CT19&lt;&gt;"",OR(CU14=2,CU15=2,CU16=2,CU17=2,CU18=2,CU19=2)),CT19*2,IF(AND(CT15="",CT16="",CT17="",CT18="",CT19&lt;&gt;"",OR(CU15=2,CU16=2,CU17=2,CU18=2,CU19=2)),CT19*2,IF(AND(CT16="",CT17="",CT18="",CT19&lt;&gt;"",OR(CU16=2,CU17=2,CU18=2,CU19=2)),CT19*2,IF(AND(CT17="",CT18="",CT19&lt;&gt;"",OR(CU17=2,CU18=2,CU19=2)),CT19*2,IF(AND(CT18="",CT19&lt;&gt;"",OR(CU18=2,CU19=2)),CT19*2,IF(AND(CT19&lt;&gt;"",CU19=2),CT19*2,CT19)))))))))))</f>
        <v/>
      </c>
      <c r="CW19" s="87" t="str">
        <f t="shared" ref="CW19:CW59" si="416">IF(DB19="","",IF(AND(DB10="",DB11="",DB12="",DB13="",DB14="",DB15="",DB16="",DB17="",DB18="",DB19&lt;&gt;"",OR(CU10=2,CU11=2,CU12=2,CU13=2,CU14=2,CU15=2,CU16=2,CU17=2,CU18=2,CU19=2)),DA19/(CM19*2),IF(AND(DB11="",DB12="",DB13="",DB14="",DB15="",DB16="",DB17="",DB18="",DB19&lt;&gt;"",OR(CU11=2,CU12=2,CU13=2,CU14=2,CU15=2,CU16=2,CU17=2,CU18=2,CU19=2)),DA19/(CM19*2),IF(AND(DB12="",DB13="",DB14="",DB15="",DB16="",DB17="",DB18="",DB19&lt;&gt;"",OR(CU12=2,CU13=2,CU14=2,CU15=2,CU16=2,CU17=2,CU18=2,CU19=2)),DA19/(CM19*2),IF(AND(DB13="",DB14="",DB15="",DB16="",DB17="",DB18="",DB19&lt;&gt;"",OR(CU13=2,CU14=2,CU15=2,CU16=2,CU17=2,CU18=2,CU19=2)),DA19/(CM19*2),IF(AND(DB14="",DB15="",DB16="",DB17="",DB18="",DB19&lt;&gt;"",OR(CU14=2,CU15=2,CU16=2,CU17=2,CU18=2,CU19=2)),DA19/(CM19*2),IF(AND(DB15="",DB16="",DB17="",DB18="",DB19&lt;&gt;"",OR(CU15=2,CU16=2,CU17=2,CU18=2,CU19=2)),DA19/(CM19*2),IF(AND(DB16="",DB17="",DB18="",DB19&lt;&gt;"",OR(CU16=2,CU17=2,CU18=2,CU19=2)),DA19/(CM19*2),IF(AND(DB17="",DB18="",DB19&lt;&gt;"",OR(CU17=2,CU18=2,CU19=2)),DA19/(CM19*2),IF(AND(DB18="",DB19&lt;&gt;"",OR(CU18=2,CU19=2)),DA19/(CM19*2),1))))))))))</f>
        <v/>
      </c>
      <c r="CX19" s="89" t="str">
        <f t="shared" ca="1" si="96"/>
        <v/>
      </c>
      <c r="CY19" s="84">
        <f t="shared" si="97"/>
        <v>0</v>
      </c>
      <c r="CZ19" s="84" t="str">
        <f t="shared" ref="CZ19:CZ59" si="417">IF(CM19="","",IF(AND(CM10="",CM11="",CM12="",CM13="",CM14="",CM15="",CM16="",CM17="",CM18="",CM19&lt;&gt;""),CY10+CY11+CY12+CY13+CY14+CY15+CY16+CY17+CY18+CY19,IF(AND(CM11="",CM12="",CM13="",CM14="",CM15="",CM16="",CM17="",CM18="",CM19&lt;&gt;""),CY11+CY12+CY13+CY14+CY15+CY16+CY17+CY18+CY19,IF(AND(CM12="",CM13="",CM14="",CM15="",CM16="",CM17="",CM18="",CM19&lt;&gt;""),CY12+CY13+CY14+CY15+CY16+CY17+CY18+CY19,IF(AND(CM13="",CM14="",CM15="",CM16="",CM17="",CM18="",CM19&lt;&gt;""),CY13+CY14+CY15+CY16+CY17+CY18+CY19,IF(AND(CM14="",CM15="",CM16="",CM17="",CM18="",CM19&lt;&gt;""),CY14+CY15+CY16+CY17+CY18+CY19,IF(AND(CM15="",CM16="",CM17="",CM18="",CM19&lt;&gt;""),CY15+CY16+CY17+CY18+CY19,IF(AND(CM16="",CM17="",CM18="",CM19&lt;&gt;""),CY16+CY17+CY18+CY19,IF(AND(CM17="",CM18="",CM19&lt;&gt;""),CY17+CY18+CY19,IF(AND(CM18="",CM19&lt;&gt;""),CY18+CY19,CY19))))))))))</f>
        <v/>
      </c>
      <c r="DA19" s="84" t="str">
        <f t="shared" si="98"/>
        <v/>
      </c>
      <c r="DB19" s="24" t="str">
        <f t="shared" si="99"/>
        <v/>
      </c>
      <c r="DC19" s="101">
        <f>入力シート!CT19</f>
        <v>0</v>
      </c>
      <c r="DD19" s="210">
        <f>入力シート!CU19</f>
        <v>0</v>
      </c>
      <c r="DE19" s="211"/>
      <c r="DF19" s="212"/>
      <c r="DG19" s="94"/>
      <c r="DH19" s="94"/>
      <c r="DI19" s="94"/>
      <c r="DJ19" s="14">
        <f>入力シート!CV19</f>
        <v>0</v>
      </c>
      <c r="DL19" s="30" t="str">
        <f t="shared" si="327"/>
        <v/>
      </c>
      <c r="DM19" s="101">
        <f>入力シート!DL19</f>
        <v>0</v>
      </c>
      <c r="DN19" s="101" t="str">
        <f>IF(DL19="","",入力シート!DM19)</f>
        <v/>
      </c>
      <c r="DO19" s="24">
        <f>TIME(入力シート!DO19,入力シート!DQ19,0)</f>
        <v>0</v>
      </c>
      <c r="DP19" s="24">
        <f>TIME(入力シート!DS19,入力シート!DU19,0)</f>
        <v>0</v>
      </c>
      <c r="DQ19" s="31">
        <f>TIME(入力シート!DW19,入力シート!DY19,0)</f>
        <v>0</v>
      </c>
      <c r="DR19" s="31">
        <f>TIME(入力シート!EA19,入力シート!EC19,0)</f>
        <v>0</v>
      </c>
      <c r="DS19" s="24">
        <f t="shared" si="100"/>
        <v>0</v>
      </c>
      <c r="DT19" s="24">
        <f t="shared" si="101"/>
        <v>0</v>
      </c>
      <c r="DU19" s="24">
        <f t="shared" si="102"/>
        <v>0</v>
      </c>
      <c r="DV19" s="26" t="str">
        <f t="shared" si="9"/>
        <v/>
      </c>
      <c r="DW19" s="26" t="str">
        <f t="shared" si="10"/>
        <v/>
      </c>
      <c r="DX19" s="24" t="str">
        <f t="shared" si="383"/>
        <v/>
      </c>
      <c r="DY19" s="24" t="str">
        <f t="shared" ref="DY19:DY59" si="418">IF(DX19="","",IF(DX19=999,"error",IF(AND(AND(DM19=DM18,DM18=DM17,DM17=DM16,DM16=DM15,DM15=DM14,DM14=DM13,DM13=DM12,DM12=DM11,DM11=DM10),AND(DX18="",DX17="",DX16="",DX15="",DX14="",DX13="",DX12="",DX11="",DX10="")),DU10+DU11+DU12+DU13+DU14+DU15+DU16+DU17+DU18+DU19,IF(AND(AND(DM19=DM18,DM18=DM17,DM17=DM16,DM16=DM15,DM15=DM14,DM14=DM13,DM13=DM12,DM12=DM11),AND(DX18="",DX17="",DX16="",DX15="",DX14="",DX13="",DX12="",DX11="")),DU11+DU12+DU13+DU14+DU15+DU16+DU17+DU18+DU19,IF(AND(AND(DM19=DM18,DM18=DM17,DM17=DM16,DM16=DM15,DM15=DM14,DM14=DM13,DM13=DM12),AND(DX18="",DX17="",DX16="",DX15="",DX14="",DX13="",DX12="")),DU12+DU13+DU14+DU15+DU16+DU17+DU18+DU19,IF(AND(AND(DM19=DM18,DM18=DM17,DM17=DM16,DM16=DM15,DM15=DM14,DM14=DM13),AND(DX18="",DX17="",DX16="",DX15="",DX14="",DX13="")),DU13+DU14+DU15+DU16+DU17+DU18+DU19,IF(AND(AND(DM19=DM18,DM18=DM17,DM17=DM16,DM16=DM15,DM15=DM14),AND(DX18="",DX17="",DX16="",DX15="",DX14="")),DU14+DU15+DU16+DU17+DU18+DU19,IF(AND(AND(DM19=DM18,DM18=DM17,DM17=DM16,DM16=DM15),AND(DX18="",DX17="",DX16="",DX15="")),DU15+DU16+DU17+DU18+DU19,IF(AND(AND(DM19=DM18,DM18=DM17,DM17=DM16),AND(DX18="",DX17="",DX16="")),DU16+DU17+DU18+DU19,IF(AND(AND(DM19=DM18,DM18=DM17),AND(DX18="",DX17="")),DU17+DU18+DU19,IF(AND(DM18=DM19,DX18=""),DU18+DU19,DX19)))))))))))</f>
        <v/>
      </c>
      <c r="DZ19" s="101" t="str">
        <f t="shared" si="104"/>
        <v/>
      </c>
      <c r="EA19" s="24" t="str">
        <f t="shared" si="105"/>
        <v/>
      </c>
      <c r="EB19" s="27">
        <f t="shared" si="364"/>
        <v>1</v>
      </c>
      <c r="EC19" s="27" t="str">
        <f t="shared" si="106"/>
        <v>1</v>
      </c>
      <c r="ED19" s="27" t="str">
        <f t="shared" si="328"/>
        <v/>
      </c>
      <c r="EE19" s="27" t="str">
        <f t="shared" si="107"/>
        <v/>
      </c>
      <c r="EF19" s="28" t="str">
        <f t="shared" ca="1" si="108"/>
        <v/>
      </c>
      <c r="EG19" s="33">
        <f>入力シート!EE19</f>
        <v>0</v>
      </c>
      <c r="EH19" s="88" t="str">
        <f t="shared" ref="EH19:EH59" ca="1" si="419">IF(EF19="","",IF(AND(EF10="",EF11="",EF12="",EF13="",EF14="",EF15="",EF16="",EF17="",EF18="",EF19&lt;&gt;"",OR(EG10=2,EG11=2,EG12=2,EG13=2,EG14=2,EG15=2,EG16=2,EG17=2,EG18=2,EG19=2)),EF19*2,IF(AND(EF11="",EF12="",EF13="",EF14="",EF15="",EF16="",EF17="",EF18="",EF19&lt;&gt;"",OR(EG11=2,EG12=2,EG13=2,EG14=2,EG15=2,EG16=2,EG17=2,EG18=2,EG19=2)),EF19*2,IF(AND(EF12="",EF13="",EF14="",EF15="",EF16="",EF17="",EF18="",EF19&lt;&gt;"",OR(EG12=2,EG13=2,EG14=2,EG15=2,EG16=2,EG17=2,EG18=2,EG19=2)),EF19*2,IF(AND(EF13="",EF14="",EF15="",EF16="",EF17="",EF18="",EF19&lt;&gt;"",OR(EG13=2,EG14=2,EG15=2,EG16=2,EG17=2,EG18=2,EG19=2)),EF19*2,IF(AND(EF14="",EF15="",EF16="",EF17="",EF18="",EF19&lt;&gt;"",OR(EG14=2,EG15=2,EG16=2,EG17=2,EG18=2,EG19=2)),EF19*2,IF(AND(EF15="",EF16="",EF17="",EF18="",EF19&lt;&gt;"",OR(EG15=2,EG16=2,EG17=2,EG18=2,EG19=2)),EF19*2,IF(AND(EF16="",EF17="",EF18="",EF19&lt;&gt;"",OR(EG16=2,EG17=2,EG18=2,EG19=2)),EF19*2,IF(AND(EF17="",EF18="",EF19&lt;&gt;"",OR(EG17=2,EG18=2,EG19=2)),EF19*2,IF(AND(EF18="",EF19&lt;&gt;"",OR(EG18=2,EG19=2)),EF19*2,IF(AND(EF19&lt;&gt;"",EG19=2),EF19*2,EF19)))))))))))</f>
        <v/>
      </c>
      <c r="EI19" s="87" t="str">
        <f t="shared" ref="EI19:EI59" si="420">IF(EN19="","",IF(AND(EN10="",EN11="",EN12="",EN13="",EN14="",EN15="",EN16="",EN17="",EN18="",EN19&lt;&gt;"",OR(EG10=2,EG11=2,EG12=2,EG13=2,EG14=2,EG15=2,EG16=2,EG17=2,EG18=2,EG19=2)),EM19/(DY19*2),IF(AND(EN11="",EN12="",EN13="",EN14="",EN15="",EN16="",EN17="",EN18="",EN19&lt;&gt;"",OR(EG11=2,EG12=2,EG13=2,EG14=2,EG15=2,EG16=2,EG17=2,EG18=2,EG19=2)),EM19/(DY19*2),IF(AND(EN12="",EN13="",EN14="",EN15="",EN16="",EN17="",EN18="",EN19&lt;&gt;"",OR(EG12=2,EG13=2,EG14=2,EG15=2,EG16=2,EG17=2,EG18=2,EG19=2)),EM19/(DY19*2),IF(AND(EN13="",EN14="",EN15="",EN16="",EN17="",EN18="",EN19&lt;&gt;"",OR(EG13=2,EG14=2,EG15=2,EG16=2,EG17=2,EG18=2,EG19=2)),EM19/(DY19*2),IF(AND(EN14="",EN15="",EN16="",EN17="",EN18="",EN19&lt;&gt;"",OR(EG14=2,EG15=2,EG16=2,EG17=2,EG18=2,EG19=2)),EM19/(DY19*2),IF(AND(EN15="",EN16="",EN17="",EN18="",EN19&lt;&gt;"",OR(EG15=2,EG16=2,EG17=2,EG18=2,EG19=2)),EM19/(DY19*2),IF(AND(EN16="",EN17="",EN18="",EN19&lt;&gt;"",OR(EG16=2,EG17=2,EG18=2,EG19=2)),EM19/(DY19*2),IF(AND(EN17="",EN18="",EN19&lt;&gt;"",OR(EG17=2,EG18=2,EG19=2)),EM19/(DY19*2),IF(AND(EN18="",EN19&lt;&gt;"",OR(EG18=2,EG19=2)),EM19/(DY19*2),1))))))))))</f>
        <v/>
      </c>
      <c r="EJ19" s="89" t="str">
        <f t="shared" ca="1" si="109"/>
        <v/>
      </c>
      <c r="EK19" s="84">
        <f t="shared" si="110"/>
        <v>0</v>
      </c>
      <c r="EL19" s="84" t="str">
        <f t="shared" ref="EL19:EL59" si="421">IF(DY19="","",IF(AND(DY10="",DY11="",DY12="",DY13="",DY14="",DY15="",DY16="",DY17="",DY18="",DY19&lt;&gt;""),EK10+EK11+EK12+EK13+EK14+EK15+EK16+EK17+EK18+EK19,IF(AND(DY11="",DY12="",DY13="",DY14="",DY15="",DY16="",DY17="",DY18="",DY19&lt;&gt;""),EK11+EK12+EK13+EK14+EK15+EK16+EK17+EK18+EK19,IF(AND(DY12="",DY13="",DY14="",DY15="",DY16="",DY17="",DY18="",DY19&lt;&gt;""),EK12+EK13+EK14+EK15+EK16+EK17+EK18+EK19,IF(AND(DY13="",DY14="",DY15="",DY16="",DY17="",DY18="",DY19&lt;&gt;""),EK13+EK14+EK15+EK16+EK17+EK18+EK19,IF(AND(DY14="",DY15="",DY16="",DY17="",DY18="",DY19&lt;&gt;""),EK14+EK15+EK16+EK17+EK18+EK19,IF(AND(DY15="",DY16="",DY17="",DY18="",DY19&lt;&gt;""),EK15+EK16+EK17+EK18+EK19,IF(AND(DY16="",DY17="",DY18="",DY19&lt;&gt;""),EK16+EK17+EK18+EK19,IF(AND(DY17="",DY18="",DY19&lt;&gt;""),EK17+EK18+EK19,IF(AND(DY18="",DY19&lt;&gt;""),EK18+EK19,EK19))))))))))</f>
        <v/>
      </c>
      <c r="EM19" s="84" t="str">
        <f t="shared" si="111"/>
        <v/>
      </c>
      <c r="EN19" s="24" t="str">
        <f t="shared" si="112"/>
        <v/>
      </c>
      <c r="EO19" s="101">
        <f>入力シート!EF19</f>
        <v>0</v>
      </c>
      <c r="EP19" s="210">
        <f>入力シート!EG19</f>
        <v>0</v>
      </c>
      <c r="EQ19" s="211"/>
      <c r="ER19" s="212"/>
      <c r="ES19" s="94"/>
      <c r="ET19" s="94"/>
      <c r="EU19" s="94"/>
      <c r="EV19" s="14">
        <f>入力シート!EH19</f>
        <v>0</v>
      </c>
      <c r="EX19" s="30" t="str">
        <f t="shared" si="329"/>
        <v/>
      </c>
      <c r="EY19" s="101">
        <f>入力シート!EX19</f>
        <v>0</v>
      </c>
      <c r="EZ19" s="101" t="str">
        <f>IF(EX19="","",入力シート!EY19)</f>
        <v/>
      </c>
      <c r="FA19" s="24">
        <f>TIME(入力シート!FA19,入力シート!FC19,0)</f>
        <v>0</v>
      </c>
      <c r="FB19" s="24">
        <f>TIME(入力シート!FE19,入力シート!FG19,0)</f>
        <v>0</v>
      </c>
      <c r="FC19" s="31">
        <f>TIME(入力シート!FI19,入力シート!FK19,0)</f>
        <v>0</v>
      </c>
      <c r="FD19" s="31">
        <f>TIME(入力シート!FM19,入力シート!FO19,0)</f>
        <v>0</v>
      </c>
      <c r="FE19" s="24">
        <f t="shared" si="113"/>
        <v>0</v>
      </c>
      <c r="FF19" s="24">
        <f t="shared" si="114"/>
        <v>0</v>
      </c>
      <c r="FG19" s="24">
        <f t="shared" si="115"/>
        <v>0</v>
      </c>
      <c r="FH19" s="26" t="str">
        <f t="shared" si="12"/>
        <v/>
      </c>
      <c r="FI19" s="26" t="str">
        <f t="shared" si="13"/>
        <v/>
      </c>
      <c r="FJ19" s="24" t="str">
        <f t="shared" si="384"/>
        <v/>
      </c>
      <c r="FK19" s="24" t="str">
        <f t="shared" ref="FK19:FK59" si="422">IF(FJ19="","",IF(FJ19=999,"error",IF(AND(AND(EY19=EY18,EY18=EY17,EY17=EY16,EY16=EY15,EY15=EY14,EY14=EY13,EY13=EY12,EY12=EY11,EY11=EY10),AND(FJ18="",FJ17="",FJ16="",FJ15="",FJ14="",FJ13="",FJ12="",FJ11="",FJ10="")),FG10+FG11+FG12+FG13+FG14+FG15+FG16+FG17+FG18+FG19,IF(AND(AND(EY19=EY18,EY18=EY17,EY17=EY16,EY16=EY15,EY15=EY14,EY14=EY13,EY13=EY12,EY12=EY11),AND(FJ18="",FJ17="",FJ16="",FJ15="",FJ14="",FJ13="",FJ12="",FJ11="")),FG11+FG12+FG13+FG14+FG15+FG16+FG17+FG18+FG19,IF(AND(AND(EY19=EY18,EY18=EY17,EY17=EY16,EY16=EY15,EY15=EY14,EY14=EY13,EY13=EY12),AND(FJ18="",FJ17="",FJ16="",FJ15="",FJ14="",FJ13="",FJ12="")),FG12+FG13+FG14+FG15+FG16+FG17+FG18+FG19,IF(AND(AND(EY19=EY18,EY18=EY17,EY17=EY16,EY16=EY15,EY15=EY14,EY14=EY13),AND(FJ18="",FJ17="",FJ16="",FJ15="",FJ14="",FJ13="")),FG13+FG14+FG15+FG16+FG17+FG18+FG19,IF(AND(AND(EY19=EY18,EY18=EY17,EY17=EY16,EY16=EY15,EY15=EY14),AND(FJ18="",FJ17="",FJ16="",FJ15="",FJ14="")),FG14+FG15+FG16+FG17+FG18+FG19,IF(AND(AND(EY19=EY18,EY18=EY17,EY17=EY16,EY16=EY15),AND(FJ18="",FJ17="",FJ16="",FJ15="")),FG15+FG16+FG17+FG18+FG19,IF(AND(AND(EY19=EY18,EY18=EY17,EY17=EY16),AND(FJ18="",FJ17="",FJ16="")),FG16+FG17+FG18+FG19,IF(AND(AND(EY19=EY18,EY18=EY17),AND(FJ18="",FJ17="")),FG17+FG18+FG19,IF(AND(EY18=EY19,FJ18=""),FG18+FG19,FJ19)))))))))))</f>
        <v/>
      </c>
      <c r="FL19" s="101" t="str">
        <f t="shared" si="117"/>
        <v/>
      </c>
      <c r="FM19" s="24" t="str">
        <f t="shared" si="118"/>
        <v/>
      </c>
      <c r="FN19" s="27">
        <f t="shared" si="365"/>
        <v>1</v>
      </c>
      <c r="FO19" s="27" t="str">
        <f t="shared" si="119"/>
        <v>1</v>
      </c>
      <c r="FP19" s="27" t="str">
        <f t="shared" si="330"/>
        <v/>
      </c>
      <c r="FQ19" s="27" t="str">
        <f t="shared" si="120"/>
        <v/>
      </c>
      <c r="FR19" s="28" t="str">
        <f t="shared" ca="1" si="121"/>
        <v/>
      </c>
      <c r="FS19" s="33">
        <f>入力シート!FQ19</f>
        <v>0</v>
      </c>
      <c r="FT19" s="88" t="str">
        <f t="shared" ref="FT19:FT59" ca="1" si="423">IF(FR19="","",IF(AND(FR10="",FR11="",FR12="",FR13="",FR14="",FR15="",FR16="",FR17="",FR18="",FR19&lt;&gt;"",OR(FS10=2,FS11=2,FS12=2,FS13=2,FS14=2,FS15=2,FS16=2,FS17=2,FS18=2,FS19=2)),FR19*2,IF(AND(FR11="",FR12="",FR13="",FR14="",FR15="",FR16="",FR17="",FR18="",FR19&lt;&gt;"",OR(FS11=2,FS12=2,FS13=2,FS14=2,FS15=2,FS16=2,FS17=2,FS18=2,FS19=2)),FR19*2,IF(AND(FR12="",FR13="",FR14="",FR15="",FR16="",FR17="",FR18="",FR19&lt;&gt;"",OR(FS12=2,FS13=2,FS14=2,FS15=2,FS16=2,FS17=2,FS18=2,FS19=2)),FR19*2,IF(AND(FR13="",FR14="",FR15="",FR16="",FR17="",FR18="",FR19&lt;&gt;"",OR(FS13=2,FS14=2,FS15=2,FS16=2,FS17=2,FS18=2,FS19=2)),FR19*2,IF(AND(FR14="",FR15="",FR16="",FR17="",FR18="",FR19&lt;&gt;"",OR(FS14=2,FS15=2,FS16=2,FS17=2,FS18=2,FS19=2)),FR19*2,IF(AND(FR15="",FR16="",FR17="",FR18="",FR19&lt;&gt;"",OR(FS15=2,FS16=2,FS17=2,FS18=2,FS19=2)),FR19*2,IF(AND(FR16="",FR17="",FR18="",FR19&lt;&gt;"",OR(FS16=2,FS17=2,FS18=2,FS19=2)),FR19*2,IF(AND(FR17="",FR18="",FR19&lt;&gt;"",OR(FS17=2,FS18=2,FS19=2)),FR19*2,IF(AND(FR18="",FR19&lt;&gt;"",OR(FS18=2,FS19=2)),FR19*2,IF(AND(FR19&lt;&gt;"",FS19=2),FR19*2,FR19)))))))))))</f>
        <v/>
      </c>
      <c r="FU19" s="87" t="str">
        <f t="shared" ref="FU19:FU59" si="424">IF(FZ19="","",IF(AND(FZ10="",FZ11="",FZ12="",FZ13="",FZ14="",FZ15="",FZ16="",FZ17="",FZ18="",FZ19&lt;&gt;"",OR(FS10=2,FS11=2,FS12=2,FS13=2,FS14=2,FS15=2,FS16=2,FS17=2,FS18=2,FS19=2)),FY19/(FK19*2),IF(AND(FZ11="",FZ12="",FZ13="",FZ14="",FZ15="",FZ16="",FZ17="",FZ18="",FZ19&lt;&gt;"",OR(FS11=2,FS12=2,FS13=2,FS14=2,FS15=2,FS16=2,FS17=2,FS18=2,FS19=2)),FY19/(FK19*2),IF(AND(FZ12="",FZ13="",FZ14="",FZ15="",FZ16="",FZ17="",FZ18="",FZ19&lt;&gt;"",OR(FS12=2,FS13=2,FS14=2,FS15=2,FS16=2,FS17=2,FS18=2,FS19=2)),FY19/(FK19*2),IF(AND(FZ13="",FZ14="",FZ15="",FZ16="",FZ17="",FZ18="",FZ19&lt;&gt;"",OR(FS13=2,FS14=2,FS15=2,FS16=2,FS17=2,FS18=2,FS19=2)),FY19/(FK19*2),IF(AND(FZ14="",FZ15="",FZ16="",FZ17="",FZ18="",FZ19&lt;&gt;"",OR(FS14=2,FS15=2,FS16=2,FS17=2,FS18=2,FS19=2)),FY19/(FK19*2),IF(AND(FZ15="",FZ16="",FZ17="",FZ18="",FZ19&lt;&gt;"",OR(FS15=2,FS16=2,FS17=2,FS18=2,FS19=2)),FY19/(FK19*2),IF(AND(FZ16="",FZ17="",FZ18="",FZ19&lt;&gt;"",OR(FS16=2,FS17=2,FS18=2,FS19=2)),FY19/(FK19*2),IF(AND(FZ17="",FZ18="",FZ19&lt;&gt;"",OR(FS17=2,FS18=2,FS19=2)),FY19/(FK19*2),IF(AND(FZ18="",FZ19&lt;&gt;"",OR(FS18=2,FS19=2)),FY19/(FK19*2),1))))))))))</f>
        <v/>
      </c>
      <c r="FV19" s="89" t="str">
        <f t="shared" ca="1" si="122"/>
        <v/>
      </c>
      <c r="FW19" s="84">
        <f t="shared" si="123"/>
        <v>0</v>
      </c>
      <c r="FX19" s="84" t="str">
        <f t="shared" ref="FX19:FX59" si="425">IF(FK19="","",IF(AND(FK10="",FK11="",FK12="",FK13="",FK14="",FK15="",FK16="",FK17="",FK18="",FK19&lt;&gt;""),FW10+FW11+FW12+FW13+FW14+FW15+FW16+FW17+FW18+FW19,IF(AND(FK11="",FK12="",FK13="",FK14="",FK15="",FK16="",FK17="",FK18="",FK19&lt;&gt;""),FW11+FW12+FW13+FW14+FW15+FW16+FW17+FW18+FW19,IF(AND(FK12="",FK13="",FK14="",FK15="",FK16="",FK17="",FK18="",FK19&lt;&gt;""),FW12+FW13+FW14+FW15+FW16+FW17+FW18+FW19,IF(AND(FK13="",FK14="",FK15="",FK16="",FK17="",FK18="",FK19&lt;&gt;""),FW13+FW14+FW15+FW16+FW17+FW18+FW19,IF(AND(FK14="",FK15="",FK16="",FK17="",FK18="",FK19&lt;&gt;""),FW14+FW15+FW16+FW17+FW18+FW19,IF(AND(FK15="",FK16="",FK17="",FK18="",FK19&lt;&gt;""),FW15+FW16+FW17+FW18+FW19,IF(AND(FK16="",FK17="",FK18="",FK19&lt;&gt;""),FW16+FW17+FW18+FW19,IF(AND(FK17="",FK18="",FK19&lt;&gt;""),FW17+FW18+FW19,IF(AND(FK18="",FK19&lt;&gt;""),FW18+FW19,FW19))))))))))</f>
        <v/>
      </c>
      <c r="FY19" s="84" t="str">
        <f t="shared" si="124"/>
        <v/>
      </c>
      <c r="FZ19" s="24" t="str">
        <f t="shared" si="125"/>
        <v/>
      </c>
      <c r="GA19" s="101">
        <f>入力シート!FR19</f>
        <v>0</v>
      </c>
      <c r="GB19" s="210">
        <f>入力シート!FS19</f>
        <v>0</v>
      </c>
      <c r="GC19" s="211"/>
      <c r="GD19" s="212"/>
      <c r="GE19" s="94"/>
      <c r="GF19" s="94"/>
      <c r="GG19" s="94"/>
      <c r="GH19" s="14">
        <f>入力シート!FT19</f>
        <v>0</v>
      </c>
      <c r="GJ19" s="30" t="str">
        <f t="shared" si="331"/>
        <v/>
      </c>
      <c r="GK19" s="101">
        <f>入力シート!GJ19</f>
        <v>0</v>
      </c>
      <c r="GL19" s="101" t="str">
        <f>IF(GJ19="","",入力シート!GK19)</f>
        <v/>
      </c>
      <c r="GM19" s="24">
        <f>TIME(入力シート!GM19,入力シート!GO19,0)</f>
        <v>0</v>
      </c>
      <c r="GN19" s="24">
        <f>TIME(入力シート!GQ19,入力シート!GS19,0)</f>
        <v>0</v>
      </c>
      <c r="GO19" s="31">
        <f>TIME(入力シート!GU19,入力シート!GW19,0)</f>
        <v>0</v>
      </c>
      <c r="GP19" s="31">
        <f>TIME(入力シート!GY19,入力シート!HA19,0)</f>
        <v>0</v>
      </c>
      <c r="GQ19" s="24">
        <f t="shared" si="126"/>
        <v>0</v>
      </c>
      <c r="GR19" s="24">
        <f t="shared" si="127"/>
        <v>0</v>
      </c>
      <c r="GS19" s="24">
        <f t="shared" si="128"/>
        <v>0</v>
      </c>
      <c r="GT19" s="26" t="str">
        <f t="shared" si="15"/>
        <v/>
      </c>
      <c r="GU19" s="26" t="str">
        <f t="shared" si="16"/>
        <v/>
      </c>
      <c r="GV19" s="24" t="str">
        <f t="shared" si="385"/>
        <v/>
      </c>
      <c r="GW19" s="24" t="str">
        <f t="shared" ref="GW19:GW59" si="426">IF(GV19="","",IF(GV19=999,"error",IF(AND(AND(GK19=GK18,GK18=GK17,GK17=GK16,GK16=GK15,GK15=GK14,GK14=GK13,GK13=GK12,GK12=GK11,GK11=GK10),AND(GV18="",GV17="",GV16="",GV15="",GV14="",GV13="",GV12="",GV11="",GV10="")),GS10+GS11+GS12+GS13+GS14+GS15+GS16+GS17+GS18+GS19,IF(AND(AND(GK19=GK18,GK18=GK17,GK17=GK16,GK16=GK15,GK15=GK14,GK14=GK13,GK13=GK12,GK12=GK11),AND(GV18="",GV17="",GV16="",GV15="",GV14="",GV13="",GV12="",GV11="")),GS11+GS12+GS13+GS14+GS15+GS16+GS17+GS18+GS19,IF(AND(AND(GK19=GK18,GK18=GK17,GK17=GK16,GK16=GK15,GK15=GK14,GK14=GK13,GK13=GK12),AND(GV18="",GV17="",GV16="",GV15="",GV14="",GV13="",GV12="")),GS12+GS13+GS14+GS15+GS16+GS17+GS18+GS19,IF(AND(AND(GK19=GK18,GK18=GK17,GK17=GK16,GK16=GK15,GK15=GK14,GK14=GK13),AND(GV18="",GV17="",GV16="",GV15="",GV14="",GV13="")),GS13+GS14+GS15+GS16+GS17+GS18+GS19,IF(AND(AND(GK19=GK18,GK18=GK17,GK17=GK16,GK16=GK15,GK15=GK14),AND(GV18="",GV17="",GV16="",GV15="",GV14="")),GS14+GS15+GS16+GS17+GS18+GS19,IF(AND(AND(GK19=GK18,GK18=GK17,GK17=GK16,GK16=GK15),AND(GV18="",GV17="",GV16="",GV15="")),GS15+GS16+GS17+GS18+GS19,IF(AND(AND(GK19=GK18,GK18=GK17,GK17=GK16),AND(GV18="",GV17="",GV16="")),GS16+GS17+GS18+GS19,IF(AND(AND(GK19=GK18,GK18=GK17),AND(GV18="",GV17="")),GS17+GS18+GS19,IF(AND(GK18=GK19,GV18=""),GS18+GS19,GV19)))))))))))</f>
        <v/>
      </c>
      <c r="GX19" s="101" t="str">
        <f t="shared" si="130"/>
        <v/>
      </c>
      <c r="GY19" s="24" t="str">
        <f t="shared" si="131"/>
        <v/>
      </c>
      <c r="GZ19" s="27">
        <f t="shared" si="366"/>
        <v>1</v>
      </c>
      <c r="HA19" s="27" t="str">
        <f t="shared" si="132"/>
        <v>1</v>
      </c>
      <c r="HB19" s="27" t="str">
        <f t="shared" si="332"/>
        <v/>
      </c>
      <c r="HC19" s="27" t="str">
        <f t="shared" si="133"/>
        <v/>
      </c>
      <c r="HD19" s="28" t="str">
        <f t="shared" ca="1" si="134"/>
        <v/>
      </c>
      <c r="HE19" s="33">
        <f>入力シート!HC19</f>
        <v>0</v>
      </c>
      <c r="HF19" s="88" t="str">
        <f t="shared" ref="HF19:HF59" ca="1" si="427">IF(HD19="","",IF(AND(HD10="",HD11="",HD12="",HD13="",HD14="",HD15="",HD16="",HD17="",HD18="",HD19&lt;&gt;"",OR(HE10=2,HE11=2,HE12=2,HE13=2,HE14=2,HE15=2,HE16=2,HE17=2,HE18=2,HE19=2)),HD19*2,IF(AND(HD11="",HD12="",HD13="",HD14="",HD15="",HD16="",HD17="",HD18="",HD19&lt;&gt;"",OR(HE11=2,HE12=2,HE13=2,HE14=2,HE15=2,HE16=2,HE17=2,HE18=2,HE19=2)),HD19*2,IF(AND(HD12="",HD13="",HD14="",HD15="",HD16="",HD17="",HD18="",HD19&lt;&gt;"",OR(HE12=2,HE13=2,HE14=2,HE15=2,HE16=2,HE17=2,HE18=2,HE19=2)),HD19*2,IF(AND(HD13="",HD14="",HD15="",HD16="",HD17="",HD18="",HD19&lt;&gt;"",OR(HE13=2,HE14=2,HE15=2,HE16=2,HE17=2,HE18=2,HE19=2)),HD19*2,IF(AND(HD14="",HD15="",HD16="",HD17="",HD18="",HD19&lt;&gt;"",OR(HE14=2,HE15=2,HE16=2,HE17=2,HE18=2,HE19=2)),HD19*2,IF(AND(HD15="",HD16="",HD17="",HD18="",HD19&lt;&gt;"",OR(HE15=2,HE16=2,HE17=2,HE18=2,HE19=2)),HD19*2,IF(AND(HD16="",HD17="",HD18="",HD19&lt;&gt;"",OR(HE16=2,HE17=2,HE18=2,HE19=2)),HD19*2,IF(AND(HD17="",HD18="",HD19&lt;&gt;"",OR(HE17=2,HE18=2,HE19=2)),HD19*2,IF(AND(HD18="",HD19&lt;&gt;"",OR(HE18=2,HE19=2)),HD19*2,IF(AND(HD19&lt;&gt;"",HE19=2),HD19*2,HD19)))))))))))</f>
        <v/>
      </c>
      <c r="HG19" s="87" t="str">
        <f t="shared" ref="HG19:HG59" si="428">IF(HL19="","",IF(AND(HL10="",HL11="",HL12="",HL13="",HL14="",HL15="",HL16="",HL17="",HL18="",HL19&lt;&gt;"",OR(HE10=2,HE11=2,HE12=2,HE13=2,HE14=2,HE15=2,HE16=2,HE17=2,HE18=2,HE19=2)),HK19/(GW19*2),IF(AND(HL11="",HL12="",HL13="",HL14="",HL15="",HL16="",HL17="",HL18="",HL19&lt;&gt;"",OR(HE11=2,HE12=2,HE13=2,HE14=2,HE15=2,HE16=2,HE17=2,HE18=2,HE19=2)),HK19/(GW19*2),IF(AND(HL12="",HL13="",HL14="",HL15="",HL16="",HL17="",HL18="",HL19&lt;&gt;"",OR(HE12=2,HE13=2,HE14=2,HE15=2,HE16=2,HE17=2,HE18=2,HE19=2)),HK19/(GW19*2),IF(AND(HL13="",HL14="",HL15="",HL16="",HL17="",HL18="",HL19&lt;&gt;"",OR(HE13=2,HE14=2,HE15=2,HE16=2,HE17=2,HE18=2,HE19=2)),HK19/(GW19*2),IF(AND(HL14="",HL15="",HL16="",HL17="",HL18="",HL19&lt;&gt;"",OR(HE14=2,HE15=2,HE16=2,HE17=2,HE18=2,HE19=2)),HK19/(GW19*2),IF(AND(HL15="",HL16="",HL17="",HL18="",HL19&lt;&gt;"",OR(HE15=2,HE16=2,HE17=2,HE18=2,HE19=2)),HK19/(GW19*2),IF(AND(HL16="",HL17="",HL18="",HL19&lt;&gt;"",OR(HE16=2,HE17=2,HE18=2,HE19=2)),HK19/(GW19*2),IF(AND(HL17="",HL18="",HL19&lt;&gt;"",OR(HE17=2,HE18=2,HE19=2)),HK19/(GW19*2),IF(AND(HL18="",HL19&lt;&gt;"",OR(HE18=2,HE19=2)),HK19/(GW19*2),1))))))))))</f>
        <v/>
      </c>
      <c r="HH19" s="89" t="str">
        <f t="shared" ca="1" si="135"/>
        <v/>
      </c>
      <c r="HI19" s="84">
        <f t="shared" si="136"/>
        <v>0</v>
      </c>
      <c r="HJ19" s="84" t="str">
        <f t="shared" ref="HJ19:HJ59" si="429">IF(GW19="","",IF(AND(GW10="",GW11="",GW12="",GW13="",GW14="",GW15="",GW16="",GW17="",GW18="",GW19&lt;&gt;""),HI10+HI11+HI12+HI13+HI14+HI15+HI16+HI17+HI18+HI19,IF(AND(GW11="",GW12="",GW13="",GW14="",GW15="",GW16="",GW17="",GW18="",GW19&lt;&gt;""),HI11+HI12+HI13+HI14+HI15+HI16+HI17+HI18+HI19,IF(AND(GW12="",GW13="",GW14="",GW15="",GW16="",GW17="",GW18="",GW19&lt;&gt;""),HI12+HI13+HI14+HI15+HI16+HI17+HI18+HI19,IF(AND(GW13="",GW14="",GW15="",GW16="",GW17="",GW18="",GW19&lt;&gt;""),HI13+HI14+HI15+HI16+HI17+HI18+HI19,IF(AND(GW14="",GW15="",GW16="",GW17="",GW18="",GW19&lt;&gt;""),HI14+HI15+HI16+HI17+HI18+HI19,IF(AND(GW15="",GW16="",GW17="",GW18="",GW19&lt;&gt;""),HI15+HI16+HI17+HI18+HI19,IF(AND(GW16="",GW17="",GW18="",GW19&lt;&gt;""),HI16+HI17+HI18+HI19,IF(AND(GW17="",GW18="",GW19&lt;&gt;""),HI17+HI18+HI19,IF(AND(GW18="",GW19&lt;&gt;""),HI18+HI19,HI19))))))))))</f>
        <v/>
      </c>
      <c r="HK19" s="84" t="str">
        <f t="shared" si="137"/>
        <v/>
      </c>
      <c r="HL19" s="24" t="str">
        <f t="shared" si="138"/>
        <v/>
      </c>
      <c r="HM19" s="101">
        <f>入力シート!HD19</f>
        <v>0</v>
      </c>
      <c r="HN19" s="210">
        <f>入力シート!HE19</f>
        <v>0</v>
      </c>
      <c r="HO19" s="211"/>
      <c r="HP19" s="212"/>
      <c r="HQ19" s="94"/>
      <c r="HR19" s="94"/>
      <c r="HS19" s="94"/>
      <c r="HT19" s="14">
        <f>入力シート!HF19</f>
        <v>0</v>
      </c>
      <c r="HV19" s="30" t="str">
        <f t="shared" si="333"/>
        <v/>
      </c>
      <c r="HW19" s="101">
        <f>入力シート!HV19</f>
        <v>0</v>
      </c>
      <c r="HX19" s="101" t="str">
        <f>IF(HV19="","",入力シート!HW19)</f>
        <v/>
      </c>
      <c r="HY19" s="24">
        <f>TIME(入力シート!HY19,入力シート!IA19,0)</f>
        <v>0</v>
      </c>
      <c r="HZ19" s="24">
        <f>TIME(入力シート!IC19,入力シート!IE19,0)</f>
        <v>0</v>
      </c>
      <c r="IA19" s="31">
        <f>TIME(入力シート!IG19,入力シート!II19,0)</f>
        <v>0</v>
      </c>
      <c r="IB19" s="31">
        <f>TIME(入力シート!IK19,入力シート!IM19,0)</f>
        <v>0</v>
      </c>
      <c r="IC19" s="24">
        <f t="shared" si="139"/>
        <v>0</v>
      </c>
      <c r="ID19" s="24">
        <f t="shared" si="140"/>
        <v>0</v>
      </c>
      <c r="IE19" s="24">
        <f t="shared" si="141"/>
        <v>0</v>
      </c>
      <c r="IF19" s="26" t="str">
        <f t="shared" si="18"/>
        <v/>
      </c>
      <c r="IG19" s="26" t="str">
        <f t="shared" si="19"/>
        <v/>
      </c>
      <c r="IH19" s="24" t="str">
        <f t="shared" si="386"/>
        <v/>
      </c>
      <c r="II19" s="24" t="str">
        <f t="shared" ref="II19:II59" si="430">IF(IH19="","",IF(IH19=999,"error",IF(AND(AND(HW19=HW18,HW18=HW17,HW17=HW16,HW16=HW15,HW15=HW14,HW14=HW13,HW13=HW12,HW12=HW11,HW11=HW10),AND(IH18="",IH17="",IH16="",IH15="",IH14="",IH13="",IH12="",IH11="",IH10="")),IE10+IE11+IE12+IE13+IE14+IE15+IE16+IE17+IE18+IE19,IF(AND(AND(HW19=HW18,HW18=HW17,HW17=HW16,HW16=HW15,HW15=HW14,HW14=HW13,HW13=HW12,HW12=HW11),AND(IH18="",IH17="",IH16="",IH15="",IH14="",IH13="",IH12="",IH11="")),IE11+IE12+IE13+IE14+IE15+IE16+IE17+IE18+IE19,IF(AND(AND(HW19=HW18,HW18=HW17,HW17=HW16,HW16=HW15,HW15=HW14,HW14=HW13,HW13=HW12),AND(IH18="",IH17="",IH16="",IH15="",IH14="",IH13="",IH12="")),IE12+IE13+IE14+IE15+IE16+IE17+IE18+IE19,IF(AND(AND(HW19=HW18,HW18=HW17,HW17=HW16,HW16=HW15,HW15=HW14,HW14=HW13),AND(IH18="",IH17="",IH16="",IH15="",IH14="",IH13="")),IE13+IE14+IE15+IE16+IE17+IE18+IE19,IF(AND(AND(HW19=HW18,HW18=HW17,HW17=HW16,HW16=HW15,HW15=HW14),AND(IH18="",IH17="",IH16="",IH15="",IH14="")),IE14+IE15+IE16+IE17+IE18+IE19,IF(AND(AND(HW19=HW18,HW18=HW17,HW17=HW16,HW16=HW15),AND(IH18="",IH17="",IH16="",IH15="")),IE15+IE16+IE17+IE18+IE19,IF(AND(AND(HW19=HW18,HW18=HW17,HW17=HW16),AND(IH18="",IH17="",IH16="")),IE16+IE17+IE18+IE19,IF(AND(AND(HW19=HW18,HW18=HW17),AND(IH18="",IH17="")),IE17+IE18+IE19,IF(AND(HW18=HW19,IH18=""),IE18+IE19,IH19)))))))))))</f>
        <v/>
      </c>
      <c r="IJ19" s="101" t="str">
        <f t="shared" si="143"/>
        <v/>
      </c>
      <c r="IK19" s="24" t="str">
        <f t="shared" si="144"/>
        <v/>
      </c>
      <c r="IL19" s="27">
        <f t="shared" si="367"/>
        <v>1</v>
      </c>
      <c r="IM19" s="27" t="str">
        <f t="shared" si="145"/>
        <v>1</v>
      </c>
      <c r="IN19" s="27" t="str">
        <f t="shared" si="334"/>
        <v/>
      </c>
      <c r="IO19" s="27" t="str">
        <f t="shared" si="146"/>
        <v/>
      </c>
      <c r="IP19" s="28" t="str">
        <f t="shared" ca="1" si="147"/>
        <v/>
      </c>
      <c r="IQ19" s="33">
        <f>入力シート!IO19</f>
        <v>0</v>
      </c>
      <c r="IR19" s="88" t="str">
        <f t="shared" ref="IR19:IR59" ca="1" si="431">IF(IP19="","",IF(AND(IP10="",IP11="",IP12="",IP13="",IP14="",IP15="",IP16="",IP17="",IP18="",IP19&lt;&gt;"",OR(IQ10=2,IQ11=2,IQ12=2,IQ13=2,IQ14=2,IQ15=2,IQ16=2,IQ17=2,IQ18=2,IQ19=2)),IP19*2,IF(AND(IP11="",IP12="",IP13="",IP14="",IP15="",IP16="",IP17="",IP18="",IP19&lt;&gt;"",OR(IQ11=2,IQ12=2,IQ13=2,IQ14=2,IQ15=2,IQ16=2,IQ17=2,IQ18=2,IQ19=2)),IP19*2,IF(AND(IP12="",IP13="",IP14="",IP15="",IP16="",IP17="",IP18="",IP19&lt;&gt;"",OR(IQ12=2,IQ13=2,IQ14=2,IQ15=2,IQ16=2,IQ17=2,IQ18=2,IQ19=2)),IP19*2,IF(AND(IP13="",IP14="",IP15="",IP16="",IP17="",IP18="",IP19&lt;&gt;"",OR(IQ13=2,IQ14=2,IQ15=2,IQ16=2,IQ17=2,IQ18=2,IQ19=2)),IP19*2,IF(AND(IP14="",IP15="",IP16="",IP17="",IP18="",IP19&lt;&gt;"",OR(IQ14=2,IQ15=2,IQ16=2,IQ17=2,IQ18=2,IQ19=2)),IP19*2,IF(AND(IP15="",IP16="",IP17="",IP18="",IP19&lt;&gt;"",OR(IQ15=2,IQ16=2,IQ17=2,IQ18=2,IQ19=2)),IP19*2,IF(AND(IP16="",IP17="",IP18="",IP19&lt;&gt;"",OR(IQ16=2,IQ17=2,IQ18=2,IQ19=2)),IP19*2,IF(AND(IP17="",IP18="",IP19&lt;&gt;"",OR(IQ17=2,IQ18=2,IQ19=2)),IP19*2,IF(AND(IP18="",IP19&lt;&gt;"",OR(IQ18=2,IQ19=2)),IP19*2,IF(AND(IP19&lt;&gt;"",IQ19=2),IP19*2,IP19)))))))))))</f>
        <v/>
      </c>
      <c r="IS19" s="87" t="str">
        <f t="shared" ref="IS19:IS59" si="432">IF(IX19="","",IF(AND(IX10="",IX11="",IX12="",IX13="",IX14="",IX15="",IX16="",IX17="",IX18="",IX19&lt;&gt;"",OR(IQ10=2,IQ11=2,IQ12=2,IQ13=2,IQ14=2,IQ15=2,IQ16=2,IQ17=2,IQ18=2,IQ19=2)),IW19/(II19*2),IF(AND(IX11="",IX12="",IX13="",IX14="",IX15="",IX16="",IX17="",IX18="",IX19&lt;&gt;"",OR(IQ11=2,IQ12=2,IQ13=2,IQ14=2,IQ15=2,IQ16=2,IQ17=2,IQ18=2,IQ19=2)),IW19/(II19*2),IF(AND(IX12="",IX13="",IX14="",IX15="",IX16="",IX17="",IX18="",IX19&lt;&gt;"",OR(IQ12=2,IQ13=2,IQ14=2,IQ15=2,IQ16=2,IQ17=2,IQ18=2,IQ19=2)),IW19/(II19*2),IF(AND(IX13="",IX14="",IX15="",IX16="",IX17="",IX18="",IX19&lt;&gt;"",OR(IQ13=2,IQ14=2,IQ15=2,IQ16=2,IQ17=2,IQ18=2,IQ19=2)),IW19/(II19*2),IF(AND(IX14="",IX15="",IX16="",IX17="",IX18="",IX19&lt;&gt;"",OR(IQ14=2,IQ15=2,IQ16=2,IQ17=2,IQ18=2,IQ19=2)),IW19/(II19*2),IF(AND(IX15="",IX16="",IX17="",IX18="",IX19&lt;&gt;"",OR(IQ15=2,IQ16=2,IQ17=2,IQ18=2,IQ19=2)),IW19/(II19*2),IF(AND(IX16="",IX17="",IX18="",IX19&lt;&gt;"",OR(IQ16=2,IQ17=2,IQ18=2,IQ19=2)),IW19/(II19*2),IF(AND(IX17="",IX18="",IX19&lt;&gt;"",OR(IQ17=2,IQ18=2,IQ19=2)),IW19/(II19*2),IF(AND(IX18="",IX19&lt;&gt;"",OR(IQ18=2,IQ19=2)),IW19/(II19*2),1))))))))))</f>
        <v/>
      </c>
      <c r="IT19" s="89" t="str">
        <f t="shared" ca="1" si="148"/>
        <v/>
      </c>
      <c r="IU19" s="84">
        <f t="shared" si="149"/>
        <v>0</v>
      </c>
      <c r="IV19" s="84" t="str">
        <f t="shared" ref="IV19:IV59" si="433">IF(II19="","",IF(AND(II10="",II11="",II12="",II13="",II14="",II15="",II16="",II17="",II18="",II19&lt;&gt;""),IU10+IU11+IU12+IU13+IU14+IU15+IU16+IU17+IU18+IU19,IF(AND(II11="",II12="",II13="",II14="",II15="",II16="",II17="",II18="",II19&lt;&gt;""),IU11+IU12+IU13+IU14+IU15+IU16+IU17+IU18+IU19,IF(AND(II12="",II13="",II14="",II15="",II16="",II17="",II18="",II19&lt;&gt;""),IU12+IU13+IU14+IU15+IU16+IU17+IU18+IU19,IF(AND(II13="",II14="",II15="",II16="",II17="",II18="",II19&lt;&gt;""),IU13+IU14+IU15+IU16+IU17+IU18+IU19,IF(AND(II14="",II15="",II16="",II17="",II18="",II19&lt;&gt;""),IU14+IU15+IU16+IU17+IU18+IU19,IF(AND(II15="",II16="",II17="",II18="",II19&lt;&gt;""),IU15+IU16+IU17+IU18+IU19,IF(AND(II16="",II17="",II18="",II19&lt;&gt;""),IU16+IU17+IU18+IU19,IF(AND(II17="",II18="",II19&lt;&gt;""),IU17+IU18+IU19,IF(AND(II18="",II19&lt;&gt;""),IU18+IU19,IU19))))))))))</f>
        <v/>
      </c>
      <c r="IW19" s="84" t="str">
        <f t="shared" si="150"/>
        <v/>
      </c>
      <c r="IX19" s="24" t="str">
        <f t="shared" si="151"/>
        <v/>
      </c>
      <c r="IY19" s="101">
        <f>入力シート!IP19</f>
        <v>0</v>
      </c>
      <c r="IZ19" s="210">
        <f>入力シート!IQ19</f>
        <v>0</v>
      </c>
      <c r="JA19" s="211"/>
      <c r="JB19" s="212"/>
      <c r="JC19" s="94"/>
      <c r="JD19" s="94"/>
      <c r="JE19" s="94"/>
      <c r="JF19" s="14">
        <f>入力シート!IR19</f>
        <v>0</v>
      </c>
      <c r="JH19" s="30" t="str">
        <f t="shared" si="335"/>
        <v/>
      </c>
      <c r="JI19" s="101">
        <f>入力シート!JH19</f>
        <v>0</v>
      </c>
      <c r="JJ19" s="101" t="str">
        <f>IF(JH19="","",入力シート!JI19)</f>
        <v/>
      </c>
      <c r="JK19" s="24">
        <f>TIME(入力シート!JK19,入力シート!JM19,0)</f>
        <v>0</v>
      </c>
      <c r="JL19" s="24">
        <f>TIME(入力シート!JO19,入力シート!JQ19,0)</f>
        <v>0</v>
      </c>
      <c r="JM19" s="31">
        <f>TIME(入力シート!JS19,入力シート!JU19,0)</f>
        <v>0</v>
      </c>
      <c r="JN19" s="31">
        <f>TIME(入力シート!JW19,入力シート!JY19,0)</f>
        <v>0</v>
      </c>
      <c r="JO19" s="24">
        <f t="shared" si="152"/>
        <v>0</v>
      </c>
      <c r="JP19" s="24">
        <f t="shared" si="153"/>
        <v>0</v>
      </c>
      <c r="JQ19" s="24">
        <f t="shared" si="154"/>
        <v>0</v>
      </c>
      <c r="JR19" s="26" t="str">
        <f t="shared" si="21"/>
        <v/>
      </c>
      <c r="JS19" s="26" t="str">
        <f t="shared" si="22"/>
        <v/>
      </c>
      <c r="JT19" s="24" t="str">
        <f t="shared" si="387"/>
        <v/>
      </c>
      <c r="JU19" s="24" t="str">
        <f t="shared" ref="JU19:JU59" si="434">IF(JT19="","",IF(JT19=999,"error",IF(AND(AND(JI19=JI18,JI18=JI17,JI17=JI16,JI16=JI15,JI15=JI14,JI14=JI13,JI13=JI12,JI12=JI11,JI11=JI10),AND(JT18="",JT17="",JT16="",JT15="",JT14="",JT13="",JT12="",JT11="",JT10="")),JQ10+JQ11+JQ12+JQ13+JQ14+JQ15+JQ16+JQ17+JQ18+JQ19,IF(AND(AND(JI19=JI18,JI18=JI17,JI17=JI16,JI16=JI15,JI15=JI14,JI14=JI13,JI13=JI12,JI12=JI11),AND(JT18="",JT17="",JT16="",JT15="",JT14="",JT13="",JT12="",JT11="")),JQ11+JQ12+JQ13+JQ14+JQ15+JQ16+JQ17+JQ18+JQ19,IF(AND(AND(JI19=JI18,JI18=JI17,JI17=JI16,JI16=JI15,JI15=JI14,JI14=JI13,JI13=JI12),AND(JT18="",JT17="",JT16="",JT15="",JT14="",JT13="",JT12="")),JQ12+JQ13+JQ14+JQ15+JQ16+JQ17+JQ18+JQ19,IF(AND(AND(JI19=JI18,JI18=JI17,JI17=JI16,JI16=JI15,JI15=JI14,JI14=JI13),AND(JT18="",JT17="",JT16="",JT15="",JT14="",JT13="")),JQ13+JQ14+JQ15+JQ16+JQ17+JQ18+JQ19,IF(AND(AND(JI19=JI18,JI18=JI17,JI17=JI16,JI16=JI15,JI15=JI14),AND(JT18="",JT17="",JT16="",JT15="",JT14="")),JQ14+JQ15+JQ16+JQ17+JQ18+JQ19,IF(AND(AND(JI19=JI18,JI18=JI17,JI17=JI16,JI16=JI15),AND(JT18="",JT17="",JT16="",JT15="")),JQ15+JQ16+JQ17+JQ18+JQ19,IF(AND(AND(JI19=JI18,JI18=JI17,JI17=JI16),AND(JT18="",JT17="",JT16="")),JQ16+JQ17+JQ18+JQ19,IF(AND(AND(JI19=JI18,JI18=JI17),AND(JT18="",JT17="")),JQ17+JQ18+JQ19,IF(AND(JI18=JI19,JT18=""),JQ18+JQ19,JT19)))))))))))</f>
        <v/>
      </c>
      <c r="JV19" s="101" t="str">
        <f t="shared" si="156"/>
        <v/>
      </c>
      <c r="JW19" s="24" t="str">
        <f t="shared" si="157"/>
        <v/>
      </c>
      <c r="JX19" s="27">
        <f t="shared" si="368"/>
        <v>1</v>
      </c>
      <c r="JY19" s="27" t="str">
        <f t="shared" si="158"/>
        <v>1</v>
      </c>
      <c r="JZ19" s="27" t="str">
        <f t="shared" si="336"/>
        <v/>
      </c>
      <c r="KA19" s="27" t="str">
        <f t="shared" si="159"/>
        <v/>
      </c>
      <c r="KB19" s="28" t="str">
        <f t="shared" ca="1" si="160"/>
        <v/>
      </c>
      <c r="KC19" s="33">
        <f>入力シート!KA19</f>
        <v>0</v>
      </c>
      <c r="KD19" s="88" t="str">
        <f t="shared" ref="KD19:KD59" ca="1" si="435">IF(KB19="","",IF(AND(KB10="",KB11="",KB12="",KB13="",KB14="",KB15="",KB16="",KB17="",KB18="",KB19&lt;&gt;"",OR(KC10=2,KC11=2,KC12=2,KC13=2,KC14=2,KC15=2,KC16=2,KC17=2,KC18=2,KC19=2)),KB19*2,IF(AND(KB11="",KB12="",KB13="",KB14="",KB15="",KB16="",KB17="",KB18="",KB19&lt;&gt;"",OR(KC11=2,KC12=2,KC13=2,KC14=2,KC15=2,KC16=2,KC17=2,KC18=2,KC19=2)),KB19*2,IF(AND(KB12="",KB13="",KB14="",KB15="",KB16="",KB17="",KB18="",KB19&lt;&gt;"",OR(KC12=2,KC13=2,KC14=2,KC15=2,KC16=2,KC17=2,KC18=2,KC19=2)),KB19*2,IF(AND(KB13="",KB14="",KB15="",KB16="",KB17="",KB18="",KB19&lt;&gt;"",OR(KC13=2,KC14=2,KC15=2,KC16=2,KC17=2,KC18=2,KC19=2)),KB19*2,IF(AND(KB14="",KB15="",KB16="",KB17="",KB18="",KB19&lt;&gt;"",OR(KC14=2,KC15=2,KC16=2,KC17=2,KC18=2,KC19=2)),KB19*2,IF(AND(KB15="",KB16="",KB17="",KB18="",KB19&lt;&gt;"",OR(KC15=2,KC16=2,KC17=2,KC18=2,KC19=2)),KB19*2,IF(AND(KB16="",KB17="",KB18="",KB19&lt;&gt;"",OR(KC16=2,KC17=2,KC18=2,KC19=2)),KB19*2,IF(AND(KB17="",KB18="",KB19&lt;&gt;"",OR(KC17=2,KC18=2,KC19=2)),KB19*2,IF(AND(KB18="",KB19&lt;&gt;"",OR(KC18=2,KC19=2)),KB19*2,IF(AND(KB19&lt;&gt;"",KC19=2),KB19*2,KB19)))))))))))</f>
        <v/>
      </c>
      <c r="KE19" s="87" t="str">
        <f t="shared" ref="KE19:KE59" si="436">IF(KJ19="","",IF(AND(KJ10="",KJ11="",KJ12="",KJ13="",KJ14="",KJ15="",KJ16="",KJ17="",KJ18="",KJ19&lt;&gt;"",OR(KC10=2,KC11=2,KC12=2,KC13=2,KC14=2,KC15=2,KC16=2,KC17=2,KC18=2,KC19=2)),KI19/(JU19*2),IF(AND(KJ11="",KJ12="",KJ13="",KJ14="",KJ15="",KJ16="",KJ17="",KJ18="",KJ19&lt;&gt;"",OR(KC11=2,KC12=2,KC13=2,KC14=2,KC15=2,KC16=2,KC17=2,KC18=2,KC19=2)),KI19/(JU19*2),IF(AND(KJ12="",KJ13="",KJ14="",KJ15="",KJ16="",KJ17="",KJ18="",KJ19&lt;&gt;"",OR(KC12=2,KC13=2,KC14=2,KC15=2,KC16=2,KC17=2,KC18=2,KC19=2)),KI19/(JU19*2),IF(AND(KJ13="",KJ14="",KJ15="",KJ16="",KJ17="",KJ18="",KJ19&lt;&gt;"",OR(KC13=2,KC14=2,KC15=2,KC16=2,KC17=2,KC18=2,KC19=2)),KI19/(JU19*2),IF(AND(KJ14="",KJ15="",KJ16="",KJ17="",KJ18="",KJ19&lt;&gt;"",OR(KC14=2,KC15=2,KC16=2,KC17=2,KC18=2,KC19=2)),KI19/(JU19*2),IF(AND(KJ15="",KJ16="",KJ17="",KJ18="",KJ19&lt;&gt;"",OR(KC15=2,KC16=2,KC17=2,KC18=2,KC19=2)),KI19/(JU19*2),IF(AND(KJ16="",KJ17="",KJ18="",KJ19&lt;&gt;"",OR(KC16=2,KC17=2,KC18=2,KC19=2)),KI19/(JU19*2),IF(AND(KJ17="",KJ18="",KJ19&lt;&gt;"",OR(KC17=2,KC18=2,KC19=2)),KI19/(JU19*2),IF(AND(KJ18="",KJ19&lt;&gt;"",OR(KC18=2,KC19=2)),KI19/(JU19*2),1))))))))))</f>
        <v/>
      </c>
      <c r="KF19" s="89" t="str">
        <f t="shared" ca="1" si="161"/>
        <v/>
      </c>
      <c r="KG19" s="84">
        <f t="shared" si="162"/>
        <v>0</v>
      </c>
      <c r="KH19" s="84" t="str">
        <f t="shared" ref="KH19:KH59" si="437">IF(JU19="","",IF(AND(JU10="",JU11="",JU12="",JU13="",JU14="",JU15="",JU16="",JU17="",JU18="",JU19&lt;&gt;""),KG10+KG11+KG12+KG13+KG14+KG15+KG16+KG17+KG18+KG19,IF(AND(JU11="",JU12="",JU13="",JU14="",JU15="",JU16="",JU17="",JU18="",JU19&lt;&gt;""),KG11+KG12+KG13+KG14+KG15+KG16+KG17+KG18+KG19,IF(AND(JU12="",JU13="",JU14="",JU15="",JU16="",JU17="",JU18="",JU19&lt;&gt;""),KG12+KG13+KG14+KG15+KG16+KG17+KG18+KG19,IF(AND(JU13="",JU14="",JU15="",JU16="",JU17="",JU18="",JU19&lt;&gt;""),KG13+KG14+KG15+KG16+KG17+KG18+KG19,IF(AND(JU14="",JU15="",JU16="",JU17="",JU18="",JU19&lt;&gt;""),KG14+KG15+KG16+KG17+KG18+KG19,IF(AND(JU15="",JU16="",JU17="",JU18="",JU19&lt;&gt;""),KG15+KG16+KG17+KG18+KG19,IF(AND(JU16="",JU17="",JU18="",JU19&lt;&gt;""),KG16+KG17+KG18+KG19,IF(AND(JU17="",JU18="",JU19&lt;&gt;""),KG17+KG18+KG19,IF(AND(JU18="",JU19&lt;&gt;""),KG18+KG19,KG19))))))))))</f>
        <v/>
      </c>
      <c r="KI19" s="84" t="str">
        <f t="shared" si="163"/>
        <v/>
      </c>
      <c r="KJ19" s="24" t="str">
        <f t="shared" si="164"/>
        <v/>
      </c>
      <c r="KK19" s="101">
        <f>入力シート!KB19</f>
        <v>0</v>
      </c>
      <c r="KL19" s="210">
        <f>入力シート!KC19</f>
        <v>0</v>
      </c>
      <c r="KM19" s="211"/>
      <c r="KN19" s="212"/>
      <c r="KO19" s="94"/>
      <c r="KP19" s="94"/>
      <c r="KQ19" s="94"/>
      <c r="KR19" s="14">
        <f>入力シート!KD19</f>
        <v>0</v>
      </c>
      <c r="KT19" s="30" t="str">
        <f t="shared" si="337"/>
        <v/>
      </c>
      <c r="KU19" s="101">
        <f>入力シート!KT19</f>
        <v>0</v>
      </c>
      <c r="KV19" s="101" t="str">
        <f>IF(KT19="","",入力シート!KU19)</f>
        <v/>
      </c>
      <c r="KW19" s="24">
        <f>TIME(入力シート!KW19,入力シート!KY19,0)</f>
        <v>0</v>
      </c>
      <c r="KX19" s="24">
        <f>TIME(入力シート!LA19,入力シート!LC19,0)</f>
        <v>0</v>
      </c>
      <c r="KY19" s="31">
        <f>TIME(入力シート!LE19,入力シート!LG19,0)</f>
        <v>0</v>
      </c>
      <c r="KZ19" s="31">
        <f>TIME(入力シート!LI19,入力シート!LK19,0)</f>
        <v>0</v>
      </c>
      <c r="LA19" s="24">
        <f t="shared" si="165"/>
        <v>0</v>
      </c>
      <c r="LB19" s="24">
        <f t="shared" si="166"/>
        <v>0</v>
      </c>
      <c r="LC19" s="24">
        <f t="shared" si="167"/>
        <v>0</v>
      </c>
      <c r="LD19" s="26" t="str">
        <f t="shared" si="24"/>
        <v/>
      </c>
      <c r="LE19" s="26" t="str">
        <f t="shared" si="25"/>
        <v/>
      </c>
      <c r="LF19" s="24" t="str">
        <f t="shared" si="388"/>
        <v/>
      </c>
      <c r="LG19" s="24" t="str">
        <f t="shared" ref="LG19:LG59" si="438">IF(LF19="","",IF(LF19=999,"error",IF(AND(AND(KU19=KU18,KU18=KU17,KU17=KU16,KU16=KU15,KU15=KU14,KU14=KU13,KU13=KU12,KU12=KU11,KU11=KU10),AND(LF18="",LF17="",LF16="",LF15="",LF14="",LF13="",LF12="",LF11="",LF10="")),LC10+LC11+LC12+LC13+LC14+LC15+LC16+LC17+LC18+LC19,IF(AND(AND(KU19=KU18,KU18=KU17,KU17=KU16,KU16=KU15,KU15=KU14,KU14=KU13,KU13=KU12,KU12=KU11),AND(LF18="",LF17="",LF16="",LF15="",LF14="",LF13="",LF12="",LF11="")),LC11+LC12+LC13+LC14+LC15+LC16+LC17+LC18+LC19,IF(AND(AND(KU19=KU18,KU18=KU17,KU17=KU16,KU16=KU15,KU15=KU14,KU14=KU13,KU13=KU12),AND(LF18="",LF17="",LF16="",LF15="",LF14="",LF13="",LF12="")),LC12+LC13+LC14+LC15+LC16+LC17+LC18+LC19,IF(AND(AND(KU19=KU18,KU18=KU17,KU17=KU16,KU16=KU15,KU15=KU14,KU14=KU13),AND(LF18="",LF17="",LF16="",LF15="",LF14="",LF13="")),LC13+LC14+LC15+LC16+LC17+LC18+LC19,IF(AND(AND(KU19=KU18,KU18=KU17,KU17=KU16,KU16=KU15,KU15=KU14),AND(LF18="",LF17="",LF16="",LF15="",LF14="")),LC14+LC15+LC16+LC17+LC18+LC19,IF(AND(AND(KU19=KU18,KU18=KU17,KU17=KU16,KU16=KU15),AND(LF18="",LF17="",LF16="",LF15="")),LC15+LC16+LC17+LC18+LC19,IF(AND(AND(KU19=KU18,KU18=KU17,KU17=KU16),AND(LF18="",LF17="",LF16="")),LC16+LC17+LC18+LC19,IF(AND(AND(KU19=KU18,KU18=KU17),AND(LF18="",LF17="")),LC17+LC18+LC19,IF(AND(KU18=KU19,LF18=""),LC18+LC19,LF19)))))))))))</f>
        <v/>
      </c>
      <c r="LH19" s="101" t="str">
        <f t="shared" si="169"/>
        <v/>
      </c>
      <c r="LI19" s="24" t="str">
        <f t="shared" si="170"/>
        <v/>
      </c>
      <c r="LJ19" s="27">
        <f t="shared" si="369"/>
        <v>1</v>
      </c>
      <c r="LK19" s="27" t="str">
        <f t="shared" si="171"/>
        <v>1</v>
      </c>
      <c r="LL19" s="27" t="str">
        <f t="shared" si="338"/>
        <v/>
      </c>
      <c r="LM19" s="27" t="str">
        <f t="shared" si="172"/>
        <v/>
      </c>
      <c r="LN19" s="28" t="str">
        <f t="shared" ca="1" si="173"/>
        <v/>
      </c>
      <c r="LO19" s="33">
        <f>入力シート!LM19</f>
        <v>0</v>
      </c>
      <c r="LP19" s="88" t="str">
        <f t="shared" ref="LP19:LP59" ca="1" si="439">IF(LN19="","",IF(AND(LN10="",LN11="",LN12="",LN13="",LN14="",LN15="",LN16="",LN17="",LN18="",LN19&lt;&gt;"",OR(LO10=2,LO11=2,LO12=2,LO13=2,LO14=2,LO15=2,LO16=2,LO17=2,LO18=2,LO19=2)),LN19*2,IF(AND(LN11="",LN12="",LN13="",LN14="",LN15="",LN16="",LN17="",LN18="",LN19&lt;&gt;"",OR(LO11=2,LO12=2,LO13=2,LO14=2,LO15=2,LO16=2,LO17=2,LO18=2,LO19=2)),LN19*2,IF(AND(LN12="",LN13="",LN14="",LN15="",LN16="",LN17="",LN18="",LN19&lt;&gt;"",OR(LO12=2,LO13=2,LO14=2,LO15=2,LO16=2,LO17=2,LO18=2,LO19=2)),LN19*2,IF(AND(LN13="",LN14="",LN15="",LN16="",LN17="",LN18="",LN19&lt;&gt;"",OR(LO13=2,LO14=2,LO15=2,LO16=2,LO17=2,LO18=2,LO19=2)),LN19*2,IF(AND(LN14="",LN15="",LN16="",LN17="",LN18="",LN19&lt;&gt;"",OR(LO14=2,LO15=2,LO16=2,LO17=2,LO18=2,LO19=2)),LN19*2,IF(AND(LN15="",LN16="",LN17="",LN18="",LN19&lt;&gt;"",OR(LO15=2,LO16=2,LO17=2,LO18=2,LO19=2)),LN19*2,IF(AND(LN16="",LN17="",LN18="",LN19&lt;&gt;"",OR(LO16=2,LO17=2,LO18=2,LO19=2)),LN19*2,IF(AND(LN17="",LN18="",LN19&lt;&gt;"",OR(LO17=2,LO18=2,LO19=2)),LN19*2,IF(AND(LN18="",LN19&lt;&gt;"",OR(LO18=2,LO19=2)),LN19*2,IF(AND(LN19&lt;&gt;"",LO19=2),LN19*2,LN19)))))))))))</f>
        <v/>
      </c>
      <c r="LQ19" s="87" t="str">
        <f t="shared" ref="LQ19:LQ59" si="440">IF(LV19="","",IF(AND(LV10="",LV11="",LV12="",LV13="",LV14="",LV15="",LV16="",LV17="",LV18="",LV19&lt;&gt;"",OR(LO10=2,LO11=2,LO12=2,LO13=2,LO14=2,LO15=2,LO16=2,LO17=2,LO18=2,LO19=2)),LU19/(LG19*2),IF(AND(LV11="",LV12="",LV13="",LV14="",LV15="",LV16="",LV17="",LV18="",LV19&lt;&gt;"",OR(LO11=2,LO12=2,LO13=2,LO14=2,LO15=2,LO16=2,LO17=2,LO18=2,LO19=2)),LU19/(LG19*2),IF(AND(LV12="",LV13="",LV14="",LV15="",LV16="",LV17="",LV18="",LV19&lt;&gt;"",OR(LO12=2,LO13=2,LO14=2,LO15=2,LO16=2,LO17=2,LO18=2,LO19=2)),LU19/(LG19*2),IF(AND(LV13="",LV14="",LV15="",LV16="",LV17="",LV18="",LV19&lt;&gt;"",OR(LO13=2,LO14=2,LO15=2,LO16=2,LO17=2,LO18=2,LO19=2)),LU19/(LG19*2),IF(AND(LV14="",LV15="",LV16="",LV17="",LV18="",LV19&lt;&gt;"",OR(LO14=2,LO15=2,LO16=2,LO17=2,LO18=2,LO19=2)),LU19/(LG19*2),IF(AND(LV15="",LV16="",LV17="",LV18="",LV19&lt;&gt;"",OR(LO15=2,LO16=2,LO17=2,LO18=2,LO19=2)),LU19/(LG19*2),IF(AND(LV16="",LV17="",LV18="",LV19&lt;&gt;"",OR(LO16=2,LO17=2,LO18=2,LO19=2)),LU19/(LG19*2),IF(AND(LV17="",LV18="",LV19&lt;&gt;"",OR(LO17=2,LO18=2,LO19=2)),LU19/(LG19*2),IF(AND(LV18="",LV19&lt;&gt;"",OR(LO18=2,LO19=2)),LU19/(LG19*2),1))))))))))</f>
        <v/>
      </c>
      <c r="LR19" s="89" t="str">
        <f t="shared" ca="1" si="174"/>
        <v/>
      </c>
      <c r="LS19" s="84">
        <f t="shared" si="175"/>
        <v>0</v>
      </c>
      <c r="LT19" s="84" t="str">
        <f t="shared" ref="LT19:LT59" si="441">IF(LG19="","",IF(AND(LG10="",LG11="",LG12="",LG13="",LG14="",LG15="",LG16="",LG17="",LG18="",LG19&lt;&gt;""),LS10+LS11+LS12+LS13+LS14+LS15+LS16+LS17+LS18+LS19,IF(AND(LG11="",LG12="",LG13="",LG14="",LG15="",LG16="",LG17="",LG18="",LG19&lt;&gt;""),LS11+LS12+LS13+LS14+LS15+LS16+LS17+LS18+LS19,IF(AND(LG12="",LG13="",LG14="",LG15="",LG16="",LG17="",LG18="",LG19&lt;&gt;""),LS12+LS13+LS14+LS15+LS16+LS17+LS18+LS19,IF(AND(LG13="",LG14="",LG15="",LG16="",LG17="",LG18="",LG19&lt;&gt;""),LS13+LS14+LS15+LS16+LS17+LS18+LS19,IF(AND(LG14="",LG15="",LG16="",LG17="",LG18="",LG19&lt;&gt;""),LS14+LS15+LS16+LS17+LS18+LS19,IF(AND(LG15="",LG16="",LG17="",LG18="",LG19&lt;&gt;""),LS15+LS16+LS17+LS18+LS19,IF(AND(LG16="",LG17="",LG18="",LG19&lt;&gt;""),LS16+LS17+LS18+LS19,IF(AND(LG17="",LG18="",LG19&lt;&gt;""),LS17+LS18+LS19,IF(AND(LG18="",LG19&lt;&gt;""),LS18+LS19,LS19))))))))))</f>
        <v/>
      </c>
      <c r="LU19" s="84" t="str">
        <f t="shared" si="176"/>
        <v/>
      </c>
      <c r="LV19" s="24" t="str">
        <f t="shared" si="177"/>
        <v/>
      </c>
      <c r="LW19" s="101">
        <f>入力シート!LN19</f>
        <v>0</v>
      </c>
      <c r="LX19" s="210">
        <f>入力シート!LO19</f>
        <v>0</v>
      </c>
      <c r="LY19" s="211"/>
      <c r="LZ19" s="212"/>
      <c r="MA19" s="94"/>
      <c r="MB19" s="94"/>
      <c r="MC19" s="94"/>
      <c r="MD19" s="14">
        <f>入力シート!LP19</f>
        <v>0</v>
      </c>
      <c r="MF19" s="30" t="str">
        <f t="shared" si="339"/>
        <v/>
      </c>
      <c r="MG19" s="101">
        <f>入力シート!MF19</f>
        <v>0</v>
      </c>
      <c r="MH19" s="101" t="str">
        <f>IF(MF19="","",入力シート!MG19)</f>
        <v/>
      </c>
      <c r="MI19" s="24">
        <f>TIME(入力シート!MI19,入力シート!MK19,0)</f>
        <v>0</v>
      </c>
      <c r="MJ19" s="24">
        <f>TIME(入力シート!MM19,入力シート!MO19,0)</f>
        <v>0</v>
      </c>
      <c r="MK19" s="31">
        <f>TIME(入力シート!MQ19,入力シート!MS19,0)</f>
        <v>0</v>
      </c>
      <c r="ML19" s="31">
        <f>TIME(入力シート!MU19,入力シート!MW19,0)</f>
        <v>0</v>
      </c>
      <c r="MM19" s="24">
        <f t="shared" si="178"/>
        <v>0</v>
      </c>
      <c r="MN19" s="24">
        <f t="shared" si="179"/>
        <v>0</v>
      </c>
      <c r="MO19" s="24">
        <f t="shared" si="180"/>
        <v>0</v>
      </c>
      <c r="MP19" s="26" t="str">
        <f t="shared" si="27"/>
        <v/>
      </c>
      <c r="MQ19" s="26" t="str">
        <f t="shared" si="28"/>
        <v/>
      </c>
      <c r="MR19" s="24" t="str">
        <f t="shared" si="389"/>
        <v/>
      </c>
      <c r="MS19" s="24" t="str">
        <f t="shared" ref="MS19:MS59" si="442">IF(MR19="","",IF(MR19=999,"error",IF(AND(AND(MG19=MG18,MG18=MG17,MG17=MG16,MG16=MG15,MG15=MG14,MG14=MG13,MG13=MG12,MG12=MG11,MG11=MG10),AND(MR18="",MR17="",MR16="",MR15="",MR14="",MR13="",MR12="",MR11="",MR10="")),MO10+MO11+MO12+MO13+MO14+MO15+MO16+MO17+MO18+MO19,IF(AND(AND(MG19=MG18,MG18=MG17,MG17=MG16,MG16=MG15,MG15=MG14,MG14=MG13,MG13=MG12,MG12=MG11),AND(MR18="",MR17="",MR16="",MR15="",MR14="",MR13="",MR12="",MR11="")),MO11+MO12+MO13+MO14+MO15+MO16+MO17+MO18+MO19,IF(AND(AND(MG19=MG18,MG18=MG17,MG17=MG16,MG16=MG15,MG15=MG14,MG14=MG13,MG13=MG12),AND(MR18="",MR17="",MR16="",MR15="",MR14="",MR13="",MR12="")),MO12+MO13+MO14+MO15+MO16+MO17+MO18+MO19,IF(AND(AND(MG19=MG18,MG18=MG17,MG17=MG16,MG16=MG15,MG15=MG14,MG14=MG13),AND(MR18="",MR17="",MR16="",MR15="",MR14="",MR13="")),MO13+MO14+MO15+MO16+MO17+MO18+MO19,IF(AND(AND(MG19=MG18,MG18=MG17,MG17=MG16,MG16=MG15,MG15=MG14),AND(MR18="",MR17="",MR16="",MR15="",MR14="")),MO14+MO15+MO16+MO17+MO18+MO19,IF(AND(AND(MG19=MG18,MG18=MG17,MG17=MG16,MG16=MG15),AND(MR18="",MR17="",MR16="",MR15="")),MO15+MO16+MO17+MO18+MO19,IF(AND(AND(MG19=MG18,MG18=MG17,MG17=MG16),AND(MR18="",MR17="",MR16="")),MO16+MO17+MO18+MO19,IF(AND(AND(MG19=MG18,MG18=MG17),AND(MR18="",MR17="")),MO17+MO18+MO19,IF(AND(MG18=MG19,MR18=""),MO18+MO19,MR19)))))))))))</f>
        <v/>
      </c>
      <c r="MT19" s="101" t="str">
        <f t="shared" si="182"/>
        <v/>
      </c>
      <c r="MU19" s="24" t="str">
        <f t="shared" si="183"/>
        <v/>
      </c>
      <c r="MV19" s="27">
        <f t="shared" si="370"/>
        <v>1</v>
      </c>
      <c r="MW19" s="27" t="str">
        <f t="shared" si="184"/>
        <v>1</v>
      </c>
      <c r="MX19" s="27" t="str">
        <f t="shared" si="340"/>
        <v/>
      </c>
      <c r="MY19" s="27" t="str">
        <f t="shared" si="185"/>
        <v/>
      </c>
      <c r="MZ19" s="28" t="str">
        <f t="shared" ca="1" si="186"/>
        <v/>
      </c>
      <c r="NA19" s="33">
        <f>入力シート!MY19</f>
        <v>0</v>
      </c>
      <c r="NB19" s="88" t="str">
        <f t="shared" ref="NB19:NB59" ca="1" si="443">IF(MZ19="","",IF(AND(MZ10="",MZ11="",MZ12="",MZ13="",MZ14="",MZ15="",MZ16="",MZ17="",MZ18="",MZ19&lt;&gt;"",OR(NA10=2,NA11=2,NA12=2,NA13=2,NA14=2,NA15=2,NA16=2,NA17=2,NA18=2,NA19=2)),MZ19*2,IF(AND(MZ11="",MZ12="",MZ13="",MZ14="",MZ15="",MZ16="",MZ17="",MZ18="",MZ19&lt;&gt;"",OR(NA11=2,NA12=2,NA13=2,NA14=2,NA15=2,NA16=2,NA17=2,NA18=2,NA19=2)),MZ19*2,IF(AND(MZ12="",MZ13="",MZ14="",MZ15="",MZ16="",MZ17="",MZ18="",MZ19&lt;&gt;"",OR(NA12=2,NA13=2,NA14=2,NA15=2,NA16=2,NA17=2,NA18=2,NA19=2)),MZ19*2,IF(AND(MZ13="",MZ14="",MZ15="",MZ16="",MZ17="",MZ18="",MZ19&lt;&gt;"",OR(NA13=2,NA14=2,NA15=2,NA16=2,NA17=2,NA18=2,NA19=2)),MZ19*2,IF(AND(MZ14="",MZ15="",MZ16="",MZ17="",MZ18="",MZ19&lt;&gt;"",OR(NA14=2,NA15=2,NA16=2,NA17=2,NA18=2,NA19=2)),MZ19*2,IF(AND(MZ15="",MZ16="",MZ17="",MZ18="",MZ19&lt;&gt;"",OR(NA15=2,NA16=2,NA17=2,NA18=2,NA19=2)),MZ19*2,IF(AND(MZ16="",MZ17="",MZ18="",MZ19&lt;&gt;"",OR(NA16=2,NA17=2,NA18=2,NA19=2)),MZ19*2,IF(AND(MZ17="",MZ18="",MZ19&lt;&gt;"",OR(NA17=2,NA18=2,NA19=2)),MZ19*2,IF(AND(MZ18="",MZ19&lt;&gt;"",OR(NA18=2,NA19=2)),MZ19*2,IF(AND(MZ19&lt;&gt;"",NA19=2),MZ19*2,MZ19)))))))))))</f>
        <v/>
      </c>
      <c r="NC19" s="87" t="str">
        <f t="shared" ref="NC19:NC59" si="444">IF(NH19="","",IF(AND(NH10="",NH11="",NH12="",NH13="",NH14="",NH15="",NH16="",NH17="",NH18="",NH19&lt;&gt;"",OR(NA10=2,NA11=2,NA12=2,NA13=2,NA14=2,NA15=2,NA16=2,NA17=2,NA18=2,NA19=2)),NG19/(MS19*2),IF(AND(NH11="",NH12="",NH13="",NH14="",NH15="",NH16="",NH17="",NH18="",NH19&lt;&gt;"",OR(NA11=2,NA12=2,NA13=2,NA14=2,NA15=2,NA16=2,NA17=2,NA18=2,NA19=2)),NG19/(MS19*2),IF(AND(NH12="",NH13="",NH14="",NH15="",NH16="",NH17="",NH18="",NH19&lt;&gt;"",OR(NA12=2,NA13=2,NA14=2,NA15=2,NA16=2,NA17=2,NA18=2,NA19=2)),NG19/(MS19*2),IF(AND(NH13="",NH14="",NH15="",NH16="",NH17="",NH18="",NH19&lt;&gt;"",OR(NA13=2,NA14=2,NA15=2,NA16=2,NA17=2,NA18=2,NA19=2)),NG19/(MS19*2),IF(AND(NH14="",NH15="",NH16="",NH17="",NH18="",NH19&lt;&gt;"",OR(NA14=2,NA15=2,NA16=2,NA17=2,NA18=2,NA19=2)),NG19/(MS19*2),IF(AND(NH15="",NH16="",NH17="",NH18="",NH19&lt;&gt;"",OR(NA15=2,NA16=2,NA17=2,NA18=2,NA19=2)),NG19/(MS19*2),IF(AND(NH16="",NH17="",NH18="",NH19&lt;&gt;"",OR(NA16=2,NA17=2,NA18=2,NA19=2)),NG19/(MS19*2),IF(AND(NH17="",NH18="",NH19&lt;&gt;"",OR(NA17=2,NA18=2,NA19=2)),NG19/(MS19*2),IF(AND(NH18="",NH19&lt;&gt;"",OR(NA18=2,NA19=2)),NG19/(MS19*2),1))))))))))</f>
        <v/>
      </c>
      <c r="ND19" s="89" t="str">
        <f t="shared" ca="1" si="187"/>
        <v/>
      </c>
      <c r="NE19" s="84">
        <f t="shared" si="188"/>
        <v>0</v>
      </c>
      <c r="NF19" s="84" t="str">
        <f t="shared" ref="NF19:NF59" si="445">IF(MS19="","",IF(AND(MS10="",MS11="",MS12="",MS13="",MS14="",MS15="",MS16="",MS17="",MS18="",MS19&lt;&gt;""),NE10+NE11+NE12+NE13+NE14+NE15+NE16+NE17+NE18+NE19,IF(AND(MS11="",MS12="",MS13="",MS14="",MS15="",MS16="",MS17="",MS18="",MS19&lt;&gt;""),NE11+NE12+NE13+NE14+NE15+NE16+NE17+NE18+NE19,IF(AND(MS12="",MS13="",MS14="",MS15="",MS16="",MS17="",MS18="",MS19&lt;&gt;""),NE12+NE13+NE14+NE15+NE16+NE17+NE18+NE19,IF(AND(MS13="",MS14="",MS15="",MS16="",MS17="",MS18="",MS19&lt;&gt;""),NE13+NE14+NE15+NE16+NE17+NE18+NE19,IF(AND(MS14="",MS15="",MS16="",MS17="",MS18="",MS19&lt;&gt;""),NE14+NE15+NE16+NE17+NE18+NE19,IF(AND(MS15="",MS16="",MS17="",MS18="",MS19&lt;&gt;""),NE15+NE16+NE17+NE18+NE19,IF(AND(MS16="",MS17="",MS18="",MS19&lt;&gt;""),NE16+NE17+NE18+NE19,IF(AND(MS17="",MS18="",MS19&lt;&gt;""),NE17+NE18+NE19,IF(AND(MS18="",MS19&lt;&gt;""),NE18+NE19,NE19))))))))))</f>
        <v/>
      </c>
      <c r="NG19" s="84" t="str">
        <f t="shared" si="189"/>
        <v/>
      </c>
      <c r="NH19" s="24" t="str">
        <f t="shared" si="190"/>
        <v/>
      </c>
      <c r="NI19" s="101">
        <f>入力シート!MZ19</f>
        <v>0</v>
      </c>
      <c r="NJ19" s="210">
        <f>入力シート!NA19</f>
        <v>0</v>
      </c>
      <c r="NK19" s="211"/>
      <c r="NL19" s="212"/>
      <c r="NM19" s="94"/>
      <c r="NN19" s="94"/>
      <c r="NO19" s="94"/>
      <c r="NP19" s="14">
        <f>入力シート!NB19</f>
        <v>0</v>
      </c>
      <c r="NR19" s="30" t="str">
        <f t="shared" si="341"/>
        <v/>
      </c>
      <c r="NS19" s="101">
        <f>入力シート!NR19</f>
        <v>0</v>
      </c>
      <c r="NT19" s="101" t="str">
        <f>IF(NR19="","",入力シート!NS19)</f>
        <v/>
      </c>
      <c r="NU19" s="24">
        <f>TIME(入力シート!NU19,入力シート!NW19,0)</f>
        <v>0</v>
      </c>
      <c r="NV19" s="24">
        <f>TIME(入力シート!NY19,入力シート!OA19,0)</f>
        <v>0</v>
      </c>
      <c r="NW19" s="31">
        <f>TIME(入力シート!OC19,入力シート!OE19,0)</f>
        <v>0</v>
      </c>
      <c r="NX19" s="31">
        <f>TIME(入力シート!OG19,入力シート!OI19,0)</f>
        <v>0</v>
      </c>
      <c r="NY19" s="24">
        <f t="shared" si="191"/>
        <v>0</v>
      </c>
      <c r="NZ19" s="24">
        <f t="shared" si="192"/>
        <v>0</v>
      </c>
      <c r="OA19" s="24">
        <f t="shared" si="193"/>
        <v>0</v>
      </c>
      <c r="OB19" s="26" t="str">
        <f t="shared" si="30"/>
        <v/>
      </c>
      <c r="OC19" s="26" t="str">
        <f t="shared" si="31"/>
        <v/>
      </c>
      <c r="OD19" s="24" t="str">
        <f t="shared" si="390"/>
        <v/>
      </c>
      <c r="OE19" s="24" t="str">
        <f t="shared" ref="OE19:OE59" si="446">IF(OD19="","",IF(OD19=999,"error",IF(AND(AND(NS19=NS18,NS18=NS17,NS17=NS16,NS16=NS15,NS15=NS14,NS14=NS13,NS13=NS12,NS12=NS11,NS11=NS10),AND(OD18="",OD17="",OD16="",OD15="",OD14="",OD13="",OD12="",OD11="",OD10="")),OA10+OA11+OA12+OA13+OA14+OA15+OA16+OA17+OA18+OA19,IF(AND(AND(NS19=NS18,NS18=NS17,NS17=NS16,NS16=NS15,NS15=NS14,NS14=NS13,NS13=NS12,NS12=NS11),AND(OD18="",OD17="",OD16="",OD15="",OD14="",OD13="",OD12="",OD11="")),OA11+OA12+OA13+OA14+OA15+OA16+OA17+OA18+OA19,IF(AND(AND(NS19=NS18,NS18=NS17,NS17=NS16,NS16=NS15,NS15=NS14,NS14=NS13,NS13=NS12),AND(OD18="",OD17="",OD16="",OD15="",OD14="",OD13="",OD12="")),OA12+OA13+OA14+OA15+OA16+OA17+OA18+OA19,IF(AND(AND(NS19=NS18,NS18=NS17,NS17=NS16,NS16=NS15,NS15=NS14,NS14=NS13),AND(OD18="",OD17="",OD16="",OD15="",OD14="",OD13="")),OA13+OA14+OA15+OA16+OA17+OA18+OA19,IF(AND(AND(NS19=NS18,NS18=NS17,NS17=NS16,NS16=NS15,NS15=NS14),AND(OD18="",OD17="",OD16="",OD15="",OD14="")),OA14+OA15+OA16+OA17+OA18+OA19,IF(AND(AND(NS19=NS18,NS18=NS17,NS17=NS16,NS16=NS15),AND(OD18="",OD17="",OD16="",OD15="")),OA15+OA16+OA17+OA18+OA19,IF(AND(AND(NS19=NS18,NS18=NS17,NS17=NS16),AND(OD18="",OD17="",OD16="")),OA16+OA17+OA18+OA19,IF(AND(AND(NS19=NS18,NS18=NS17),AND(OD18="",OD17="")),OA17+OA18+OA19,IF(AND(NS18=NS19,OD18=""),OA18+OA19,OD19)))))))))))</f>
        <v/>
      </c>
      <c r="OF19" s="101" t="str">
        <f t="shared" si="195"/>
        <v/>
      </c>
      <c r="OG19" s="24" t="str">
        <f t="shared" si="196"/>
        <v/>
      </c>
      <c r="OH19" s="27">
        <f t="shared" si="371"/>
        <v>1</v>
      </c>
      <c r="OI19" s="27" t="str">
        <f t="shared" si="197"/>
        <v>1</v>
      </c>
      <c r="OJ19" s="27" t="str">
        <f t="shared" si="342"/>
        <v/>
      </c>
      <c r="OK19" s="27" t="str">
        <f t="shared" si="198"/>
        <v/>
      </c>
      <c r="OL19" s="28" t="str">
        <f t="shared" ca="1" si="199"/>
        <v/>
      </c>
      <c r="OM19" s="33">
        <f>入力シート!OK19</f>
        <v>0</v>
      </c>
      <c r="ON19" s="88" t="str">
        <f t="shared" ref="ON19:ON59" ca="1" si="447">IF(OL19="","",IF(AND(OL10="",OL11="",OL12="",OL13="",OL14="",OL15="",OL16="",OL17="",OL18="",OL19&lt;&gt;"",OR(OM10=2,OM11=2,OM12=2,OM13=2,OM14=2,OM15=2,OM16=2,OM17=2,OM18=2,OM19=2)),OL19*2,IF(AND(OL11="",OL12="",OL13="",OL14="",OL15="",OL16="",OL17="",OL18="",OL19&lt;&gt;"",OR(OM11=2,OM12=2,OM13=2,OM14=2,OM15=2,OM16=2,OM17=2,OM18=2,OM19=2)),OL19*2,IF(AND(OL12="",OL13="",OL14="",OL15="",OL16="",OL17="",OL18="",OL19&lt;&gt;"",OR(OM12=2,OM13=2,OM14=2,OM15=2,OM16=2,OM17=2,OM18=2,OM19=2)),OL19*2,IF(AND(OL13="",OL14="",OL15="",OL16="",OL17="",OL18="",OL19&lt;&gt;"",OR(OM13=2,OM14=2,OM15=2,OM16=2,OM17=2,OM18=2,OM19=2)),OL19*2,IF(AND(OL14="",OL15="",OL16="",OL17="",OL18="",OL19&lt;&gt;"",OR(OM14=2,OM15=2,OM16=2,OM17=2,OM18=2,OM19=2)),OL19*2,IF(AND(OL15="",OL16="",OL17="",OL18="",OL19&lt;&gt;"",OR(OM15=2,OM16=2,OM17=2,OM18=2,OM19=2)),OL19*2,IF(AND(OL16="",OL17="",OL18="",OL19&lt;&gt;"",OR(OM16=2,OM17=2,OM18=2,OM19=2)),OL19*2,IF(AND(OL17="",OL18="",OL19&lt;&gt;"",OR(OM17=2,OM18=2,OM19=2)),OL19*2,IF(AND(OL18="",OL19&lt;&gt;"",OR(OM18=2,OM19=2)),OL19*2,IF(AND(OL19&lt;&gt;"",OM19=2),OL19*2,OL19)))))))))))</f>
        <v/>
      </c>
      <c r="OO19" s="87" t="str">
        <f t="shared" ref="OO19:OO59" si="448">IF(OT19="","",IF(AND(OT10="",OT11="",OT12="",OT13="",OT14="",OT15="",OT16="",OT17="",OT18="",OT19&lt;&gt;"",OR(OM10=2,OM11=2,OM12=2,OM13=2,OM14=2,OM15=2,OM16=2,OM17=2,OM18=2,OM19=2)),OS19/(OE19*2),IF(AND(OT11="",OT12="",OT13="",OT14="",OT15="",OT16="",OT17="",OT18="",OT19&lt;&gt;"",OR(OM11=2,OM12=2,OM13=2,OM14=2,OM15=2,OM16=2,OM17=2,OM18=2,OM19=2)),OS19/(OE19*2),IF(AND(OT12="",OT13="",OT14="",OT15="",OT16="",OT17="",OT18="",OT19&lt;&gt;"",OR(OM12=2,OM13=2,OM14=2,OM15=2,OM16=2,OM17=2,OM18=2,OM19=2)),OS19/(OE19*2),IF(AND(OT13="",OT14="",OT15="",OT16="",OT17="",OT18="",OT19&lt;&gt;"",OR(OM13=2,OM14=2,OM15=2,OM16=2,OM17=2,OM18=2,OM19=2)),OS19/(OE19*2),IF(AND(OT14="",OT15="",OT16="",OT17="",OT18="",OT19&lt;&gt;"",OR(OM14=2,OM15=2,OM16=2,OM17=2,OM18=2,OM19=2)),OS19/(OE19*2),IF(AND(OT15="",OT16="",OT17="",OT18="",OT19&lt;&gt;"",OR(OM15=2,OM16=2,OM17=2,OM18=2,OM19=2)),OS19/(OE19*2),IF(AND(OT16="",OT17="",OT18="",OT19&lt;&gt;"",OR(OM16=2,OM17=2,OM18=2,OM19=2)),OS19/(OE19*2),IF(AND(OT17="",OT18="",OT19&lt;&gt;"",OR(OM17=2,OM18=2,OM19=2)),OS19/(OE19*2),IF(AND(OT18="",OT19&lt;&gt;"",OR(OM18=2,OM19=2)),OS19/(OE19*2),1))))))))))</f>
        <v/>
      </c>
      <c r="OP19" s="89" t="str">
        <f t="shared" ca="1" si="200"/>
        <v/>
      </c>
      <c r="OQ19" s="84">
        <f t="shared" si="201"/>
        <v>0</v>
      </c>
      <c r="OR19" s="84" t="str">
        <f t="shared" ref="OR19:OR59" si="449">IF(OE19="","",IF(AND(OE10="",OE11="",OE12="",OE13="",OE14="",OE15="",OE16="",OE17="",OE18="",OE19&lt;&gt;""),OQ10+OQ11+OQ12+OQ13+OQ14+OQ15+OQ16+OQ17+OQ18+OQ19,IF(AND(OE11="",OE12="",OE13="",OE14="",OE15="",OE16="",OE17="",OE18="",OE19&lt;&gt;""),OQ11+OQ12+OQ13+OQ14+OQ15+OQ16+OQ17+OQ18+OQ19,IF(AND(OE12="",OE13="",OE14="",OE15="",OE16="",OE17="",OE18="",OE19&lt;&gt;""),OQ12+OQ13+OQ14+OQ15+OQ16+OQ17+OQ18+OQ19,IF(AND(OE13="",OE14="",OE15="",OE16="",OE17="",OE18="",OE19&lt;&gt;""),OQ13+OQ14+OQ15+OQ16+OQ17+OQ18+OQ19,IF(AND(OE14="",OE15="",OE16="",OE17="",OE18="",OE19&lt;&gt;""),OQ14+OQ15+OQ16+OQ17+OQ18+OQ19,IF(AND(OE15="",OE16="",OE17="",OE18="",OE19&lt;&gt;""),OQ15+OQ16+OQ17+OQ18+OQ19,IF(AND(OE16="",OE17="",OE18="",OE19&lt;&gt;""),OQ16+OQ17+OQ18+OQ19,IF(AND(OE17="",OE18="",OE19&lt;&gt;""),OQ17+OQ18+OQ19,IF(AND(OE18="",OE19&lt;&gt;""),OQ18+OQ19,OQ19))))))))))</f>
        <v/>
      </c>
      <c r="OS19" s="84" t="str">
        <f t="shared" si="202"/>
        <v/>
      </c>
      <c r="OT19" s="24" t="str">
        <f t="shared" si="203"/>
        <v/>
      </c>
      <c r="OU19" s="101">
        <f>入力シート!OL19</f>
        <v>0</v>
      </c>
      <c r="OV19" s="210">
        <f>入力シート!OM19</f>
        <v>0</v>
      </c>
      <c r="OW19" s="211"/>
      <c r="OX19" s="212"/>
      <c r="OY19" s="94"/>
      <c r="OZ19" s="94"/>
      <c r="PA19" s="94"/>
      <c r="PB19" s="14">
        <f>入力シート!ON19</f>
        <v>0</v>
      </c>
      <c r="PD19" s="30" t="str">
        <f t="shared" si="343"/>
        <v/>
      </c>
      <c r="PE19" s="101">
        <f>入力シート!PD19</f>
        <v>0</v>
      </c>
      <c r="PF19" s="101" t="str">
        <f>IF(PD19="","",入力シート!PE19)</f>
        <v/>
      </c>
      <c r="PG19" s="24">
        <f>TIME(入力シート!PG19,入力シート!PI19,0)</f>
        <v>0</v>
      </c>
      <c r="PH19" s="24">
        <f>TIME(入力シート!PK19,入力シート!PM19,0)</f>
        <v>0</v>
      </c>
      <c r="PI19" s="31">
        <f>TIME(入力シート!PO19,入力シート!PQ19,0)</f>
        <v>0</v>
      </c>
      <c r="PJ19" s="31">
        <f>TIME(入力シート!PS19,入力シート!PU19,0)</f>
        <v>0</v>
      </c>
      <c r="PK19" s="24">
        <f t="shared" si="204"/>
        <v>0</v>
      </c>
      <c r="PL19" s="24">
        <f t="shared" si="205"/>
        <v>0</v>
      </c>
      <c r="PM19" s="24">
        <f t="shared" si="206"/>
        <v>0</v>
      </c>
      <c r="PN19" s="26" t="str">
        <f t="shared" si="33"/>
        <v/>
      </c>
      <c r="PO19" s="26" t="str">
        <f t="shared" si="34"/>
        <v/>
      </c>
      <c r="PP19" s="24" t="str">
        <f t="shared" si="391"/>
        <v/>
      </c>
      <c r="PQ19" s="24" t="str">
        <f t="shared" ref="PQ19:PQ59" si="450">IF(PP19="","",IF(PP19=999,"error",IF(AND(AND(PE19=PE18,PE18=PE17,PE17=PE16,PE16=PE15,PE15=PE14,PE14=PE13,PE13=PE12,PE12=PE11,PE11=PE10),AND(PP18="",PP17="",PP16="",PP15="",PP14="",PP13="",PP12="",PP11="",PP10="")),PM10+PM11+PM12+PM13+PM14+PM15+PM16+PM17+PM18+PM19,IF(AND(AND(PE19=PE18,PE18=PE17,PE17=PE16,PE16=PE15,PE15=PE14,PE14=PE13,PE13=PE12,PE12=PE11),AND(PP18="",PP17="",PP16="",PP15="",PP14="",PP13="",PP12="",PP11="")),PM11+PM12+PM13+PM14+PM15+PM16+PM17+PM18+PM19,IF(AND(AND(PE19=PE18,PE18=PE17,PE17=PE16,PE16=PE15,PE15=PE14,PE14=PE13,PE13=PE12),AND(PP18="",PP17="",PP16="",PP15="",PP14="",PP13="",PP12="")),PM12+PM13+PM14+PM15+PM16+PM17+PM18+PM19,IF(AND(AND(PE19=PE18,PE18=PE17,PE17=PE16,PE16=PE15,PE15=PE14,PE14=PE13),AND(PP18="",PP17="",PP16="",PP15="",PP14="",PP13="")),PM13+PM14+PM15+PM16+PM17+PM18+PM19,IF(AND(AND(PE19=PE18,PE18=PE17,PE17=PE16,PE16=PE15,PE15=PE14),AND(PP18="",PP17="",PP16="",PP15="",PP14="")),PM14+PM15+PM16+PM17+PM18+PM19,IF(AND(AND(PE19=PE18,PE18=PE17,PE17=PE16,PE16=PE15),AND(PP18="",PP17="",PP16="",PP15="")),PM15+PM16+PM17+PM18+PM19,IF(AND(AND(PE19=PE18,PE18=PE17,PE17=PE16),AND(PP18="",PP17="",PP16="")),PM16+PM17+PM18+PM19,IF(AND(AND(PE19=PE18,PE18=PE17),AND(PP18="",PP17="")),PM17+PM18+PM19,IF(AND(PE18=PE19,PP18=""),PM18+PM19,PP19)))))))))))</f>
        <v/>
      </c>
      <c r="PR19" s="101" t="str">
        <f t="shared" si="208"/>
        <v/>
      </c>
      <c r="PS19" s="24" t="str">
        <f t="shared" si="209"/>
        <v/>
      </c>
      <c r="PT19" s="27">
        <f t="shared" si="372"/>
        <v>1</v>
      </c>
      <c r="PU19" s="27" t="str">
        <f t="shared" si="210"/>
        <v>1</v>
      </c>
      <c r="PV19" s="27" t="str">
        <f t="shared" si="344"/>
        <v/>
      </c>
      <c r="PW19" s="27" t="str">
        <f t="shared" si="211"/>
        <v/>
      </c>
      <c r="PX19" s="28" t="str">
        <f t="shared" ca="1" si="212"/>
        <v/>
      </c>
      <c r="PY19" s="33">
        <f>入力シート!PW19</f>
        <v>0</v>
      </c>
      <c r="PZ19" s="88" t="str">
        <f t="shared" ref="PZ19:PZ59" ca="1" si="451">IF(PX19="","",IF(AND(PX10="",PX11="",PX12="",PX13="",PX14="",PX15="",PX16="",PX17="",PX18="",PX19&lt;&gt;"",OR(PY10=2,PY11=2,PY12=2,PY13=2,PY14=2,PY15=2,PY16=2,PY17=2,PY18=2,PY19=2)),PX19*2,IF(AND(PX11="",PX12="",PX13="",PX14="",PX15="",PX16="",PX17="",PX18="",PX19&lt;&gt;"",OR(PY11=2,PY12=2,PY13=2,PY14=2,PY15=2,PY16=2,PY17=2,PY18=2,PY19=2)),PX19*2,IF(AND(PX12="",PX13="",PX14="",PX15="",PX16="",PX17="",PX18="",PX19&lt;&gt;"",OR(PY12=2,PY13=2,PY14=2,PY15=2,PY16=2,PY17=2,PY18=2,PY19=2)),PX19*2,IF(AND(PX13="",PX14="",PX15="",PX16="",PX17="",PX18="",PX19&lt;&gt;"",OR(PY13=2,PY14=2,PY15=2,PY16=2,PY17=2,PY18=2,PY19=2)),PX19*2,IF(AND(PX14="",PX15="",PX16="",PX17="",PX18="",PX19&lt;&gt;"",OR(PY14=2,PY15=2,PY16=2,PY17=2,PY18=2,PY19=2)),PX19*2,IF(AND(PX15="",PX16="",PX17="",PX18="",PX19&lt;&gt;"",OR(PY15=2,PY16=2,PY17=2,PY18=2,PY19=2)),PX19*2,IF(AND(PX16="",PX17="",PX18="",PX19&lt;&gt;"",OR(PY16=2,PY17=2,PY18=2,PY19=2)),PX19*2,IF(AND(PX17="",PX18="",PX19&lt;&gt;"",OR(PY17=2,PY18=2,PY19=2)),PX19*2,IF(AND(PX18="",PX19&lt;&gt;"",OR(PY18=2,PY19=2)),PX19*2,IF(AND(PX19&lt;&gt;"",PY19=2),PX19*2,PX19)))))))))))</f>
        <v/>
      </c>
      <c r="QA19" s="87" t="str">
        <f t="shared" ref="QA19:QA59" si="452">IF(QF19="","",IF(AND(QF10="",QF11="",QF12="",QF13="",QF14="",QF15="",QF16="",QF17="",QF18="",QF19&lt;&gt;"",OR(PY10=2,PY11=2,PY12=2,PY13=2,PY14=2,PY15=2,PY16=2,PY17=2,PY18=2,PY19=2)),QE19/(PQ19*2),IF(AND(QF11="",QF12="",QF13="",QF14="",QF15="",QF16="",QF17="",QF18="",QF19&lt;&gt;"",OR(PY11=2,PY12=2,PY13=2,PY14=2,PY15=2,PY16=2,PY17=2,PY18=2,PY19=2)),QE19/(PQ19*2),IF(AND(QF12="",QF13="",QF14="",QF15="",QF16="",QF17="",QF18="",QF19&lt;&gt;"",OR(PY12=2,PY13=2,PY14=2,PY15=2,PY16=2,PY17=2,PY18=2,PY19=2)),QE19/(PQ19*2),IF(AND(QF13="",QF14="",QF15="",QF16="",QF17="",QF18="",QF19&lt;&gt;"",OR(PY13=2,PY14=2,PY15=2,PY16=2,PY17=2,PY18=2,PY19=2)),QE19/(PQ19*2),IF(AND(QF14="",QF15="",QF16="",QF17="",QF18="",QF19&lt;&gt;"",OR(PY14=2,PY15=2,PY16=2,PY17=2,PY18=2,PY19=2)),QE19/(PQ19*2),IF(AND(QF15="",QF16="",QF17="",QF18="",QF19&lt;&gt;"",OR(PY15=2,PY16=2,PY17=2,PY18=2,PY19=2)),QE19/(PQ19*2),IF(AND(QF16="",QF17="",QF18="",QF19&lt;&gt;"",OR(PY16=2,PY17=2,PY18=2,PY19=2)),QE19/(PQ19*2),IF(AND(QF17="",QF18="",QF19&lt;&gt;"",OR(PY17=2,PY18=2,PY19=2)),QE19/(PQ19*2),IF(AND(QF18="",QF19&lt;&gt;"",OR(PY18=2,PY19=2)),QE19/(PQ19*2),1))))))))))</f>
        <v/>
      </c>
      <c r="QB19" s="89" t="str">
        <f t="shared" ca="1" si="213"/>
        <v/>
      </c>
      <c r="QC19" s="84">
        <f t="shared" si="214"/>
        <v>0</v>
      </c>
      <c r="QD19" s="84" t="str">
        <f t="shared" ref="QD19:QD59" si="453">IF(PQ19="","",IF(AND(PQ10="",PQ11="",PQ12="",PQ13="",PQ14="",PQ15="",PQ16="",PQ17="",PQ18="",PQ19&lt;&gt;""),QC10+QC11+QC12+QC13+QC14+QC15+QC16+QC17+QC18+QC19,IF(AND(PQ11="",PQ12="",PQ13="",PQ14="",PQ15="",PQ16="",PQ17="",PQ18="",PQ19&lt;&gt;""),QC11+QC12+QC13+QC14+QC15+QC16+QC17+QC18+QC19,IF(AND(PQ12="",PQ13="",PQ14="",PQ15="",PQ16="",PQ17="",PQ18="",PQ19&lt;&gt;""),QC12+QC13+QC14+QC15+QC16+QC17+QC18+QC19,IF(AND(PQ13="",PQ14="",PQ15="",PQ16="",PQ17="",PQ18="",PQ19&lt;&gt;""),QC13+QC14+QC15+QC16+QC17+QC18+QC19,IF(AND(PQ14="",PQ15="",PQ16="",PQ17="",PQ18="",PQ19&lt;&gt;""),QC14+QC15+QC16+QC17+QC18+QC19,IF(AND(PQ15="",PQ16="",PQ17="",PQ18="",PQ19&lt;&gt;""),QC15+QC16+QC17+QC18+QC19,IF(AND(PQ16="",PQ17="",PQ18="",PQ19&lt;&gt;""),QC16+QC17+QC18+QC19,IF(AND(PQ17="",PQ18="",PQ19&lt;&gt;""),QC17+QC18+QC19,IF(AND(PQ18="",PQ19&lt;&gt;""),QC18+QC19,QC19))))))))))</f>
        <v/>
      </c>
      <c r="QE19" s="84" t="str">
        <f t="shared" si="215"/>
        <v/>
      </c>
      <c r="QF19" s="24" t="str">
        <f t="shared" si="216"/>
        <v/>
      </c>
      <c r="QG19" s="101">
        <f>入力シート!PX19</f>
        <v>0</v>
      </c>
      <c r="QH19" s="210">
        <f>入力シート!PY19</f>
        <v>0</v>
      </c>
      <c r="QI19" s="211"/>
      <c r="QJ19" s="212"/>
      <c r="QK19" s="94"/>
      <c r="QL19" s="94"/>
      <c r="QM19" s="94"/>
      <c r="QN19" s="14">
        <f>入力シート!PZ19</f>
        <v>0</v>
      </c>
      <c r="QP19" s="30" t="str">
        <f t="shared" si="345"/>
        <v/>
      </c>
      <c r="QQ19" s="101">
        <f>入力シート!QP19</f>
        <v>0</v>
      </c>
      <c r="QR19" s="101" t="str">
        <f>IF(QP19="","",入力シート!QQ19)</f>
        <v/>
      </c>
      <c r="QS19" s="24">
        <f>TIME(入力シート!QS19,入力シート!QU19,0)</f>
        <v>0</v>
      </c>
      <c r="QT19" s="24">
        <f>TIME(入力シート!QW19,入力シート!QY19,0)</f>
        <v>0</v>
      </c>
      <c r="QU19" s="31">
        <f>TIME(入力シート!RA19,入力シート!RC19,0)</f>
        <v>0</v>
      </c>
      <c r="QV19" s="31">
        <f>TIME(入力シート!RE19,入力シート!RG19,0)</f>
        <v>0</v>
      </c>
      <c r="QW19" s="24">
        <f t="shared" si="217"/>
        <v>0</v>
      </c>
      <c r="QX19" s="24">
        <f t="shared" si="218"/>
        <v>0</v>
      </c>
      <c r="QY19" s="24">
        <f t="shared" si="219"/>
        <v>0</v>
      </c>
      <c r="QZ19" s="26" t="str">
        <f t="shared" si="36"/>
        <v/>
      </c>
      <c r="RA19" s="26" t="str">
        <f t="shared" si="37"/>
        <v/>
      </c>
      <c r="RB19" s="24" t="str">
        <f t="shared" si="392"/>
        <v/>
      </c>
      <c r="RC19" s="24" t="str">
        <f t="shared" ref="RC19:RC59" si="454">IF(RB19="","",IF(RB19=999,"error",IF(AND(AND(QQ19=QQ18,QQ18=QQ17,QQ17=QQ16,QQ16=QQ15,QQ15=QQ14,QQ14=QQ13,QQ13=QQ12,QQ12=QQ11,QQ11=QQ10),AND(RB18="",RB17="",RB16="",RB15="",RB14="",RB13="",RB12="",RB11="",RB10="")),QY10+QY11+QY12+QY13+QY14+QY15+QY16+QY17+QY18+QY19,IF(AND(AND(QQ19=QQ18,QQ18=QQ17,QQ17=QQ16,QQ16=QQ15,QQ15=QQ14,QQ14=QQ13,QQ13=QQ12,QQ12=QQ11),AND(RB18="",RB17="",RB16="",RB15="",RB14="",RB13="",RB12="",RB11="")),QY11+QY12+QY13+QY14+QY15+QY16+QY17+QY18+QY19,IF(AND(AND(QQ19=QQ18,QQ18=QQ17,QQ17=QQ16,QQ16=QQ15,QQ15=QQ14,QQ14=QQ13,QQ13=QQ12),AND(RB18="",RB17="",RB16="",RB15="",RB14="",RB13="",RB12="")),QY12+QY13+QY14+QY15+QY16+QY17+QY18+QY19,IF(AND(AND(QQ19=QQ18,QQ18=QQ17,QQ17=QQ16,QQ16=QQ15,QQ15=QQ14,QQ14=QQ13),AND(RB18="",RB17="",RB16="",RB15="",RB14="",RB13="")),QY13+QY14+QY15+QY16+QY17+QY18+QY19,IF(AND(AND(QQ19=QQ18,QQ18=QQ17,QQ17=QQ16,QQ16=QQ15,QQ15=QQ14),AND(RB18="",RB17="",RB16="",RB15="",RB14="")),QY14+QY15+QY16+QY17+QY18+QY19,IF(AND(AND(QQ19=QQ18,QQ18=QQ17,QQ17=QQ16,QQ16=QQ15),AND(RB18="",RB17="",RB16="",RB15="")),QY15+QY16+QY17+QY18+QY19,IF(AND(AND(QQ19=QQ18,QQ18=QQ17,QQ17=QQ16),AND(RB18="",RB17="",RB16="")),QY16+QY17+QY18+QY19,IF(AND(AND(QQ19=QQ18,QQ18=QQ17),AND(RB18="",RB17="")),QY17+QY18+QY19,IF(AND(QQ18=QQ19,RB18=""),QY18+QY19,RB19)))))))))))</f>
        <v/>
      </c>
      <c r="RD19" s="101" t="str">
        <f t="shared" si="221"/>
        <v/>
      </c>
      <c r="RE19" s="24" t="str">
        <f t="shared" si="222"/>
        <v/>
      </c>
      <c r="RF19" s="27">
        <f t="shared" si="373"/>
        <v>1</v>
      </c>
      <c r="RG19" s="27" t="str">
        <f t="shared" si="223"/>
        <v>1</v>
      </c>
      <c r="RH19" s="27" t="str">
        <f t="shared" si="346"/>
        <v/>
      </c>
      <c r="RI19" s="27" t="str">
        <f t="shared" si="224"/>
        <v/>
      </c>
      <c r="RJ19" s="28" t="str">
        <f t="shared" ca="1" si="225"/>
        <v/>
      </c>
      <c r="RK19" s="33">
        <f>入力シート!RI19</f>
        <v>0</v>
      </c>
      <c r="RL19" s="88" t="str">
        <f t="shared" ref="RL19:RL59" ca="1" si="455">IF(RJ19="","",IF(AND(RJ10="",RJ11="",RJ12="",RJ13="",RJ14="",RJ15="",RJ16="",RJ17="",RJ18="",RJ19&lt;&gt;"",OR(RK10=2,RK11=2,RK12=2,RK13=2,RK14=2,RK15=2,RK16=2,RK17=2,RK18=2,RK19=2)),RJ19*2,IF(AND(RJ11="",RJ12="",RJ13="",RJ14="",RJ15="",RJ16="",RJ17="",RJ18="",RJ19&lt;&gt;"",OR(RK11=2,RK12=2,RK13=2,RK14=2,RK15=2,RK16=2,RK17=2,RK18=2,RK19=2)),RJ19*2,IF(AND(RJ12="",RJ13="",RJ14="",RJ15="",RJ16="",RJ17="",RJ18="",RJ19&lt;&gt;"",OR(RK12=2,RK13=2,RK14=2,RK15=2,RK16=2,RK17=2,RK18=2,RK19=2)),RJ19*2,IF(AND(RJ13="",RJ14="",RJ15="",RJ16="",RJ17="",RJ18="",RJ19&lt;&gt;"",OR(RK13=2,RK14=2,RK15=2,RK16=2,RK17=2,RK18=2,RK19=2)),RJ19*2,IF(AND(RJ14="",RJ15="",RJ16="",RJ17="",RJ18="",RJ19&lt;&gt;"",OR(RK14=2,RK15=2,RK16=2,RK17=2,RK18=2,RK19=2)),RJ19*2,IF(AND(RJ15="",RJ16="",RJ17="",RJ18="",RJ19&lt;&gt;"",OR(RK15=2,RK16=2,RK17=2,RK18=2,RK19=2)),RJ19*2,IF(AND(RJ16="",RJ17="",RJ18="",RJ19&lt;&gt;"",OR(RK16=2,RK17=2,RK18=2,RK19=2)),RJ19*2,IF(AND(RJ17="",RJ18="",RJ19&lt;&gt;"",OR(RK17=2,RK18=2,RK19=2)),RJ19*2,IF(AND(RJ18="",RJ19&lt;&gt;"",OR(RK18=2,RK19=2)),RJ19*2,IF(AND(RJ19&lt;&gt;"",RK19=2),RJ19*2,RJ19)))))))))))</f>
        <v/>
      </c>
      <c r="RM19" s="87" t="str">
        <f t="shared" ref="RM19:RM59" si="456">IF(RR19="","",IF(AND(RR10="",RR11="",RR12="",RR13="",RR14="",RR15="",RR16="",RR17="",RR18="",RR19&lt;&gt;"",OR(RK10=2,RK11=2,RK12=2,RK13=2,RK14=2,RK15=2,RK16=2,RK17=2,RK18=2,RK19=2)),RQ19/(RC19*2),IF(AND(RR11="",RR12="",RR13="",RR14="",RR15="",RR16="",RR17="",RR18="",RR19&lt;&gt;"",OR(RK11=2,RK12=2,RK13=2,RK14=2,RK15=2,RK16=2,RK17=2,RK18=2,RK19=2)),RQ19/(RC19*2),IF(AND(RR12="",RR13="",RR14="",RR15="",RR16="",RR17="",RR18="",RR19&lt;&gt;"",OR(RK12=2,RK13=2,RK14=2,RK15=2,RK16=2,RK17=2,RK18=2,RK19=2)),RQ19/(RC19*2),IF(AND(RR13="",RR14="",RR15="",RR16="",RR17="",RR18="",RR19&lt;&gt;"",OR(RK13=2,RK14=2,RK15=2,RK16=2,RK17=2,RK18=2,RK19=2)),RQ19/(RC19*2),IF(AND(RR14="",RR15="",RR16="",RR17="",RR18="",RR19&lt;&gt;"",OR(RK14=2,RK15=2,RK16=2,RK17=2,RK18=2,RK19=2)),RQ19/(RC19*2),IF(AND(RR15="",RR16="",RR17="",RR18="",RR19&lt;&gt;"",OR(RK15=2,RK16=2,RK17=2,RK18=2,RK19=2)),RQ19/(RC19*2),IF(AND(RR16="",RR17="",RR18="",RR19&lt;&gt;"",OR(RK16=2,RK17=2,RK18=2,RK19=2)),RQ19/(RC19*2),IF(AND(RR17="",RR18="",RR19&lt;&gt;"",OR(RK17=2,RK18=2,RK19=2)),RQ19/(RC19*2),IF(AND(RR18="",RR19&lt;&gt;"",OR(RK18=2,RK19=2)),RQ19/(RC19*2),1))))))))))</f>
        <v/>
      </c>
      <c r="RN19" s="89" t="str">
        <f t="shared" ca="1" si="226"/>
        <v/>
      </c>
      <c r="RO19" s="84">
        <f t="shared" si="227"/>
        <v>0</v>
      </c>
      <c r="RP19" s="84" t="str">
        <f t="shared" ref="RP19:RP59" si="457">IF(RC19="","",IF(AND(RC10="",RC11="",RC12="",RC13="",RC14="",RC15="",RC16="",RC17="",RC18="",RC19&lt;&gt;""),RO10+RO11+RO12+RO13+RO14+RO15+RO16+RO17+RO18+RO19,IF(AND(RC11="",RC12="",RC13="",RC14="",RC15="",RC16="",RC17="",RC18="",RC19&lt;&gt;""),RO11+RO12+RO13+RO14+RO15+RO16+RO17+RO18+RO19,IF(AND(RC12="",RC13="",RC14="",RC15="",RC16="",RC17="",RC18="",RC19&lt;&gt;""),RO12+RO13+RO14+RO15+RO16+RO17+RO18+RO19,IF(AND(RC13="",RC14="",RC15="",RC16="",RC17="",RC18="",RC19&lt;&gt;""),RO13+RO14+RO15+RO16+RO17+RO18+RO19,IF(AND(RC14="",RC15="",RC16="",RC17="",RC18="",RC19&lt;&gt;""),RO14+RO15+RO16+RO17+RO18+RO19,IF(AND(RC15="",RC16="",RC17="",RC18="",RC19&lt;&gt;""),RO15+RO16+RO17+RO18+RO19,IF(AND(RC16="",RC17="",RC18="",RC19&lt;&gt;""),RO16+RO17+RO18+RO19,IF(AND(RC17="",RC18="",RC19&lt;&gt;""),RO17+RO18+RO19,IF(AND(RC18="",RC19&lt;&gt;""),RO18+RO19,RO19))))))))))</f>
        <v/>
      </c>
      <c r="RQ19" s="84" t="str">
        <f t="shared" si="228"/>
        <v/>
      </c>
      <c r="RR19" s="24" t="str">
        <f t="shared" si="229"/>
        <v/>
      </c>
      <c r="RS19" s="101">
        <f>入力シート!RJ19</f>
        <v>0</v>
      </c>
      <c r="RT19" s="210">
        <f>入力シート!RK19</f>
        <v>0</v>
      </c>
      <c r="RU19" s="211"/>
      <c r="RV19" s="212"/>
      <c r="RW19" s="94"/>
      <c r="RX19" s="94"/>
      <c r="RY19" s="94"/>
      <c r="RZ19" s="14">
        <f>入力シート!RL19</f>
        <v>0</v>
      </c>
      <c r="SB19" s="30" t="str">
        <f t="shared" si="347"/>
        <v/>
      </c>
      <c r="SC19" s="101">
        <f>入力シート!SB19</f>
        <v>0</v>
      </c>
      <c r="SD19" s="101" t="str">
        <f>IF(SB19="","",入力シート!SC19)</f>
        <v/>
      </c>
      <c r="SE19" s="24">
        <f>TIME(入力シート!SE19,入力シート!SG19,0)</f>
        <v>0</v>
      </c>
      <c r="SF19" s="24">
        <f>TIME(入力シート!SI19,入力シート!SK19,0)</f>
        <v>0</v>
      </c>
      <c r="SG19" s="31">
        <f>TIME(入力シート!SM19,入力シート!SO19,0)</f>
        <v>0</v>
      </c>
      <c r="SH19" s="31">
        <f>TIME(入力シート!SQ19,入力シート!SS19,0)</f>
        <v>0</v>
      </c>
      <c r="SI19" s="24">
        <f t="shared" si="230"/>
        <v>0</v>
      </c>
      <c r="SJ19" s="24">
        <f t="shared" si="231"/>
        <v>0</v>
      </c>
      <c r="SK19" s="24">
        <f t="shared" si="232"/>
        <v>0</v>
      </c>
      <c r="SL19" s="26" t="str">
        <f t="shared" si="39"/>
        <v/>
      </c>
      <c r="SM19" s="26" t="str">
        <f t="shared" si="40"/>
        <v/>
      </c>
      <c r="SN19" s="24" t="str">
        <f t="shared" si="393"/>
        <v/>
      </c>
      <c r="SO19" s="24" t="str">
        <f t="shared" ref="SO19:SO59" si="458">IF(SN19="","",IF(SN19=999,"error",IF(AND(AND(SC19=SC18,SC18=SC17,SC17=SC16,SC16=SC15,SC15=SC14,SC14=SC13,SC13=SC12,SC12=SC11,SC11=SC10),AND(SN18="",SN17="",SN16="",SN15="",SN14="",SN13="",SN12="",SN11="",SN10="")),SK10+SK11+SK12+SK13+SK14+SK15+SK16+SK17+SK18+SK19,IF(AND(AND(SC19=SC18,SC18=SC17,SC17=SC16,SC16=SC15,SC15=SC14,SC14=SC13,SC13=SC12,SC12=SC11),AND(SN18="",SN17="",SN16="",SN15="",SN14="",SN13="",SN12="",SN11="")),SK11+SK12+SK13+SK14+SK15+SK16+SK17+SK18+SK19,IF(AND(AND(SC19=SC18,SC18=SC17,SC17=SC16,SC16=SC15,SC15=SC14,SC14=SC13,SC13=SC12),AND(SN18="",SN17="",SN16="",SN15="",SN14="",SN13="",SN12="")),SK12+SK13+SK14+SK15+SK16+SK17+SK18+SK19,IF(AND(AND(SC19=SC18,SC18=SC17,SC17=SC16,SC16=SC15,SC15=SC14,SC14=SC13),AND(SN18="",SN17="",SN16="",SN15="",SN14="",SN13="")),SK13+SK14+SK15+SK16+SK17+SK18+SK19,IF(AND(AND(SC19=SC18,SC18=SC17,SC17=SC16,SC16=SC15,SC15=SC14),AND(SN18="",SN17="",SN16="",SN15="",SN14="")),SK14+SK15+SK16+SK17+SK18+SK19,IF(AND(AND(SC19=SC18,SC18=SC17,SC17=SC16,SC16=SC15),AND(SN18="",SN17="",SN16="",SN15="")),SK15+SK16+SK17+SK18+SK19,IF(AND(AND(SC19=SC18,SC18=SC17,SC17=SC16),AND(SN18="",SN17="",SN16="")),SK16+SK17+SK18+SK19,IF(AND(AND(SC19=SC18,SC18=SC17),AND(SN18="",SN17="")),SK17+SK18+SK19,IF(AND(SC18=SC19,SN18=""),SK18+SK19,SN19)))))))))))</f>
        <v/>
      </c>
      <c r="SP19" s="101" t="str">
        <f t="shared" si="234"/>
        <v/>
      </c>
      <c r="SQ19" s="24" t="str">
        <f t="shared" si="235"/>
        <v/>
      </c>
      <c r="SR19" s="27">
        <f t="shared" si="374"/>
        <v>1</v>
      </c>
      <c r="SS19" s="27" t="str">
        <f t="shared" si="236"/>
        <v>1</v>
      </c>
      <c r="ST19" s="27" t="str">
        <f t="shared" si="348"/>
        <v/>
      </c>
      <c r="SU19" s="27" t="str">
        <f t="shared" si="237"/>
        <v/>
      </c>
      <c r="SV19" s="28" t="str">
        <f t="shared" ca="1" si="238"/>
        <v/>
      </c>
      <c r="SW19" s="33">
        <f>入力シート!SU19</f>
        <v>0</v>
      </c>
      <c r="SX19" s="88" t="str">
        <f t="shared" ref="SX19:SX59" ca="1" si="459">IF(SV19="","",IF(AND(SV10="",SV11="",SV12="",SV13="",SV14="",SV15="",SV16="",SV17="",SV18="",SV19&lt;&gt;"",OR(SW10=2,SW11=2,SW12=2,SW13=2,SW14=2,SW15=2,SW16=2,SW17=2,SW18=2,SW19=2)),SV19*2,IF(AND(SV11="",SV12="",SV13="",SV14="",SV15="",SV16="",SV17="",SV18="",SV19&lt;&gt;"",OR(SW11=2,SW12=2,SW13=2,SW14=2,SW15=2,SW16=2,SW17=2,SW18=2,SW19=2)),SV19*2,IF(AND(SV12="",SV13="",SV14="",SV15="",SV16="",SV17="",SV18="",SV19&lt;&gt;"",OR(SW12=2,SW13=2,SW14=2,SW15=2,SW16=2,SW17=2,SW18=2,SW19=2)),SV19*2,IF(AND(SV13="",SV14="",SV15="",SV16="",SV17="",SV18="",SV19&lt;&gt;"",OR(SW13=2,SW14=2,SW15=2,SW16=2,SW17=2,SW18=2,SW19=2)),SV19*2,IF(AND(SV14="",SV15="",SV16="",SV17="",SV18="",SV19&lt;&gt;"",OR(SW14=2,SW15=2,SW16=2,SW17=2,SW18=2,SW19=2)),SV19*2,IF(AND(SV15="",SV16="",SV17="",SV18="",SV19&lt;&gt;"",OR(SW15=2,SW16=2,SW17=2,SW18=2,SW19=2)),SV19*2,IF(AND(SV16="",SV17="",SV18="",SV19&lt;&gt;"",OR(SW16=2,SW17=2,SW18=2,SW19=2)),SV19*2,IF(AND(SV17="",SV18="",SV19&lt;&gt;"",OR(SW17=2,SW18=2,SW19=2)),SV19*2,IF(AND(SV18="",SV19&lt;&gt;"",OR(SW18=2,SW19=2)),SV19*2,IF(AND(SV19&lt;&gt;"",SW19=2),SV19*2,SV19)))))))))))</f>
        <v/>
      </c>
      <c r="SY19" s="87" t="str">
        <f t="shared" ref="SY19:SY59" si="460">IF(TD19="","",IF(AND(TD10="",TD11="",TD12="",TD13="",TD14="",TD15="",TD16="",TD17="",TD18="",TD19&lt;&gt;"",OR(SW10=2,SW11=2,SW12=2,SW13=2,SW14=2,SW15=2,SW16=2,SW17=2,SW18=2,SW19=2)),TC19/(SO19*2),IF(AND(TD11="",TD12="",TD13="",TD14="",TD15="",TD16="",TD17="",TD18="",TD19&lt;&gt;"",OR(SW11=2,SW12=2,SW13=2,SW14=2,SW15=2,SW16=2,SW17=2,SW18=2,SW19=2)),TC19/(SO19*2),IF(AND(TD12="",TD13="",TD14="",TD15="",TD16="",TD17="",TD18="",TD19&lt;&gt;"",OR(SW12=2,SW13=2,SW14=2,SW15=2,SW16=2,SW17=2,SW18=2,SW19=2)),TC19/(SO19*2),IF(AND(TD13="",TD14="",TD15="",TD16="",TD17="",TD18="",TD19&lt;&gt;"",OR(SW13=2,SW14=2,SW15=2,SW16=2,SW17=2,SW18=2,SW19=2)),TC19/(SO19*2),IF(AND(TD14="",TD15="",TD16="",TD17="",TD18="",TD19&lt;&gt;"",OR(SW14=2,SW15=2,SW16=2,SW17=2,SW18=2,SW19=2)),TC19/(SO19*2),IF(AND(TD15="",TD16="",TD17="",TD18="",TD19&lt;&gt;"",OR(SW15=2,SW16=2,SW17=2,SW18=2,SW19=2)),TC19/(SO19*2),IF(AND(TD16="",TD17="",TD18="",TD19&lt;&gt;"",OR(SW16=2,SW17=2,SW18=2,SW19=2)),TC19/(SO19*2),IF(AND(TD17="",TD18="",TD19&lt;&gt;"",OR(SW17=2,SW18=2,SW19=2)),TC19/(SO19*2),IF(AND(TD18="",TD19&lt;&gt;"",OR(SW18=2,SW19=2)),TC19/(SO19*2),1))))))))))</f>
        <v/>
      </c>
      <c r="SZ19" s="89" t="str">
        <f t="shared" ca="1" si="239"/>
        <v/>
      </c>
      <c r="TA19" s="84">
        <f t="shared" si="240"/>
        <v>0</v>
      </c>
      <c r="TB19" s="84" t="str">
        <f t="shared" ref="TB19:TB59" si="461">IF(SO19="","",IF(AND(SO10="",SO11="",SO12="",SO13="",SO14="",SO15="",SO16="",SO17="",SO18="",SO19&lt;&gt;""),TA10+TA11+TA12+TA13+TA14+TA15+TA16+TA17+TA18+TA19,IF(AND(SO11="",SO12="",SO13="",SO14="",SO15="",SO16="",SO17="",SO18="",SO19&lt;&gt;""),TA11+TA12+TA13+TA14+TA15+TA16+TA17+TA18+TA19,IF(AND(SO12="",SO13="",SO14="",SO15="",SO16="",SO17="",SO18="",SO19&lt;&gt;""),TA12+TA13+TA14+TA15+TA16+TA17+TA18+TA19,IF(AND(SO13="",SO14="",SO15="",SO16="",SO17="",SO18="",SO19&lt;&gt;""),TA13+TA14+TA15+TA16+TA17+TA18+TA19,IF(AND(SO14="",SO15="",SO16="",SO17="",SO18="",SO19&lt;&gt;""),TA14+TA15+TA16+TA17+TA18+TA19,IF(AND(SO15="",SO16="",SO17="",SO18="",SO19&lt;&gt;""),TA15+TA16+TA17+TA18+TA19,IF(AND(SO16="",SO17="",SO18="",SO19&lt;&gt;""),TA16+TA17+TA18+TA19,IF(AND(SO17="",SO18="",SO19&lt;&gt;""),TA17+TA18+TA19,IF(AND(SO18="",SO19&lt;&gt;""),TA18+TA19,TA19))))))))))</f>
        <v/>
      </c>
      <c r="TC19" s="84" t="str">
        <f t="shared" si="241"/>
        <v/>
      </c>
      <c r="TD19" s="24" t="str">
        <f t="shared" si="242"/>
        <v/>
      </c>
      <c r="TE19" s="101">
        <f>入力シート!SV19</f>
        <v>0</v>
      </c>
      <c r="TF19" s="210">
        <f>入力シート!SW19</f>
        <v>0</v>
      </c>
      <c r="TG19" s="211"/>
      <c r="TH19" s="212"/>
      <c r="TI19" s="94"/>
      <c r="TJ19" s="94"/>
      <c r="TK19" s="94"/>
      <c r="TL19" s="14">
        <f>入力シート!SX19</f>
        <v>0</v>
      </c>
      <c r="TN19" s="30" t="str">
        <f t="shared" si="349"/>
        <v/>
      </c>
      <c r="TO19" s="101">
        <f>入力シート!TN19</f>
        <v>0</v>
      </c>
      <c r="TP19" s="101" t="str">
        <f>IF(TN19="","",入力シート!TO19)</f>
        <v/>
      </c>
      <c r="TQ19" s="24">
        <f>TIME(入力シート!TQ19,入力シート!TS19,0)</f>
        <v>0</v>
      </c>
      <c r="TR19" s="24">
        <f>TIME(入力シート!TU19,入力シート!TW19,0)</f>
        <v>0</v>
      </c>
      <c r="TS19" s="31">
        <f>TIME(入力シート!TY19,入力シート!UA19,0)</f>
        <v>0</v>
      </c>
      <c r="TT19" s="31">
        <f>TIME(入力シート!UC19,入力シート!UE19,0)</f>
        <v>0</v>
      </c>
      <c r="TU19" s="24">
        <f t="shared" si="243"/>
        <v>0</v>
      </c>
      <c r="TV19" s="24">
        <f t="shared" si="244"/>
        <v>0</v>
      </c>
      <c r="TW19" s="24">
        <f t="shared" si="245"/>
        <v>0</v>
      </c>
      <c r="TX19" s="26" t="str">
        <f t="shared" si="42"/>
        <v/>
      </c>
      <c r="TY19" s="26" t="str">
        <f t="shared" si="43"/>
        <v/>
      </c>
      <c r="TZ19" s="24" t="str">
        <f t="shared" si="394"/>
        <v/>
      </c>
      <c r="UA19" s="24" t="str">
        <f t="shared" ref="UA19:UA59" si="462">IF(TZ19="","",IF(TZ19=999,"error",IF(AND(AND(TO19=TO18,TO18=TO17,TO17=TO16,TO16=TO15,TO15=TO14,TO14=TO13,TO13=TO12,TO12=TO11,TO11=TO10),AND(TZ18="",TZ17="",TZ16="",TZ15="",TZ14="",TZ13="",TZ12="",TZ11="",TZ10="")),TW10+TW11+TW12+TW13+TW14+TW15+TW16+TW17+TW18+TW19,IF(AND(AND(TO19=TO18,TO18=TO17,TO17=TO16,TO16=TO15,TO15=TO14,TO14=TO13,TO13=TO12,TO12=TO11),AND(TZ18="",TZ17="",TZ16="",TZ15="",TZ14="",TZ13="",TZ12="",TZ11="")),TW11+TW12+TW13+TW14+TW15+TW16+TW17+TW18+TW19,IF(AND(AND(TO19=TO18,TO18=TO17,TO17=TO16,TO16=TO15,TO15=TO14,TO14=TO13,TO13=TO12),AND(TZ18="",TZ17="",TZ16="",TZ15="",TZ14="",TZ13="",TZ12="")),TW12+TW13+TW14+TW15+TW16+TW17+TW18+TW19,IF(AND(AND(TO19=TO18,TO18=TO17,TO17=TO16,TO16=TO15,TO15=TO14,TO14=TO13),AND(TZ18="",TZ17="",TZ16="",TZ15="",TZ14="",TZ13="")),TW13+TW14+TW15+TW16+TW17+TW18+TW19,IF(AND(AND(TO19=TO18,TO18=TO17,TO17=TO16,TO16=TO15,TO15=TO14),AND(TZ18="",TZ17="",TZ16="",TZ15="",TZ14="")),TW14+TW15+TW16+TW17+TW18+TW19,IF(AND(AND(TO19=TO18,TO18=TO17,TO17=TO16,TO16=TO15),AND(TZ18="",TZ17="",TZ16="",TZ15="")),TW15+TW16+TW17+TW18+TW19,IF(AND(AND(TO19=TO18,TO18=TO17,TO17=TO16),AND(TZ18="",TZ17="",TZ16="")),TW16+TW17+TW18+TW19,IF(AND(AND(TO19=TO18,TO18=TO17),AND(TZ18="",TZ17="")),TW17+TW18+TW19,IF(AND(TO18=TO19,TZ18=""),TW18+TW19,TZ19)))))))))))</f>
        <v/>
      </c>
      <c r="UB19" s="101" t="str">
        <f t="shared" si="247"/>
        <v/>
      </c>
      <c r="UC19" s="24" t="str">
        <f t="shared" si="248"/>
        <v/>
      </c>
      <c r="UD19" s="27">
        <f t="shared" si="375"/>
        <v>1</v>
      </c>
      <c r="UE19" s="27" t="str">
        <f t="shared" si="249"/>
        <v>1</v>
      </c>
      <c r="UF19" s="27" t="str">
        <f t="shared" si="350"/>
        <v/>
      </c>
      <c r="UG19" s="27" t="str">
        <f t="shared" si="250"/>
        <v/>
      </c>
      <c r="UH19" s="28" t="str">
        <f t="shared" ca="1" si="251"/>
        <v/>
      </c>
      <c r="UI19" s="33">
        <f>入力シート!UG19</f>
        <v>0</v>
      </c>
      <c r="UJ19" s="88" t="str">
        <f t="shared" ref="UJ19:UJ59" ca="1" si="463">IF(UH19="","",IF(AND(UH10="",UH11="",UH12="",UH13="",UH14="",UH15="",UH16="",UH17="",UH18="",UH19&lt;&gt;"",OR(UI10=2,UI11=2,UI12=2,UI13=2,UI14=2,UI15=2,UI16=2,UI17=2,UI18=2,UI19=2)),UH19*2,IF(AND(UH11="",UH12="",UH13="",UH14="",UH15="",UH16="",UH17="",UH18="",UH19&lt;&gt;"",OR(UI11=2,UI12=2,UI13=2,UI14=2,UI15=2,UI16=2,UI17=2,UI18=2,UI19=2)),UH19*2,IF(AND(UH12="",UH13="",UH14="",UH15="",UH16="",UH17="",UH18="",UH19&lt;&gt;"",OR(UI12=2,UI13=2,UI14=2,UI15=2,UI16=2,UI17=2,UI18=2,UI19=2)),UH19*2,IF(AND(UH13="",UH14="",UH15="",UH16="",UH17="",UH18="",UH19&lt;&gt;"",OR(UI13=2,UI14=2,UI15=2,UI16=2,UI17=2,UI18=2,UI19=2)),UH19*2,IF(AND(UH14="",UH15="",UH16="",UH17="",UH18="",UH19&lt;&gt;"",OR(UI14=2,UI15=2,UI16=2,UI17=2,UI18=2,UI19=2)),UH19*2,IF(AND(UH15="",UH16="",UH17="",UH18="",UH19&lt;&gt;"",OR(UI15=2,UI16=2,UI17=2,UI18=2,UI19=2)),UH19*2,IF(AND(UH16="",UH17="",UH18="",UH19&lt;&gt;"",OR(UI16=2,UI17=2,UI18=2,UI19=2)),UH19*2,IF(AND(UH17="",UH18="",UH19&lt;&gt;"",OR(UI17=2,UI18=2,UI19=2)),UH19*2,IF(AND(UH18="",UH19&lt;&gt;"",OR(UI18=2,UI19=2)),UH19*2,IF(AND(UH19&lt;&gt;"",UI19=2),UH19*2,UH19)))))))))))</f>
        <v/>
      </c>
      <c r="UK19" s="87" t="str">
        <f t="shared" ref="UK19:UK59" si="464">IF(UP19="","",IF(AND(UP10="",UP11="",UP12="",UP13="",UP14="",UP15="",UP16="",UP17="",UP18="",UP19&lt;&gt;"",OR(UI10=2,UI11=2,UI12=2,UI13=2,UI14=2,UI15=2,UI16=2,UI17=2,UI18=2,UI19=2)),UO19/(UA19*2),IF(AND(UP11="",UP12="",UP13="",UP14="",UP15="",UP16="",UP17="",UP18="",UP19&lt;&gt;"",OR(UI11=2,UI12=2,UI13=2,UI14=2,UI15=2,UI16=2,UI17=2,UI18=2,UI19=2)),UO19/(UA19*2),IF(AND(UP12="",UP13="",UP14="",UP15="",UP16="",UP17="",UP18="",UP19&lt;&gt;"",OR(UI12=2,UI13=2,UI14=2,UI15=2,UI16=2,UI17=2,UI18=2,UI19=2)),UO19/(UA19*2),IF(AND(UP13="",UP14="",UP15="",UP16="",UP17="",UP18="",UP19&lt;&gt;"",OR(UI13=2,UI14=2,UI15=2,UI16=2,UI17=2,UI18=2,UI19=2)),UO19/(UA19*2),IF(AND(UP14="",UP15="",UP16="",UP17="",UP18="",UP19&lt;&gt;"",OR(UI14=2,UI15=2,UI16=2,UI17=2,UI18=2,UI19=2)),UO19/(UA19*2),IF(AND(UP15="",UP16="",UP17="",UP18="",UP19&lt;&gt;"",OR(UI15=2,UI16=2,UI17=2,UI18=2,UI19=2)),UO19/(UA19*2),IF(AND(UP16="",UP17="",UP18="",UP19&lt;&gt;"",OR(UI16=2,UI17=2,UI18=2,UI19=2)),UO19/(UA19*2),IF(AND(UP17="",UP18="",UP19&lt;&gt;"",OR(UI17=2,UI18=2,UI19=2)),UO19/(UA19*2),IF(AND(UP18="",UP19&lt;&gt;"",OR(UI18=2,UI19=2)),UO19/(UA19*2),1))))))))))</f>
        <v/>
      </c>
      <c r="UL19" s="89" t="str">
        <f t="shared" ca="1" si="252"/>
        <v/>
      </c>
      <c r="UM19" s="84">
        <f t="shared" si="253"/>
        <v>0</v>
      </c>
      <c r="UN19" s="84" t="str">
        <f t="shared" ref="UN19:UN59" si="465">IF(UA19="","",IF(AND(UA10="",UA11="",UA12="",UA13="",UA14="",UA15="",UA16="",UA17="",UA18="",UA19&lt;&gt;""),UM10+UM11+UM12+UM13+UM14+UM15+UM16+UM17+UM18+UM19,IF(AND(UA11="",UA12="",UA13="",UA14="",UA15="",UA16="",UA17="",UA18="",UA19&lt;&gt;""),UM11+UM12+UM13+UM14+UM15+UM16+UM17+UM18+UM19,IF(AND(UA12="",UA13="",UA14="",UA15="",UA16="",UA17="",UA18="",UA19&lt;&gt;""),UM12+UM13+UM14+UM15+UM16+UM17+UM18+UM19,IF(AND(UA13="",UA14="",UA15="",UA16="",UA17="",UA18="",UA19&lt;&gt;""),UM13+UM14+UM15+UM16+UM17+UM18+UM19,IF(AND(UA14="",UA15="",UA16="",UA17="",UA18="",UA19&lt;&gt;""),UM14+UM15+UM16+UM17+UM18+UM19,IF(AND(UA15="",UA16="",UA17="",UA18="",UA19&lt;&gt;""),UM15+UM16+UM17+UM18+UM19,IF(AND(UA16="",UA17="",UA18="",UA19&lt;&gt;""),UM16+UM17+UM18+UM19,IF(AND(UA17="",UA18="",UA19&lt;&gt;""),UM17+UM18+UM19,IF(AND(UA18="",UA19&lt;&gt;""),UM18+UM19,UM19))))))))))</f>
        <v/>
      </c>
      <c r="UO19" s="84" t="str">
        <f t="shared" si="254"/>
        <v/>
      </c>
      <c r="UP19" s="24" t="str">
        <f t="shared" si="255"/>
        <v/>
      </c>
      <c r="UQ19" s="101">
        <f>入力シート!UH19</f>
        <v>0</v>
      </c>
      <c r="UR19" s="210">
        <f>入力シート!UI19</f>
        <v>0</v>
      </c>
      <c r="US19" s="211"/>
      <c r="UT19" s="212"/>
      <c r="UU19" s="94"/>
      <c r="UV19" s="94"/>
      <c r="UW19" s="94"/>
      <c r="UX19" s="14">
        <f>入力シート!UJ19</f>
        <v>0</v>
      </c>
      <c r="UZ19" s="30" t="str">
        <f t="shared" si="351"/>
        <v/>
      </c>
      <c r="VA19" s="101">
        <f>入力シート!UZ19</f>
        <v>0</v>
      </c>
      <c r="VB19" s="101" t="str">
        <f>IF(UZ19="","",入力シート!VA19)</f>
        <v/>
      </c>
      <c r="VC19" s="24">
        <f>TIME(入力シート!VC19,入力シート!VE19,0)</f>
        <v>0</v>
      </c>
      <c r="VD19" s="24">
        <f>TIME(入力シート!VG19,入力シート!VI19,0)</f>
        <v>0</v>
      </c>
      <c r="VE19" s="31">
        <f>TIME(入力シート!VK19,入力シート!VM19,0)</f>
        <v>0</v>
      </c>
      <c r="VF19" s="31">
        <f>TIME(入力シート!VO19,入力シート!VQ19,0)</f>
        <v>0</v>
      </c>
      <c r="VG19" s="24">
        <f t="shared" si="256"/>
        <v>0</v>
      </c>
      <c r="VH19" s="24">
        <f t="shared" si="257"/>
        <v>0</v>
      </c>
      <c r="VI19" s="24">
        <f t="shared" si="258"/>
        <v>0</v>
      </c>
      <c r="VJ19" s="26" t="str">
        <f t="shared" si="45"/>
        <v/>
      </c>
      <c r="VK19" s="26" t="str">
        <f t="shared" si="46"/>
        <v/>
      </c>
      <c r="VL19" s="24" t="str">
        <f t="shared" si="395"/>
        <v/>
      </c>
      <c r="VM19" s="24" t="str">
        <f t="shared" ref="VM19:VM59" si="466">IF(VL19="","",IF(VL19=999,"error",IF(AND(AND(VA19=VA18,VA18=VA17,VA17=VA16,VA16=VA15,VA15=VA14,VA14=VA13,VA13=VA12,VA12=VA11,VA11=VA10),AND(VL18="",VL17="",VL16="",VL15="",VL14="",VL13="",VL12="",VL11="",VL10="")),VI10+VI11+VI12+VI13+VI14+VI15+VI16+VI17+VI18+VI19,IF(AND(AND(VA19=VA18,VA18=VA17,VA17=VA16,VA16=VA15,VA15=VA14,VA14=VA13,VA13=VA12,VA12=VA11),AND(VL18="",VL17="",VL16="",VL15="",VL14="",VL13="",VL12="",VL11="")),VI11+VI12+VI13+VI14+VI15+VI16+VI17+VI18+VI19,IF(AND(AND(VA19=VA18,VA18=VA17,VA17=VA16,VA16=VA15,VA15=VA14,VA14=VA13,VA13=VA12),AND(VL18="",VL17="",VL16="",VL15="",VL14="",VL13="",VL12="")),VI12+VI13+VI14+VI15+VI16+VI17+VI18+VI19,IF(AND(AND(VA19=VA18,VA18=VA17,VA17=VA16,VA16=VA15,VA15=VA14,VA14=VA13),AND(VL18="",VL17="",VL16="",VL15="",VL14="",VL13="")),VI13+VI14+VI15+VI16+VI17+VI18+VI19,IF(AND(AND(VA19=VA18,VA18=VA17,VA17=VA16,VA16=VA15,VA15=VA14),AND(VL18="",VL17="",VL16="",VL15="",VL14="")),VI14+VI15+VI16+VI17+VI18+VI19,IF(AND(AND(VA19=VA18,VA18=VA17,VA17=VA16,VA16=VA15),AND(VL18="",VL17="",VL16="",VL15="")),VI15+VI16+VI17+VI18+VI19,IF(AND(AND(VA19=VA18,VA18=VA17,VA17=VA16),AND(VL18="",VL17="",VL16="")),VI16+VI17+VI18+VI19,IF(AND(AND(VA19=VA18,VA18=VA17),AND(VL18="",VL17="")),VI17+VI18+VI19,IF(AND(VA18=VA19,VL18=""),VI18+VI19,VL19)))))))))))</f>
        <v/>
      </c>
      <c r="VN19" s="101" t="str">
        <f t="shared" si="260"/>
        <v/>
      </c>
      <c r="VO19" s="24" t="str">
        <f t="shared" si="261"/>
        <v/>
      </c>
      <c r="VP19" s="27">
        <f t="shared" si="376"/>
        <v>1</v>
      </c>
      <c r="VQ19" s="27" t="str">
        <f t="shared" si="262"/>
        <v>1</v>
      </c>
      <c r="VR19" s="27" t="str">
        <f t="shared" si="352"/>
        <v/>
      </c>
      <c r="VS19" s="27" t="str">
        <f t="shared" si="263"/>
        <v/>
      </c>
      <c r="VT19" s="28" t="str">
        <f t="shared" ca="1" si="264"/>
        <v/>
      </c>
      <c r="VU19" s="33">
        <f>入力シート!VS19</f>
        <v>0</v>
      </c>
      <c r="VV19" s="88" t="str">
        <f t="shared" ref="VV19:VV59" ca="1" si="467">IF(VT19="","",IF(AND(VT10="",VT11="",VT12="",VT13="",VT14="",VT15="",VT16="",VT17="",VT18="",VT19&lt;&gt;"",OR(VU10=2,VU11=2,VU12=2,VU13=2,VU14=2,VU15=2,VU16=2,VU17=2,VU18=2,VU19=2)),VT19*2,IF(AND(VT11="",VT12="",VT13="",VT14="",VT15="",VT16="",VT17="",VT18="",VT19&lt;&gt;"",OR(VU11=2,VU12=2,VU13=2,VU14=2,VU15=2,VU16=2,VU17=2,VU18=2,VU19=2)),VT19*2,IF(AND(VT12="",VT13="",VT14="",VT15="",VT16="",VT17="",VT18="",VT19&lt;&gt;"",OR(VU12=2,VU13=2,VU14=2,VU15=2,VU16=2,VU17=2,VU18=2,VU19=2)),VT19*2,IF(AND(VT13="",VT14="",VT15="",VT16="",VT17="",VT18="",VT19&lt;&gt;"",OR(VU13=2,VU14=2,VU15=2,VU16=2,VU17=2,VU18=2,VU19=2)),VT19*2,IF(AND(VT14="",VT15="",VT16="",VT17="",VT18="",VT19&lt;&gt;"",OR(VU14=2,VU15=2,VU16=2,VU17=2,VU18=2,VU19=2)),VT19*2,IF(AND(VT15="",VT16="",VT17="",VT18="",VT19&lt;&gt;"",OR(VU15=2,VU16=2,VU17=2,VU18=2,VU19=2)),VT19*2,IF(AND(VT16="",VT17="",VT18="",VT19&lt;&gt;"",OR(VU16=2,VU17=2,VU18=2,VU19=2)),VT19*2,IF(AND(VT17="",VT18="",VT19&lt;&gt;"",OR(VU17=2,VU18=2,VU19=2)),VT19*2,IF(AND(VT18="",VT19&lt;&gt;"",OR(VU18=2,VU19=2)),VT19*2,IF(AND(VT19&lt;&gt;"",VU19=2),VT19*2,VT19)))))))))))</f>
        <v/>
      </c>
      <c r="VW19" s="87" t="str">
        <f t="shared" ref="VW19:VW59" si="468">IF(WB19="","",IF(AND(WB10="",WB11="",WB12="",WB13="",WB14="",WB15="",WB16="",WB17="",WB18="",WB19&lt;&gt;"",OR(VU10=2,VU11=2,VU12=2,VU13=2,VU14=2,VU15=2,VU16=2,VU17=2,VU18=2,VU19=2)),WA19/(VM19*2),IF(AND(WB11="",WB12="",WB13="",WB14="",WB15="",WB16="",WB17="",WB18="",WB19&lt;&gt;"",OR(VU11=2,VU12=2,VU13=2,VU14=2,VU15=2,VU16=2,VU17=2,VU18=2,VU19=2)),WA19/(VM19*2),IF(AND(WB12="",WB13="",WB14="",WB15="",WB16="",WB17="",WB18="",WB19&lt;&gt;"",OR(VU12=2,VU13=2,VU14=2,VU15=2,VU16=2,VU17=2,VU18=2,VU19=2)),WA19/(VM19*2),IF(AND(WB13="",WB14="",WB15="",WB16="",WB17="",WB18="",WB19&lt;&gt;"",OR(VU13=2,VU14=2,VU15=2,VU16=2,VU17=2,VU18=2,VU19=2)),WA19/(VM19*2),IF(AND(WB14="",WB15="",WB16="",WB17="",WB18="",WB19&lt;&gt;"",OR(VU14=2,VU15=2,VU16=2,VU17=2,VU18=2,VU19=2)),WA19/(VM19*2),IF(AND(WB15="",WB16="",WB17="",WB18="",WB19&lt;&gt;"",OR(VU15=2,VU16=2,VU17=2,VU18=2,VU19=2)),WA19/(VM19*2),IF(AND(WB16="",WB17="",WB18="",WB19&lt;&gt;"",OR(VU16=2,VU17=2,VU18=2,VU19=2)),WA19/(VM19*2),IF(AND(WB17="",WB18="",WB19&lt;&gt;"",OR(VU17=2,VU18=2,VU19=2)),WA19/(VM19*2),IF(AND(WB18="",WB19&lt;&gt;"",OR(VU18=2,VU19=2)),WA19/(VM19*2),1))))))))))</f>
        <v/>
      </c>
      <c r="VX19" s="89" t="str">
        <f t="shared" ca="1" si="265"/>
        <v/>
      </c>
      <c r="VY19" s="84">
        <f t="shared" si="266"/>
        <v>0</v>
      </c>
      <c r="VZ19" s="84" t="str">
        <f t="shared" ref="VZ19:VZ59" si="469">IF(VM19="","",IF(AND(VM10="",VM11="",VM12="",VM13="",VM14="",VM15="",VM16="",VM17="",VM18="",VM19&lt;&gt;""),VY10+VY11+VY12+VY13+VY14+VY15+VY16+VY17+VY18+VY19,IF(AND(VM11="",VM12="",VM13="",VM14="",VM15="",VM16="",VM17="",VM18="",VM19&lt;&gt;""),VY11+VY12+VY13+VY14+VY15+VY16+VY17+VY18+VY19,IF(AND(VM12="",VM13="",VM14="",VM15="",VM16="",VM17="",VM18="",VM19&lt;&gt;""),VY12+VY13+VY14+VY15+VY16+VY17+VY18+VY19,IF(AND(VM13="",VM14="",VM15="",VM16="",VM17="",VM18="",VM19&lt;&gt;""),VY13+VY14+VY15+VY16+VY17+VY18+VY19,IF(AND(VM14="",VM15="",VM16="",VM17="",VM18="",VM19&lt;&gt;""),VY14+VY15+VY16+VY17+VY18+VY19,IF(AND(VM15="",VM16="",VM17="",VM18="",VM19&lt;&gt;""),VY15+VY16+VY17+VY18+VY19,IF(AND(VM16="",VM17="",VM18="",VM19&lt;&gt;""),VY16+VY17+VY18+VY19,IF(AND(VM17="",VM18="",VM19&lt;&gt;""),VY17+VY18+VY19,IF(AND(VM18="",VM19&lt;&gt;""),VY18+VY19,VY19))))))))))</f>
        <v/>
      </c>
      <c r="WA19" s="84" t="str">
        <f t="shared" si="267"/>
        <v/>
      </c>
      <c r="WB19" s="24" t="str">
        <f t="shared" si="268"/>
        <v/>
      </c>
      <c r="WC19" s="101">
        <f>入力シート!VT19</f>
        <v>0</v>
      </c>
      <c r="WD19" s="210">
        <f>入力シート!VU19</f>
        <v>0</v>
      </c>
      <c r="WE19" s="211"/>
      <c r="WF19" s="212"/>
      <c r="WG19" s="94"/>
      <c r="WH19" s="94"/>
      <c r="WI19" s="94"/>
      <c r="WJ19" s="14">
        <f>入力シート!VV19</f>
        <v>0</v>
      </c>
      <c r="WL19" s="30" t="str">
        <f t="shared" si="353"/>
        <v/>
      </c>
      <c r="WM19" s="101">
        <f>入力シート!WL19</f>
        <v>0</v>
      </c>
      <c r="WN19" s="101" t="str">
        <f>IF(WL19="","",入力シート!WM19)</f>
        <v/>
      </c>
      <c r="WO19" s="24">
        <f>TIME(入力シート!WO19,入力シート!WQ19,0)</f>
        <v>0</v>
      </c>
      <c r="WP19" s="24">
        <f>TIME(入力シート!WS19,入力シート!WU19,0)</f>
        <v>0</v>
      </c>
      <c r="WQ19" s="31">
        <f>TIME(入力シート!WW19,入力シート!WY19,0)</f>
        <v>0</v>
      </c>
      <c r="WR19" s="31">
        <f>TIME(入力シート!XA19,入力シート!XC19,0)</f>
        <v>0</v>
      </c>
      <c r="WS19" s="24">
        <f t="shared" si="269"/>
        <v>0</v>
      </c>
      <c r="WT19" s="24">
        <f t="shared" si="270"/>
        <v>0</v>
      </c>
      <c r="WU19" s="24">
        <f t="shared" si="271"/>
        <v>0</v>
      </c>
      <c r="WV19" s="26" t="str">
        <f t="shared" si="48"/>
        <v/>
      </c>
      <c r="WW19" s="26" t="str">
        <f t="shared" si="49"/>
        <v/>
      </c>
      <c r="WX19" s="24" t="str">
        <f t="shared" si="396"/>
        <v/>
      </c>
      <c r="WY19" s="24" t="str">
        <f t="shared" ref="WY19:WY59" si="470">IF(WX19="","",IF(WX19=999,"error",IF(AND(AND(WM19=WM18,WM18=WM17,WM17=WM16,WM16=WM15,WM15=WM14,WM14=WM13,WM13=WM12,WM12=WM11,WM11=WM10),AND(WX18="",WX17="",WX16="",WX15="",WX14="",WX13="",WX12="",WX11="",WX10="")),WU10+WU11+WU12+WU13+WU14+WU15+WU16+WU17+WU18+WU19,IF(AND(AND(WM19=WM18,WM18=WM17,WM17=WM16,WM16=WM15,WM15=WM14,WM14=WM13,WM13=WM12,WM12=WM11),AND(WX18="",WX17="",WX16="",WX15="",WX14="",WX13="",WX12="",WX11="")),WU11+WU12+WU13+WU14+WU15+WU16+WU17+WU18+WU19,IF(AND(AND(WM19=WM18,WM18=WM17,WM17=WM16,WM16=WM15,WM15=WM14,WM14=WM13,WM13=WM12),AND(WX18="",WX17="",WX16="",WX15="",WX14="",WX13="",WX12="")),WU12+WU13+WU14+WU15+WU16+WU17+WU18+WU19,IF(AND(AND(WM19=WM18,WM18=WM17,WM17=WM16,WM16=WM15,WM15=WM14,WM14=WM13),AND(WX18="",WX17="",WX16="",WX15="",WX14="",WX13="")),WU13+WU14+WU15+WU16+WU17+WU18+WU19,IF(AND(AND(WM19=WM18,WM18=WM17,WM17=WM16,WM16=WM15,WM15=WM14),AND(WX18="",WX17="",WX16="",WX15="",WX14="")),WU14+WU15+WU16+WU17+WU18+WU19,IF(AND(AND(WM19=WM18,WM18=WM17,WM17=WM16,WM16=WM15),AND(WX18="",WX17="",WX16="",WX15="")),WU15+WU16+WU17+WU18+WU19,IF(AND(AND(WM19=WM18,WM18=WM17,WM17=WM16),AND(WX18="",WX17="",WX16="")),WU16+WU17+WU18+WU19,IF(AND(AND(WM19=WM18,WM18=WM17),AND(WX18="",WX17="")),WU17+WU18+WU19,IF(AND(WM18=WM19,WX18=""),WU18+WU19,WX19)))))))))))</f>
        <v/>
      </c>
      <c r="WZ19" s="101" t="str">
        <f t="shared" si="273"/>
        <v/>
      </c>
      <c r="XA19" s="24" t="str">
        <f t="shared" si="274"/>
        <v/>
      </c>
      <c r="XB19" s="27">
        <f t="shared" si="377"/>
        <v>1</v>
      </c>
      <c r="XC19" s="27" t="str">
        <f t="shared" si="275"/>
        <v>1</v>
      </c>
      <c r="XD19" s="27" t="str">
        <f t="shared" si="354"/>
        <v/>
      </c>
      <c r="XE19" s="27" t="str">
        <f t="shared" si="276"/>
        <v/>
      </c>
      <c r="XF19" s="28" t="str">
        <f t="shared" ca="1" si="277"/>
        <v/>
      </c>
      <c r="XG19" s="33">
        <f>入力シート!XE19</f>
        <v>0</v>
      </c>
      <c r="XH19" s="88" t="str">
        <f t="shared" ref="XH19:XH59" ca="1" si="471">IF(XF19="","",IF(AND(XF10="",XF11="",XF12="",XF13="",XF14="",XF15="",XF16="",XF17="",XF18="",XF19&lt;&gt;"",OR(XG10=2,XG11=2,XG12=2,XG13=2,XG14=2,XG15=2,XG16=2,XG17=2,XG18=2,XG19=2)),XF19*2,IF(AND(XF11="",XF12="",XF13="",XF14="",XF15="",XF16="",XF17="",XF18="",XF19&lt;&gt;"",OR(XG11=2,XG12=2,XG13=2,XG14=2,XG15=2,XG16=2,XG17=2,XG18=2,XG19=2)),XF19*2,IF(AND(XF12="",XF13="",XF14="",XF15="",XF16="",XF17="",XF18="",XF19&lt;&gt;"",OR(XG12=2,XG13=2,XG14=2,XG15=2,XG16=2,XG17=2,XG18=2,XG19=2)),XF19*2,IF(AND(XF13="",XF14="",XF15="",XF16="",XF17="",XF18="",XF19&lt;&gt;"",OR(XG13=2,XG14=2,XG15=2,XG16=2,XG17=2,XG18=2,XG19=2)),XF19*2,IF(AND(XF14="",XF15="",XF16="",XF17="",XF18="",XF19&lt;&gt;"",OR(XG14=2,XG15=2,XG16=2,XG17=2,XG18=2,XG19=2)),XF19*2,IF(AND(XF15="",XF16="",XF17="",XF18="",XF19&lt;&gt;"",OR(XG15=2,XG16=2,XG17=2,XG18=2,XG19=2)),XF19*2,IF(AND(XF16="",XF17="",XF18="",XF19&lt;&gt;"",OR(XG16=2,XG17=2,XG18=2,XG19=2)),XF19*2,IF(AND(XF17="",XF18="",XF19&lt;&gt;"",OR(XG17=2,XG18=2,XG19=2)),XF19*2,IF(AND(XF18="",XF19&lt;&gt;"",OR(XG18=2,XG19=2)),XF19*2,IF(AND(XF19&lt;&gt;"",XG19=2),XF19*2,XF19)))))))))))</f>
        <v/>
      </c>
      <c r="XI19" s="87" t="str">
        <f t="shared" ref="XI19:XI59" si="472">IF(XN19="","",IF(AND(XN10="",XN11="",XN12="",XN13="",XN14="",XN15="",XN16="",XN17="",XN18="",XN19&lt;&gt;"",OR(XG10=2,XG11=2,XG12=2,XG13=2,XG14=2,XG15=2,XG16=2,XG17=2,XG18=2,XG19=2)),XM19/(WY19*2),IF(AND(XN11="",XN12="",XN13="",XN14="",XN15="",XN16="",XN17="",XN18="",XN19&lt;&gt;"",OR(XG11=2,XG12=2,XG13=2,XG14=2,XG15=2,XG16=2,XG17=2,XG18=2,XG19=2)),XM19/(WY19*2),IF(AND(XN12="",XN13="",XN14="",XN15="",XN16="",XN17="",XN18="",XN19&lt;&gt;"",OR(XG12=2,XG13=2,XG14=2,XG15=2,XG16=2,XG17=2,XG18=2,XG19=2)),XM19/(WY19*2),IF(AND(XN13="",XN14="",XN15="",XN16="",XN17="",XN18="",XN19&lt;&gt;"",OR(XG13=2,XG14=2,XG15=2,XG16=2,XG17=2,XG18=2,XG19=2)),XM19/(WY19*2),IF(AND(XN14="",XN15="",XN16="",XN17="",XN18="",XN19&lt;&gt;"",OR(XG14=2,XG15=2,XG16=2,XG17=2,XG18=2,XG19=2)),XM19/(WY19*2),IF(AND(XN15="",XN16="",XN17="",XN18="",XN19&lt;&gt;"",OR(XG15=2,XG16=2,XG17=2,XG18=2,XG19=2)),XM19/(WY19*2),IF(AND(XN16="",XN17="",XN18="",XN19&lt;&gt;"",OR(XG16=2,XG17=2,XG18=2,XG19=2)),XM19/(WY19*2),IF(AND(XN17="",XN18="",XN19&lt;&gt;"",OR(XG17=2,XG18=2,XG19=2)),XM19/(WY19*2),IF(AND(XN18="",XN19&lt;&gt;"",OR(XG18=2,XG19=2)),XM19/(WY19*2),1))))))))))</f>
        <v/>
      </c>
      <c r="XJ19" s="89" t="str">
        <f t="shared" ca="1" si="278"/>
        <v/>
      </c>
      <c r="XK19" s="84">
        <f t="shared" si="279"/>
        <v>0</v>
      </c>
      <c r="XL19" s="84" t="str">
        <f t="shared" ref="XL19:XL59" si="473">IF(WY19="","",IF(AND(WY10="",WY11="",WY12="",WY13="",WY14="",WY15="",WY16="",WY17="",WY18="",WY19&lt;&gt;""),XK10+XK11+XK12+XK13+XK14+XK15+XK16+XK17+XK18+XK19,IF(AND(WY11="",WY12="",WY13="",WY14="",WY15="",WY16="",WY17="",WY18="",WY19&lt;&gt;""),XK11+XK12+XK13+XK14+XK15+XK16+XK17+XK18+XK19,IF(AND(WY12="",WY13="",WY14="",WY15="",WY16="",WY17="",WY18="",WY19&lt;&gt;""),XK12+XK13+XK14+XK15+XK16+XK17+XK18+XK19,IF(AND(WY13="",WY14="",WY15="",WY16="",WY17="",WY18="",WY19&lt;&gt;""),XK13+XK14+XK15+XK16+XK17+XK18+XK19,IF(AND(WY14="",WY15="",WY16="",WY17="",WY18="",WY19&lt;&gt;""),XK14+XK15+XK16+XK17+XK18+XK19,IF(AND(WY15="",WY16="",WY17="",WY18="",WY19&lt;&gt;""),XK15+XK16+XK17+XK18+XK19,IF(AND(WY16="",WY17="",WY18="",WY19&lt;&gt;""),XK16+XK17+XK18+XK19,IF(AND(WY17="",WY18="",WY19&lt;&gt;""),XK17+XK18+XK19,IF(AND(WY18="",WY19&lt;&gt;""),XK18+XK19,XK19))))))))))</f>
        <v/>
      </c>
      <c r="XM19" s="84" t="str">
        <f t="shared" si="280"/>
        <v/>
      </c>
      <c r="XN19" s="24" t="str">
        <f t="shared" si="281"/>
        <v/>
      </c>
      <c r="XO19" s="101">
        <f>入力シート!XF19</f>
        <v>0</v>
      </c>
      <c r="XP19" s="210">
        <f>入力シート!XG19</f>
        <v>0</v>
      </c>
      <c r="XQ19" s="211"/>
      <c r="XR19" s="212"/>
      <c r="XS19" s="94"/>
      <c r="XT19" s="94"/>
      <c r="XU19" s="94"/>
      <c r="XV19" s="14">
        <f>入力シート!XH19</f>
        <v>0</v>
      </c>
      <c r="XX19" s="30" t="str">
        <f t="shared" si="355"/>
        <v/>
      </c>
      <c r="XY19" s="101">
        <f>入力シート!XX19</f>
        <v>0</v>
      </c>
      <c r="XZ19" s="101" t="str">
        <f>IF(XX19="","",入力シート!XY19)</f>
        <v/>
      </c>
      <c r="YA19" s="24">
        <f>TIME(入力シート!YA19,入力シート!YC19,0)</f>
        <v>0</v>
      </c>
      <c r="YB19" s="24">
        <f>TIME(入力シート!YE19,入力シート!YG19,0)</f>
        <v>0</v>
      </c>
      <c r="YC19" s="31">
        <f>TIME(入力シート!YI19,入力シート!YK19,0)</f>
        <v>0</v>
      </c>
      <c r="YD19" s="31">
        <f>TIME(入力シート!YM19,入力シート!YO19,0)</f>
        <v>0</v>
      </c>
      <c r="YE19" s="24">
        <f t="shared" si="282"/>
        <v>0</v>
      </c>
      <c r="YF19" s="24">
        <f t="shared" si="283"/>
        <v>0</v>
      </c>
      <c r="YG19" s="24">
        <f t="shared" si="284"/>
        <v>0</v>
      </c>
      <c r="YH19" s="26" t="str">
        <f t="shared" si="51"/>
        <v/>
      </c>
      <c r="YI19" s="26" t="str">
        <f t="shared" si="52"/>
        <v/>
      </c>
      <c r="YJ19" s="24" t="str">
        <f t="shared" si="397"/>
        <v/>
      </c>
      <c r="YK19" s="24" t="str">
        <f t="shared" ref="YK19:YK59" si="474">IF(YJ19="","",IF(YJ19=999,"error",IF(AND(AND(XY19=XY18,XY18=XY17,XY17=XY16,XY16=XY15,XY15=XY14,XY14=XY13,XY13=XY12,XY12=XY11,XY11=XY10),AND(YJ18="",YJ17="",YJ16="",YJ15="",YJ14="",YJ13="",YJ12="",YJ11="",YJ10="")),YG10+YG11+YG12+YG13+YG14+YG15+YG16+YG17+YG18+YG19,IF(AND(AND(XY19=XY18,XY18=XY17,XY17=XY16,XY16=XY15,XY15=XY14,XY14=XY13,XY13=XY12,XY12=XY11),AND(YJ18="",YJ17="",YJ16="",YJ15="",YJ14="",YJ13="",YJ12="",YJ11="")),YG11+YG12+YG13+YG14+YG15+YG16+YG17+YG18+YG19,IF(AND(AND(XY19=XY18,XY18=XY17,XY17=XY16,XY16=XY15,XY15=XY14,XY14=XY13,XY13=XY12),AND(YJ18="",YJ17="",YJ16="",YJ15="",YJ14="",YJ13="",YJ12="")),YG12+YG13+YG14+YG15+YG16+YG17+YG18+YG19,IF(AND(AND(XY19=XY18,XY18=XY17,XY17=XY16,XY16=XY15,XY15=XY14,XY14=XY13),AND(YJ18="",YJ17="",YJ16="",YJ15="",YJ14="",YJ13="")),YG13+YG14+YG15+YG16+YG17+YG18+YG19,IF(AND(AND(XY19=XY18,XY18=XY17,XY17=XY16,XY16=XY15,XY15=XY14),AND(YJ18="",YJ17="",YJ16="",YJ15="",YJ14="")),YG14+YG15+YG16+YG17+YG18+YG19,IF(AND(AND(XY19=XY18,XY18=XY17,XY17=XY16,XY16=XY15),AND(YJ18="",YJ17="",YJ16="",YJ15="")),YG15+YG16+YG17+YG18+YG19,IF(AND(AND(XY19=XY18,XY18=XY17,XY17=XY16),AND(YJ18="",YJ17="",YJ16="")),YG16+YG17+YG18+YG19,IF(AND(AND(XY19=XY18,XY18=XY17),AND(YJ18="",YJ17="")),YG17+YG18+YG19,IF(AND(XY18=XY19,YJ18=""),YG18+YG19,YJ19)))))))))))</f>
        <v/>
      </c>
      <c r="YL19" s="101" t="str">
        <f t="shared" si="286"/>
        <v/>
      </c>
      <c r="YM19" s="24" t="str">
        <f t="shared" si="287"/>
        <v/>
      </c>
      <c r="YN19" s="27">
        <f t="shared" si="378"/>
        <v>1</v>
      </c>
      <c r="YO19" s="27" t="str">
        <f t="shared" si="288"/>
        <v>1</v>
      </c>
      <c r="YP19" s="27" t="str">
        <f t="shared" si="356"/>
        <v/>
      </c>
      <c r="YQ19" s="27" t="str">
        <f t="shared" si="289"/>
        <v/>
      </c>
      <c r="YR19" s="28" t="str">
        <f t="shared" ca="1" si="290"/>
        <v/>
      </c>
      <c r="YS19" s="33">
        <f>入力シート!YQ19</f>
        <v>0</v>
      </c>
      <c r="YT19" s="88" t="str">
        <f t="shared" ref="YT19:YT59" ca="1" si="475">IF(YR19="","",IF(AND(YR10="",YR11="",YR12="",YR13="",YR14="",YR15="",YR16="",YR17="",YR18="",YR19&lt;&gt;"",OR(YS10=2,YS11=2,YS12=2,YS13=2,YS14=2,YS15=2,YS16=2,YS17=2,YS18=2,YS19=2)),YR19*2,IF(AND(YR11="",YR12="",YR13="",YR14="",YR15="",YR16="",YR17="",YR18="",YR19&lt;&gt;"",OR(YS11=2,YS12=2,YS13=2,YS14=2,YS15=2,YS16=2,YS17=2,YS18=2,YS19=2)),YR19*2,IF(AND(YR12="",YR13="",YR14="",YR15="",YR16="",YR17="",YR18="",YR19&lt;&gt;"",OR(YS12=2,YS13=2,YS14=2,YS15=2,YS16=2,YS17=2,YS18=2,YS19=2)),YR19*2,IF(AND(YR13="",YR14="",YR15="",YR16="",YR17="",YR18="",YR19&lt;&gt;"",OR(YS13=2,YS14=2,YS15=2,YS16=2,YS17=2,YS18=2,YS19=2)),YR19*2,IF(AND(YR14="",YR15="",YR16="",YR17="",YR18="",YR19&lt;&gt;"",OR(YS14=2,YS15=2,YS16=2,YS17=2,YS18=2,YS19=2)),YR19*2,IF(AND(YR15="",YR16="",YR17="",YR18="",YR19&lt;&gt;"",OR(YS15=2,YS16=2,YS17=2,YS18=2,YS19=2)),YR19*2,IF(AND(YR16="",YR17="",YR18="",YR19&lt;&gt;"",OR(YS16=2,YS17=2,YS18=2,YS19=2)),YR19*2,IF(AND(YR17="",YR18="",YR19&lt;&gt;"",OR(YS17=2,YS18=2,YS19=2)),YR19*2,IF(AND(YR18="",YR19&lt;&gt;"",OR(YS18=2,YS19=2)),YR19*2,IF(AND(YR19&lt;&gt;"",YS19=2),YR19*2,YR19)))))))))))</f>
        <v/>
      </c>
      <c r="YU19" s="87" t="str">
        <f t="shared" ref="YU19:YU59" si="476">IF(YZ19="","",IF(AND(YZ10="",YZ11="",YZ12="",YZ13="",YZ14="",YZ15="",YZ16="",YZ17="",YZ18="",YZ19&lt;&gt;"",OR(YS10=2,YS11=2,YS12=2,YS13=2,YS14=2,YS15=2,YS16=2,YS17=2,YS18=2,YS19=2)),YY19/(YK19*2),IF(AND(YZ11="",YZ12="",YZ13="",YZ14="",YZ15="",YZ16="",YZ17="",YZ18="",YZ19&lt;&gt;"",OR(YS11=2,YS12=2,YS13=2,YS14=2,YS15=2,YS16=2,YS17=2,YS18=2,YS19=2)),YY19/(YK19*2),IF(AND(YZ12="",YZ13="",YZ14="",YZ15="",YZ16="",YZ17="",YZ18="",YZ19&lt;&gt;"",OR(YS12=2,YS13=2,YS14=2,YS15=2,YS16=2,YS17=2,YS18=2,YS19=2)),YY19/(YK19*2),IF(AND(YZ13="",YZ14="",YZ15="",YZ16="",YZ17="",YZ18="",YZ19&lt;&gt;"",OR(YS13=2,YS14=2,YS15=2,YS16=2,YS17=2,YS18=2,YS19=2)),YY19/(YK19*2),IF(AND(YZ14="",YZ15="",YZ16="",YZ17="",YZ18="",YZ19&lt;&gt;"",OR(YS14=2,YS15=2,YS16=2,YS17=2,YS18=2,YS19=2)),YY19/(YK19*2),IF(AND(YZ15="",YZ16="",YZ17="",YZ18="",YZ19&lt;&gt;"",OR(YS15=2,YS16=2,YS17=2,YS18=2,YS19=2)),YY19/(YK19*2),IF(AND(YZ16="",YZ17="",YZ18="",YZ19&lt;&gt;"",OR(YS16=2,YS17=2,YS18=2,YS19=2)),YY19/(YK19*2),IF(AND(YZ17="",YZ18="",YZ19&lt;&gt;"",OR(YS17=2,YS18=2,YS19=2)),YY19/(YK19*2),IF(AND(YZ18="",YZ19&lt;&gt;"",OR(YS18=2,YS19=2)),YY19/(YK19*2),1))))))))))</f>
        <v/>
      </c>
      <c r="YV19" s="89" t="str">
        <f t="shared" ca="1" si="291"/>
        <v/>
      </c>
      <c r="YW19" s="84">
        <f t="shared" si="292"/>
        <v>0</v>
      </c>
      <c r="YX19" s="84" t="str">
        <f t="shared" ref="YX19:YX59" si="477">IF(YK19="","",IF(AND(YK10="",YK11="",YK12="",YK13="",YK14="",YK15="",YK16="",YK17="",YK18="",YK19&lt;&gt;""),YW10+YW11+YW12+YW13+YW14+YW15+YW16+YW17+YW18+YW19,IF(AND(YK11="",YK12="",YK13="",YK14="",YK15="",YK16="",YK17="",YK18="",YK19&lt;&gt;""),YW11+YW12+YW13+YW14+YW15+YW16+YW17+YW18+YW19,IF(AND(YK12="",YK13="",YK14="",YK15="",YK16="",YK17="",YK18="",YK19&lt;&gt;""),YW12+YW13+YW14+YW15+YW16+YW17+YW18+YW19,IF(AND(YK13="",YK14="",YK15="",YK16="",YK17="",YK18="",YK19&lt;&gt;""),YW13+YW14+YW15+YW16+YW17+YW18+YW19,IF(AND(YK14="",YK15="",YK16="",YK17="",YK18="",YK19&lt;&gt;""),YW14+YW15+YW16+YW17+YW18+YW19,IF(AND(YK15="",YK16="",YK17="",YK18="",YK19&lt;&gt;""),YW15+YW16+YW17+YW18+YW19,IF(AND(YK16="",YK17="",YK18="",YK19&lt;&gt;""),YW16+YW17+YW18+YW19,IF(AND(YK17="",YK18="",YK19&lt;&gt;""),YW17+YW18+YW19,IF(AND(YK18="",YK19&lt;&gt;""),YW18+YW19,YW19))))))))))</f>
        <v/>
      </c>
      <c r="YY19" s="84" t="str">
        <f t="shared" si="293"/>
        <v/>
      </c>
      <c r="YZ19" s="24" t="str">
        <f t="shared" si="294"/>
        <v/>
      </c>
      <c r="ZA19" s="101">
        <f>入力シート!YR19</f>
        <v>0</v>
      </c>
      <c r="ZB19" s="210">
        <f>入力シート!YS19</f>
        <v>0</v>
      </c>
      <c r="ZC19" s="211"/>
      <c r="ZD19" s="212"/>
      <c r="ZE19" s="94"/>
      <c r="ZF19" s="94"/>
      <c r="ZG19" s="94"/>
      <c r="ZH19" s="14">
        <f>入力シート!YT19</f>
        <v>0</v>
      </c>
      <c r="ZJ19" s="30" t="str">
        <f t="shared" si="357"/>
        <v/>
      </c>
      <c r="ZK19" s="101">
        <f>入力シート!ZJ19</f>
        <v>0</v>
      </c>
      <c r="ZL19" s="101" t="str">
        <f>IF(ZJ19="","",入力シート!ZK19)</f>
        <v/>
      </c>
      <c r="ZM19" s="24">
        <f>TIME(入力シート!ZM19,入力シート!ZO19,0)</f>
        <v>0</v>
      </c>
      <c r="ZN19" s="24">
        <f>TIME(入力シート!ZQ19,入力シート!ZS19,0)</f>
        <v>0</v>
      </c>
      <c r="ZO19" s="31">
        <f>TIME(入力シート!ZU19,入力シート!ZW19,0)</f>
        <v>0</v>
      </c>
      <c r="ZP19" s="31">
        <f>TIME(入力シート!ZY19,入力シート!AAA19,0)</f>
        <v>0</v>
      </c>
      <c r="ZQ19" s="24">
        <f t="shared" si="295"/>
        <v>0</v>
      </c>
      <c r="ZR19" s="24">
        <f t="shared" si="296"/>
        <v>0</v>
      </c>
      <c r="ZS19" s="24">
        <f t="shared" si="297"/>
        <v>0</v>
      </c>
      <c r="ZT19" s="26" t="str">
        <f t="shared" si="54"/>
        <v/>
      </c>
      <c r="ZU19" s="26" t="str">
        <f t="shared" si="55"/>
        <v/>
      </c>
      <c r="ZV19" s="24" t="str">
        <f t="shared" si="398"/>
        <v/>
      </c>
      <c r="ZW19" s="24" t="str">
        <f t="shared" ref="ZW19:ZW59" si="478">IF(ZV19="","",IF(ZV19=999,"error",IF(AND(AND(ZK19=ZK18,ZK18=ZK17,ZK17=ZK16,ZK16=ZK15,ZK15=ZK14,ZK14=ZK13,ZK13=ZK12,ZK12=ZK11,ZK11=ZK10),AND(ZV18="",ZV17="",ZV16="",ZV15="",ZV14="",ZV13="",ZV12="",ZV11="",ZV10="")),ZS10+ZS11+ZS12+ZS13+ZS14+ZS15+ZS16+ZS17+ZS18+ZS19,IF(AND(AND(ZK19=ZK18,ZK18=ZK17,ZK17=ZK16,ZK16=ZK15,ZK15=ZK14,ZK14=ZK13,ZK13=ZK12,ZK12=ZK11),AND(ZV18="",ZV17="",ZV16="",ZV15="",ZV14="",ZV13="",ZV12="",ZV11="")),ZS11+ZS12+ZS13+ZS14+ZS15+ZS16+ZS17+ZS18+ZS19,IF(AND(AND(ZK19=ZK18,ZK18=ZK17,ZK17=ZK16,ZK16=ZK15,ZK15=ZK14,ZK14=ZK13,ZK13=ZK12),AND(ZV18="",ZV17="",ZV16="",ZV15="",ZV14="",ZV13="",ZV12="")),ZS12+ZS13+ZS14+ZS15+ZS16+ZS17+ZS18+ZS19,IF(AND(AND(ZK19=ZK18,ZK18=ZK17,ZK17=ZK16,ZK16=ZK15,ZK15=ZK14,ZK14=ZK13),AND(ZV18="",ZV17="",ZV16="",ZV15="",ZV14="",ZV13="")),ZS13+ZS14+ZS15+ZS16+ZS17+ZS18+ZS19,IF(AND(AND(ZK19=ZK18,ZK18=ZK17,ZK17=ZK16,ZK16=ZK15,ZK15=ZK14),AND(ZV18="",ZV17="",ZV16="",ZV15="",ZV14="")),ZS14+ZS15+ZS16+ZS17+ZS18+ZS19,IF(AND(AND(ZK19=ZK18,ZK18=ZK17,ZK17=ZK16,ZK16=ZK15),AND(ZV18="",ZV17="",ZV16="",ZV15="")),ZS15+ZS16+ZS17+ZS18+ZS19,IF(AND(AND(ZK19=ZK18,ZK18=ZK17,ZK17=ZK16),AND(ZV18="",ZV17="",ZV16="")),ZS16+ZS17+ZS18+ZS19,IF(AND(AND(ZK19=ZK18,ZK18=ZK17),AND(ZV18="",ZV17="")),ZS17+ZS18+ZS19,IF(AND(ZK18=ZK19,ZV18=""),ZS18+ZS19,ZV19)))))))))))</f>
        <v/>
      </c>
      <c r="ZX19" s="101" t="str">
        <f t="shared" si="299"/>
        <v/>
      </c>
      <c r="ZY19" s="24" t="str">
        <f t="shared" si="300"/>
        <v/>
      </c>
      <c r="ZZ19" s="27">
        <f t="shared" si="379"/>
        <v>1</v>
      </c>
      <c r="AAA19" s="27" t="str">
        <f t="shared" si="301"/>
        <v>1</v>
      </c>
      <c r="AAB19" s="27" t="str">
        <f t="shared" si="358"/>
        <v/>
      </c>
      <c r="AAC19" s="27" t="str">
        <f t="shared" si="302"/>
        <v/>
      </c>
      <c r="AAD19" s="28" t="str">
        <f t="shared" ca="1" si="303"/>
        <v/>
      </c>
      <c r="AAE19" s="33">
        <f>入力シート!AAC19</f>
        <v>0</v>
      </c>
      <c r="AAF19" s="88" t="str">
        <f t="shared" ref="AAF19:AAF59" ca="1" si="479">IF(AAD19="","",IF(AND(AAD10="",AAD11="",AAD12="",AAD13="",AAD14="",AAD15="",AAD16="",AAD17="",AAD18="",AAD19&lt;&gt;"",OR(AAE10=2,AAE11=2,AAE12=2,AAE13=2,AAE14=2,AAE15=2,AAE16=2,AAE17=2,AAE18=2,AAE19=2)),AAD19*2,IF(AND(AAD11="",AAD12="",AAD13="",AAD14="",AAD15="",AAD16="",AAD17="",AAD18="",AAD19&lt;&gt;"",OR(AAE11=2,AAE12=2,AAE13=2,AAE14=2,AAE15=2,AAE16=2,AAE17=2,AAE18=2,AAE19=2)),AAD19*2,IF(AND(AAD12="",AAD13="",AAD14="",AAD15="",AAD16="",AAD17="",AAD18="",AAD19&lt;&gt;"",OR(AAE12=2,AAE13=2,AAE14=2,AAE15=2,AAE16=2,AAE17=2,AAE18=2,AAE19=2)),AAD19*2,IF(AND(AAD13="",AAD14="",AAD15="",AAD16="",AAD17="",AAD18="",AAD19&lt;&gt;"",OR(AAE13=2,AAE14=2,AAE15=2,AAE16=2,AAE17=2,AAE18=2,AAE19=2)),AAD19*2,IF(AND(AAD14="",AAD15="",AAD16="",AAD17="",AAD18="",AAD19&lt;&gt;"",OR(AAE14=2,AAE15=2,AAE16=2,AAE17=2,AAE18=2,AAE19=2)),AAD19*2,IF(AND(AAD15="",AAD16="",AAD17="",AAD18="",AAD19&lt;&gt;"",OR(AAE15=2,AAE16=2,AAE17=2,AAE18=2,AAE19=2)),AAD19*2,IF(AND(AAD16="",AAD17="",AAD18="",AAD19&lt;&gt;"",OR(AAE16=2,AAE17=2,AAE18=2,AAE19=2)),AAD19*2,IF(AND(AAD17="",AAD18="",AAD19&lt;&gt;"",OR(AAE17=2,AAE18=2,AAE19=2)),AAD19*2,IF(AND(AAD18="",AAD19&lt;&gt;"",OR(AAE18=2,AAE19=2)),AAD19*2,IF(AND(AAD19&lt;&gt;"",AAE19=2),AAD19*2,AAD19)))))))))))</f>
        <v/>
      </c>
      <c r="AAG19" s="87" t="str">
        <f t="shared" ref="AAG19:AAG59" si="480">IF(AAL19="","",IF(AND(AAL10="",AAL11="",AAL12="",AAL13="",AAL14="",AAL15="",AAL16="",AAL17="",AAL18="",AAL19&lt;&gt;"",OR(AAE10=2,AAE11=2,AAE12=2,AAE13=2,AAE14=2,AAE15=2,AAE16=2,AAE17=2,AAE18=2,AAE19=2)),AAK19/(ZW19*2),IF(AND(AAL11="",AAL12="",AAL13="",AAL14="",AAL15="",AAL16="",AAL17="",AAL18="",AAL19&lt;&gt;"",OR(AAE11=2,AAE12=2,AAE13=2,AAE14=2,AAE15=2,AAE16=2,AAE17=2,AAE18=2,AAE19=2)),AAK19/(ZW19*2),IF(AND(AAL12="",AAL13="",AAL14="",AAL15="",AAL16="",AAL17="",AAL18="",AAL19&lt;&gt;"",OR(AAE12=2,AAE13=2,AAE14=2,AAE15=2,AAE16=2,AAE17=2,AAE18=2,AAE19=2)),AAK19/(ZW19*2),IF(AND(AAL13="",AAL14="",AAL15="",AAL16="",AAL17="",AAL18="",AAL19&lt;&gt;"",OR(AAE13=2,AAE14=2,AAE15=2,AAE16=2,AAE17=2,AAE18=2,AAE19=2)),AAK19/(ZW19*2),IF(AND(AAL14="",AAL15="",AAL16="",AAL17="",AAL18="",AAL19&lt;&gt;"",OR(AAE14=2,AAE15=2,AAE16=2,AAE17=2,AAE18=2,AAE19=2)),AAK19/(ZW19*2),IF(AND(AAL15="",AAL16="",AAL17="",AAL18="",AAL19&lt;&gt;"",OR(AAE15=2,AAE16=2,AAE17=2,AAE18=2,AAE19=2)),AAK19/(ZW19*2),IF(AND(AAL16="",AAL17="",AAL18="",AAL19&lt;&gt;"",OR(AAE16=2,AAE17=2,AAE18=2,AAE19=2)),AAK19/(ZW19*2),IF(AND(AAL17="",AAL18="",AAL19&lt;&gt;"",OR(AAE17=2,AAE18=2,AAE19=2)),AAK19/(ZW19*2),IF(AND(AAL18="",AAL19&lt;&gt;"",OR(AAE18=2,AAE19=2)),AAK19/(ZW19*2),1))))))))))</f>
        <v/>
      </c>
      <c r="AAH19" s="89" t="str">
        <f t="shared" ca="1" si="304"/>
        <v/>
      </c>
      <c r="AAI19" s="84">
        <f t="shared" si="305"/>
        <v>0</v>
      </c>
      <c r="AAJ19" s="84" t="str">
        <f t="shared" ref="AAJ19:AAJ59" si="481">IF(ZW19="","",IF(AND(ZW10="",ZW11="",ZW12="",ZW13="",ZW14="",ZW15="",ZW16="",ZW17="",ZW18="",ZW19&lt;&gt;""),AAI10+AAI11+AAI12+AAI13+AAI14+AAI15+AAI16+AAI17+AAI18+AAI19,IF(AND(ZW11="",ZW12="",ZW13="",ZW14="",ZW15="",ZW16="",ZW17="",ZW18="",ZW19&lt;&gt;""),AAI11+AAI12+AAI13+AAI14+AAI15+AAI16+AAI17+AAI18+AAI19,IF(AND(ZW12="",ZW13="",ZW14="",ZW15="",ZW16="",ZW17="",ZW18="",ZW19&lt;&gt;""),AAI12+AAI13+AAI14+AAI15+AAI16+AAI17+AAI18+AAI19,IF(AND(ZW13="",ZW14="",ZW15="",ZW16="",ZW17="",ZW18="",ZW19&lt;&gt;""),AAI13+AAI14+AAI15+AAI16+AAI17+AAI18+AAI19,IF(AND(ZW14="",ZW15="",ZW16="",ZW17="",ZW18="",ZW19&lt;&gt;""),AAI14+AAI15+AAI16+AAI17+AAI18+AAI19,IF(AND(ZW15="",ZW16="",ZW17="",ZW18="",ZW19&lt;&gt;""),AAI15+AAI16+AAI17+AAI18+AAI19,IF(AND(ZW16="",ZW17="",ZW18="",ZW19&lt;&gt;""),AAI16+AAI17+AAI18+AAI19,IF(AND(ZW17="",ZW18="",ZW19&lt;&gt;""),AAI17+AAI18+AAI19,IF(AND(ZW18="",ZW19&lt;&gt;""),AAI18+AAI19,AAI19))))))))))</f>
        <v/>
      </c>
      <c r="AAK19" s="84" t="str">
        <f t="shared" si="306"/>
        <v/>
      </c>
      <c r="AAL19" s="24" t="str">
        <f t="shared" si="307"/>
        <v/>
      </c>
      <c r="AAM19" s="101">
        <f>入力シート!AAD19</f>
        <v>0</v>
      </c>
      <c r="AAN19" s="210">
        <f>入力シート!AAE19</f>
        <v>0</v>
      </c>
      <c r="AAO19" s="211"/>
      <c r="AAP19" s="212"/>
      <c r="AAQ19" s="94"/>
      <c r="AAR19" s="94"/>
      <c r="AAS19" s="94"/>
      <c r="AAT19" s="14">
        <f>入力シート!AAF19</f>
        <v>0</v>
      </c>
      <c r="AAV19" s="30" t="str">
        <f t="shared" si="359"/>
        <v/>
      </c>
      <c r="AAW19" s="101">
        <f>入力シート!AAV19</f>
        <v>0</v>
      </c>
      <c r="AAX19" s="101" t="str">
        <f>IF(AAV19="","",入力シート!AAW19)</f>
        <v/>
      </c>
      <c r="AAY19" s="24">
        <f>TIME(入力シート!AAY19,入力シート!ABA19,0)</f>
        <v>0</v>
      </c>
      <c r="AAZ19" s="24">
        <f>TIME(入力シート!ABC19,入力シート!ABE19,0)</f>
        <v>0</v>
      </c>
      <c r="ABA19" s="31">
        <f>TIME(入力シート!ABG19,入力シート!ABI19,0)</f>
        <v>0</v>
      </c>
      <c r="ABB19" s="31">
        <f>TIME(入力シート!ABK19,入力シート!ABM19,0)</f>
        <v>0</v>
      </c>
      <c r="ABC19" s="24">
        <f t="shared" si="308"/>
        <v>0</v>
      </c>
      <c r="ABD19" s="24">
        <f t="shared" si="309"/>
        <v>0</v>
      </c>
      <c r="ABE19" s="24">
        <f t="shared" si="310"/>
        <v>0</v>
      </c>
      <c r="ABF19" s="26" t="str">
        <f t="shared" si="57"/>
        <v/>
      </c>
      <c r="ABG19" s="26" t="str">
        <f t="shared" si="58"/>
        <v/>
      </c>
      <c r="ABH19" s="24" t="str">
        <f t="shared" si="399"/>
        <v/>
      </c>
      <c r="ABI19" s="24" t="str">
        <f t="shared" ref="ABI19:ABI59" si="482">IF(ABH19="","",IF(ABH19=999,"error",IF(AND(AND(AAW19=AAW18,AAW18=AAW17,AAW17=AAW16,AAW16=AAW15,AAW15=AAW14,AAW14=AAW13,AAW13=AAW12,AAW12=AAW11,AAW11=AAW10),AND(ABH18="",ABH17="",ABH16="",ABH15="",ABH14="",ABH13="",ABH12="",ABH11="",ABH10="")),ABE10+ABE11+ABE12+ABE13+ABE14+ABE15+ABE16+ABE17+ABE18+ABE19,IF(AND(AND(AAW19=AAW18,AAW18=AAW17,AAW17=AAW16,AAW16=AAW15,AAW15=AAW14,AAW14=AAW13,AAW13=AAW12,AAW12=AAW11),AND(ABH18="",ABH17="",ABH16="",ABH15="",ABH14="",ABH13="",ABH12="",ABH11="")),ABE11+ABE12+ABE13+ABE14+ABE15+ABE16+ABE17+ABE18+ABE19,IF(AND(AND(AAW19=AAW18,AAW18=AAW17,AAW17=AAW16,AAW16=AAW15,AAW15=AAW14,AAW14=AAW13,AAW13=AAW12),AND(ABH18="",ABH17="",ABH16="",ABH15="",ABH14="",ABH13="",ABH12="")),ABE12+ABE13+ABE14+ABE15+ABE16+ABE17+ABE18+ABE19,IF(AND(AND(AAW19=AAW18,AAW18=AAW17,AAW17=AAW16,AAW16=AAW15,AAW15=AAW14,AAW14=AAW13),AND(ABH18="",ABH17="",ABH16="",ABH15="",ABH14="",ABH13="")),ABE13+ABE14+ABE15+ABE16+ABE17+ABE18+ABE19,IF(AND(AND(AAW19=AAW18,AAW18=AAW17,AAW17=AAW16,AAW16=AAW15,AAW15=AAW14),AND(ABH18="",ABH17="",ABH16="",ABH15="",ABH14="")),ABE14+ABE15+ABE16+ABE17+ABE18+ABE19,IF(AND(AND(AAW19=AAW18,AAW18=AAW17,AAW17=AAW16,AAW16=AAW15),AND(ABH18="",ABH17="",ABH16="",ABH15="")),ABE15+ABE16+ABE17+ABE18+ABE19,IF(AND(AND(AAW19=AAW18,AAW18=AAW17,AAW17=AAW16),AND(ABH18="",ABH17="",ABH16="")),ABE16+ABE17+ABE18+ABE19,IF(AND(AND(AAW19=AAW18,AAW18=AAW17),AND(ABH18="",ABH17="")),ABE17+ABE18+ABE19,IF(AND(AAW18=AAW19,ABH18=""),ABE18+ABE19,ABH19)))))))))))</f>
        <v/>
      </c>
      <c r="ABJ19" s="101" t="str">
        <f t="shared" si="312"/>
        <v/>
      </c>
      <c r="ABK19" s="24" t="str">
        <f t="shared" si="313"/>
        <v/>
      </c>
      <c r="ABL19" s="27">
        <f t="shared" si="380"/>
        <v>1</v>
      </c>
      <c r="ABM19" s="27" t="str">
        <f t="shared" si="314"/>
        <v>1</v>
      </c>
      <c r="ABN19" s="27" t="str">
        <f t="shared" si="360"/>
        <v/>
      </c>
      <c r="ABO19" s="27" t="str">
        <f t="shared" si="315"/>
        <v/>
      </c>
      <c r="ABP19" s="28" t="str">
        <f t="shared" ca="1" si="316"/>
        <v/>
      </c>
      <c r="ABQ19" s="33">
        <f>入力シート!ABO19</f>
        <v>0</v>
      </c>
      <c r="ABR19" s="88" t="str">
        <f t="shared" ref="ABR19:ABR59" ca="1" si="483">IF(ABP19="","",IF(AND(ABP10="",ABP11="",ABP12="",ABP13="",ABP14="",ABP15="",ABP16="",ABP17="",ABP18="",ABP19&lt;&gt;"",OR(ABQ10=2,ABQ11=2,ABQ12=2,ABQ13=2,ABQ14=2,ABQ15=2,ABQ16=2,ABQ17=2,ABQ18=2,ABQ19=2)),ABP19*2,IF(AND(ABP11="",ABP12="",ABP13="",ABP14="",ABP15="",ABP16="",ABP17="",ABP18="",ABP19&lt;&gt;"",OR(ABQ11=2,ABQ12=2,ABQ13=2,ABQ14=2,ABQ15=2,ABQ16=2,ABQ17=2,ABQ18=2,ABQ19=2)),ABP19*2,IF(AND(ABP12="",ABP13="",ABP14="",ABP15="",ABP16="",ABP17="",ABP18="",ABP19&lt;&gt;"",OR(ABQ12=2,ABQ13=2,ABQ14=2,ABQ15=2,ABQ16=2,ABQ17=2,ABQ18=2,ABQ19=2)),ABP19*2,IF(AND(ABP13="",ABP14="",ABP15="",ABP16="",ABP17="",ABP18="",ABP19&lt;&gt;"",OR(ABQ13=2,ABQ14=2,ABQ15=2,ABQ16=2,ABQ17=2,ABQ18=2,ABQ19=2)),ABP19*2,IF(AND(ABP14="",ABP15="",ABP16="",ABP17="",ABP18="",ABP19&lt;&gt;"",OR(ABQ14=2,ABQ15=2,ABQ16=2,ABQ17=2,ABQ18=2,ABQ19=2)),ABP19*2,IF(AND(ABP15="",ABP16="",ABP17="",ABP18="",ABP19&lt;&gt;"",OR(ABQ15=2,ABQ16=2,ABQ17=2,ABQ18=2,ABQ19=2)),ABP19*2,IF(AND(ABP16="",ABP17="",ABP18="",ABP19&lt;&gt;"",OR(ABQ16=2,ABQ17=2,ABQ18=2,ABQ19=2)),ABP19*2,IF(AND(ABP17="",ABP18="",ABP19&lt;&gt;"",OR(ABQ17=2,ABQ18=2,ABQ19=2)),ABP19*2,IF(AND(ABP18="",ABP19&lt;&gt;"",OR(ABQ18=2,ABQ19=2)),ABP19*2,IF(AND(ABP19&lt;&gt;"",ABQ19=2),ABP19*2,ABP19)))))))))))</f>
        <v/>
      </c>
      <c r="ABS19" s="87" t="str">
        <f t="shared" ref="ABS19:ABS59" si="484">IF(ABX19="","",IF(AND(ABX10="",ABX11="",ABX12="",ABX13="",ABX14="",ABX15="",ABX16="",ABX17="",ABX18="",ABX19&lt;&gt;"",OR(ABQ10=2,ABQ11=2,ABQ12=2,ABQ13=2,ABQ14=2,ABQ15=2,ABQ16=2,ABQ17=2,ABQ18=2,ABQ19=2)),ABW19/(ABI19*2),IF(AND(ABX11="",ABX12="",ABX13="",ABX14="",ABX15="",ABX16="",ABX17="",ABX18="",ABX19&lt;&gt;"",OR(ABQ11=2,ABQ12=2,ABQ13=2,ABQ14=2,ABQ15=2,ABQ16=2,ABQ17=2,ABQ18=2,ABQ19=2)),ABW19/(ABI19*2),IF(AND(ABX12="",ABX13="",ABX14="",ABX15="",ABX16="",ABX17="",ABX18="",ABX19&lt;&gt;"",OR(ABQ12=2,ABQ13=2,ABQ14=2,ABQ15=2,ABQ16=2,ABQ17=2,ABQ18=2,ABQ19=2)),ABW19/(ABI19*2),IF(AND(ABX13="",ABX14="",ABX15="",ABX16="",ABX17="",ABX18="",ABX19&lt;&gt;"",OR(ABQ13=2,ABQ14=2,ABQ15=2,ABQ16=2,ABQ17=2,ABQ18=2,ABQ19=2)),ABW19/(ABI19*2),IF(AND(ABX14="",ABX15="",ABX16="",ABX17="",ABX18="",ABX19&lt;&gt;"",OR(ABQ14=2,ABQ15=2,ABQ16=2,ABQ17=2,ABQ18=2,ABQ19=2)),ABW19/(ABI19*2),IF(AND(ABX15="",ABX16="",ABX17="",ABX18="",ABX19&lt;&gt;"",OR(ABQ15=2,ABQ16=2,ABQ17=2,ABQ18=2,ABQ19=2)),ABW19/(ABI19*2),IF(AND(ABX16="",ABX17="",ABX18="",ABX19&lt;&gt;"",OR(ABQ16=2,ABQ17=2,ABQ18=2,ABQ19=2)),ABW19/(ABI19*2),IF(AND(ABX17="",ABX18="",ABX19&lt;&gt;"",OR(ABQ17=2,ABQ18=2,ABQ19=2)),ABW19/(ABI19*2),IF(AND(ABX18="",ABX19&lt;&gt;"",OR(ABQ18=2,ABQ19=2)),ABW19/(ABI19*2),1))))))))))</f>
        <v/>
      </c>
      <c r="ABT19" s="89" t="str">
        <f t="shared" ca="1" si="317"/>
        <v/>
      </c>
      <c r="ABU19" s="84">
        <f t="shared" si="318"/>
        <v>0</v>
      </c>
      <c r="ABV19" s="84" t="str">
        <f t="shared" ref="ABV19:ABV59" si="485">IF(ABI19="","",IF(AND(ABI10="",ABI11="",ABI12="",ABI13="",ABI14="",ABI15="",ABI16="",ABI17="",ABI18="",ABI19&lt;&gt;""),ABU10+ABU11+ABU12+ABU13+ABU14+ABU15+ABU16+ABU17+ABU18+ABU19,IF(AND(ABI11="",ABI12="",ABI13="",ABI14="",ABI15="",ABI16="",ABI17="",ABI18="",ABI19&lt;&gt;""),ABU11+ABU12+ABU13+ABU14+ABU15+ABU16+ABU17+ABU18+ABU19,IF(AND(ABI12="",ABI13="",ABI14="",ABI15="",ABI16="",ABI17="",ABI18="",ABI19&lt;&gt;""),ABU12+ABU13+ABU14+ABU15+ABU16+ABU17+ABU18+ABU19,IF(AND(ABI13="",ABI14="",ABI15="",ABI16="",ABI17="",ABI18="",ABI19&lt;&gt;""),ABU13+ABU14+ABU15+ABU16+ABU17+ABU18+ABU19,IF(AND(ABI14="",ABI15="",ABI16="",ABI17="",ABI18="",ABI19&lt;&gt;""),ABU14+ABU15+ABU16+ABU17+ABU18+ABU19,IF(AND(ABI15="",ABI16="",ABI17="",ABI18="",ABI19&lt;&gt;""),ABU15+ABU16+ABU17+ABU18+ABU19,IF(AND(ABI16="",ABI17="",ABI18="",ABI19&lt;&gt;""),ABU16+ABU17+ABU18+ABU19,IF(AND(ABI17="",ABI18="",ABI19&lt;&gt;""),ABU17+ABU18+ABU19,IF(AND(ABI18="",ABI19&lt;&gt;""),ABU18+ABU19,ABU19))))))))))</f>
        <v/>
      </c>
      <c r="ABW19" s="84" t="str">
        <f t="shared" si="319"/>
        <v/>
      </c>
      <c r="ABX19" s="24" t="str">
        <f t="shared" si="320"/>
        <v/>
      </c>
      <c r="ABY19" s="101">
        <f>入力シート!ABP19</f>
        <v>0</v>
      </c>
      <c r="ABZ19" s="210">
        <f>入力シート!ABQ19</f>
        <v>0</v>
      </c>
      <c r="ACA19" s="211"/>
      <c r="ACB19" s="212"/>
      <c r="ACC19" s="94"/>
      <c r="ACD19" s="94"/>
      <c r="ACE19" s="94"/>
      <c r="ACF19" s="14">
        <f>入力シート!ABR19</f>
        <v>0</v>
      </c>
    </row>
    <row r="20" spans="2:760" ht="18" customHeight="1" x14ac:dyDescent="0.2">
      <c r="B20" s="30" t="str">
        <f t="shared" si="321"/>
        <v/>
      </c>
      <c r="C20" s="101">
        <f>入力シート!B20</f>
        <v>0</v>
      </c>
      <c r="D20" s="101" t="str">
        <f>IF(B20="","",入力シート!C20)</f>
        <v/>
      </c>
      <c r="E20" s="24">
        <f>TIME(入力シート!E20,入力シート!G20,0)</f>
        <v>0</v>
      </c>
      <c r="F20" s="24">
        <f>TIME(入力シート!I20,入力シート!K20,0)</f>
        <v>0</v>
      </c>
      <c r="G20" s="31">
        <f>TIME(入力シート!M20,入力シート!O20,0)</f>
        <v>0</v>
      </c>
      <c r="H20" s="31">
        <f>TIME(入力シート!Q20,入力シート!S20,0)</f>
        <v>0</v>
      </c>
      <c r="I20" s="24">
        <f t="shared" si="60"/>
        <v>0</v>
      </c>
      <c r="J20" s="24">
        <f t="shared" si="61"/>
        <v>0</v>
      </c>
      <c r="K20" s="24">
        <f t="shared" si="62"/>
        <v>0</v>
      </c>
      <c r="L20" s="26" t="str">
        <f t="shared" si="400"/>
        <v/>
      </c>
      <c r="M20" s="26" t="str">
        <f t="shared" si="1"/>
        <v/>
      </c>
      <c r="N20" s="24" t="str">
        <f t="shared" si="401"/>
        <v/>
      </c>
      <c r="O20" s="24" t="str">
        <f t="shared" si="402"/>
        <v/>
      </c>
      <c r="P20" s="101" t="str">
        <f t="shared" si="403"/>
        <v/>
      </c>
      <c r="Q20" s="24" t="str">
        <f t="shared" si="66"/>
        <v/>
      </c>
      <c r="R20" s="27">
        <f t="shared" si="361"/>
        <v>1</v>
      </c>
      <c r="S20" s="27" t="str">
        <f t="shared" si="404"/>
        <v>1</v>
      </c>
      <c r="T20" s="27" t="str">
        <f t="shared" si="322"/>
        <v/>
      </c>
      <c r="U20" s="27" t="str">
        <f t="shared" si="405"/>
        <v/>
      </c>
      <c r="V20" s="28" t="str">
        <f t="shared" ca="1" si="406"/>
        <v/>
      </c>
      <c r="W20" s="33">
        <f>入力シート!U20</f>
        <v>0</v>
      </c>
      <c r="X20" s="88" t="str">
        <f t="shared" ca="1" si="407"/>
        <v/>
      </c>
      <c r="Y20" s="87" t="str">
        <f t="shared" si="408"/>
        <v/>
      </c>
      <c r="Z20" s="89" t="str">
        <f t="shared" ca="1" si="70"/>
        <v/>
      </c>
      <c r="AA20" s="84">
        <f t="shared" si="71"/>
        <v>0</v>
      </c>
      <c r="AB20" s="84" t="str">
        <f t="shared" si="409"/>
        <v/>
      </c>
      <c r="AC20" s="84" t="str">
        <f t="shared" si="72"/>
        <v/>
      </c>
      <c r="AD20" s="24" t="str">
        <f t="shared" si="73"/>
        <v/>
      </c>
      <c r="AE20" s="101">
        <f>入力シート!V20</f>
        <v>0</v>
      </c>
      <c r="AF20" s="210">
        <f>入力シート!W20</f>
        <v>0</v>
      </c>
      <c r="AG20" s="211"/>
      <c r="AH20" s="212"/>
      <c r="AI20" s="94"/>
      <c r="AJ20" s="94"/>
      <c r="AK20" s="94"/>
      <c r="AL20" s="14">
        <f>入力シート!X20</f>
        <v>0</v>
      </c>
      <c r="AN20" s="30" t="str">
        <f t="shared" si="323"/>
        <v/>
      </c>
      <c r="AO20" s="101">
        <f>入力シート!AN20</f>
        <v>0</v>
      </c>
      <c r="AP20" s="101" t="str">
        <f>IF(AN20="","",入力シート!AO20)</f>
        <v/>
      </c>
      <c r="AQ20" s="24">
        <f>TIME(入力シート!AQ20,入力シート!AS20,0)</f>
        <v>0</v>
      </c>
      <c r="AR20" s="24">
        <f>TIME(入力シート!AU20,入力シート!AW20,0)</f>
        <v>0</v>
      </c>
      <c r="AS20" s="31">
        <f>TIME(入力シート!AY20,入力シート!BA20,0)</f>
        <v>0</v>
      </c>
      <c r="AT20" s="31">
        <f>TIME(入力シート!BC20,入力シート!BE20,0)</f>
        <v>0</v>
      </c>
      <c r="AU20" s="24">
        <f t="shared" si="74"/>
        <v>0</v>
      </c>
      <c r="AV20" s="24">
        <f t="shared" si="75"/>
        <v>0</v>
      </c>
      <c r="AW20" s="24">
        <f t="shared" si="76"/>
        <v>0</v>
      </c>
      <c r="AX20" s="26" t="str">
        <f t="shared" si="3"/>
        <v/>
      </c>
      <c r="AY20" s="26" t="str">
        <f t="shared" si="4"/>
        <v/>
      </c>
      <c r="AZ20" s="24" t="str">
        <f t="shared" si="381"/>
        <v/>
      </c>
      <c r="BA20" s="24" t="str">
        <f t="shared" si="410"/>
        <v/>
      </c>
      <c r="BB20" s="101" t="str">
        <f t="shared" si="78"/>
        <v/>
      </c>
      <c r="BC20" s="24" t="str">
        <f t="shared" si="79"/>
        <v/>
      </c>
      <c r="BD20" s="27">
        <f t="shared" si="362"/>
        <v>1</v>
      </c>
      <c r="BE20" s="27" t="str">
        <f t="shared" si="80"/>
        <v>1</v>
      </c>
      <c r="BF20" s="27" t="str">
        <f t="shared" si="324"/>
        <v/>
      </c>
      <c r="BG20" s="27" t="str">
        <f t="shared" si="81"/>
        <v/>
      </c>
      <c r="BH20" s="28" t="str">
        <f t="shared" ca="1" si="82"/>
        <v/>
      </c>
      <c r="BI20" s="33">
        <f>入力シート!BG20</f>
        <v>0</v>
      </c>
      <c r="BJ20" s="88" t="str">
        <f t="shared" ca="1" si="411"/>
        <v/>
      </c>
      <c r="BK20" s="87" t="str">
        <f t="shared" si="412"/>
        <v/>
      </c>
      <c r="BL20" s="89" t="str">
        <f t="shared" ca="1" si="83"/>
        <v/>
      </c>
      <c r="BM20" s="84">
        <f t="shared" si="84"/>
        <v>0</v>
      </c>
      <c r="BN20" s="84" t="str">
        <f t="shared" si="413"/>
        <v/>
      </c>
      <c r="BO20" s="84" t="str">
        <f t="shared" si="85"/>
        <v/>
      </c>
      <c r="BP20" s="24" t="str">
        <f t="shared" si="86"/>
        <v/>
      </c>
      <c r="BQ20" s="101">
        <f>入力シート!BH20</f>
        <v>0</v>
      </c>
      <c r="BR20" s="210">
        <f>入力シート!BI20</f>
        <v>0</v>
      </c>
      <c r="BS20" s="211"/>
      <c r="BT20" s="212"/>
      <c r="BU20" s="94"/>
      <c r="BV20" s="94"/>
      <c r="BW20" s="94"/>
      <c r="BX20" s="14">
        <f>入力シート!BJ20</f>
        <v>0</v>
      </c>
      <c r="BZ20" s="30" t="str">
        <f t="shared" si="325"/>
        <v/>
      </c>
      <c r="CA20" s="101">
        <f>入力シート!BZ20</f>
        <v>0</v>
      </c>
      <c r="CB20" s="101" t="str">
        <f>IF(BZ20="","",入力シート!CA20)</f>
        <v/>
      </c>
      <c r="CC20" s="24">
        <f>TIME(入力シート!CC20,入力シート!CE20,0)</f>
        <v>0</v>
      </c>
      <c r="CD20" s="24">
        <f>TIME(入力シート!CG20,入力シート!CI20,0)</f>
        <v>0</v>
      </c>
      <c r="CE20" s="31">
        <f>TIME(入力シート!CK20,入力シート!CM20,0)</f>
        <v>0</v>
      </c>
      <c r="CF20" s="31">
        <f>TIME(入力シート!CO20,入力シート!CQ20,0)</f>
        <v>0</v>
      </c>
      <c r="CG20" s="24">
        <f t="shared" si="87"/>
        <v>0</v>
      </c>
      <c r="CH20" s="24">
        <f t="shared" si="88"/>
        <v>0</v>
      </c>
      <c r="CI20" s="24">
        <f t="shared" si="89"/>
        <v>0</v>
      </c>
      <c r="CJ20" s="26" t="str">
        <f t="shared" si="6"/>
        <v/>
      </c>
      <c r="CK20" s="26" t="str">
        <f t="shared" si="7"/>
        <v/>
      </c>
      <c r="CL20" s="24" t="str">
        <f t="shared" si="382"/>
        <v/>
      </c>
      <c r="CM20" s="24" t="str">
        <f t="shared" si="414"/>
        <v/>
      </c>
      <c r="CN20" s="101" t="str">
        <f t="shared" si="91"/>
        <v/>
      </c>
      <c r="CO20" s="24" t="str">
        <f t="shared" si="92"/>
        <v/>
      </c>
      <c r="CP20" s="27">
        <f t="shared" si="363"/>
        <v>1</v>
      </c>
      <c r="CQ20" s="27" t="str">
        <f t="shared" si="93"/>
        <v>1</v>
      </c>
      <c r="CR20" s="27" t="str">
        <f t="shared" si="326"/>
        <v/>
      </c>
      <c r="CS20" s="27" t="str">
        <f t="shared" si="94"/>
        <v/>
      </c>
      <c r="CT20" s="28" t="str">
        <f t="shared" ca="1" si="95"/>
        <v/>
      </c>
      <c r="CU20" s="33">
        <f>入力シート!CS20</f>
        <v>0</v>
      </c>
      <c r="CV20" s="88" t="str">
        <f t="shared" ca="1" si="415"/>
        <v/>
      </c>
      <c r="CW20" s="87" t="str">
        <f t="shared" si="416"/>
        <v/>
      </c>
      <c r="CX20" s="89" t="str">
        <f t="shared" ca="1" si="96"/>
        <v/>
      </c>
      <c r="CY20" s="84">
        <f t="shared" si="97"/>
        <v>0</v>
      </c>
      <c r="CZ20" s="84" t="str">
        <f t="shared" si="417"/>
        <v/>
      </c>
      <c r="DA20" s="84" t="str">
        <f t="shared" si="98"/>
        <v/>
      </c>
      <c r="DB20" s="24" t="str">
        <f t="shared" si="99"/>
        <v/>
      </c>
      <c r="DC20" s="101">
        <f>入力シート!CT20</f>
        <v>0</v>
      </c>
      <c r="DD20" s="210">
        <f>入力シート!CU20</f>
        <v>0</v>
      </c>
      <c r="DE20" s="211"/>
      <c r="DF20" s="212"/>
      <c r="DG20" s="94"/>
      <c r="DH20" s="94"/>
      <c r="DI20" s="94"/>
      <c r="DJ20" s="14">
        <f>入力シート!CV20</f>
        <v>0</v>
      </c>
      <c r="DL20" s="30" t="str">
        <f t="shared" si="327"/>
        <v/>
      </c>
      <c r="DM20" s="101">
        <f>入力シート!DL20</f>
        <v>0</v>
      </c>
      <c r="DN20" s="101" t="str">
        <f>IF(DL20="","",入力シート!DM20)</f>
        <v/>
      </c>
      <c r="DO20" s="24">
        <f>TIME(入力シート!DO20,入力シート!DQ20,0)</f>
        <v>0</v>
      </c>
      <c r="DP20" s="24">
        <f>TIME(入力シート!DS20,入力シート!DU20,0)</f>
        <v>0</v>
      </c>
      <c r="DQ20" s="31">
        <f>TIME(入力シート!DW20,入力シート!DY20,0)</f>
        <v>0</v>
      </c>
      <c r="DR20" s="31">
        <f>TIME(入力シート!EA20,入力シート!EC20,0)</f>
        <v>0</v>
      </c>
      <c r="DS20" s="24">
        <f t="shared" si="100"/>
        <v>0</v>
      </c>
      <c r="DT20" s="24">
        <f t="shared" si="101"/>
        <v>0</v>
      </c>
      <c r="DU20" s="24">
        <f t="shared" si="102"/>
        <v>0</v>
      </c>
      <c r="DV20" s="26" t="str">
        <f t="shared" si="9"/>
        <v/>
      </c>
      <c r="DW20" s="26" t="str">
        <f t="shared" si="10"/>
        <v/>
      </c>
      <c r="DX20" s="24" t="str">
        <f t="shared" si="383"/>
        <v/>
      </c>
      <c r="DY20" s="24" t="str">
        <f t="shared" si="418"/>
        <v/>
      </c>
      <c r="DZ20" s="101" t="str">
        <f t="shared" si="104"/>
        <v/>
      </c>
      <c r="EA20" s="24" t="str">
        <f t="shared" si="105"/>
        <v/>
      </c>
      <c r="EB20" s="27">
        <f t="shared" si="364"/>
        <v>1</v>
      </c>
      <c r="EC20" s="27" t="str">
        <f t="shared" si="106"/>
        <v>1</v>
      </c>
      <c r="ED20" s="27" t="str">
        <f t="shared" si="328"/>
        <v/>
      </c>
      <c r="EE20" s="27" t="str">
        <f t="shared" si="107"/>
        <v/>
      </c>
      <c r="EF20" s="28" t="str">
        <f t="shared" ca="1" si="108"/>
        <v/>
      </c>
      <c r="EG20" s="33">
        <f>入力シート!EE20</f>
        <v>0</v>
      </c>
      <c r="EH20" s="88" t="str">
        <f t="shared" ca="1" si="419"/>
        <v/>
      </c>
      <c r="EI20" s="87" t="str">
        <f t="shared" si="420"/>
        <v/>
      </c>
      <c r="EJ20" s="89" t="str">
        <f t="shared" ca="1" si="109"/>
        <v/>
      </c>
      <c r="EK20" s="84">
        <f t="shared" si="110"/>
        <v>0</v>
      </c>
      <c r="EL20" s="84" t="str">
        <f t="shared" si="421"/>
        <v/>
      </c>
      <c r="EM20" s="84" t="str">
        <f t="shared" si="111"/>
        <v/>
      </c>
      <c r="EN20" s="24" t="str">
        <f t="shared" si="112"/>
        <v/>
      </c>
      <c r="EO20" s="101">
        <f>入力シート!EF20</f>
        <v>0</v>
      </c>
      <c r="EP20" s="210">
        <f>入力シート!EG20</f>
        <v>0</v>
      </c>
      <c r="EQ20" s="211"/>
      <c r="ER20" s="212"/>
      <c r="ES20" s="94"/>
      <c r="ET20" s="94"/>
      <c r="EU20" s="94"/>
      <c r="EV20" s="14">
        <f>入力シート!EH20</f>
        <v>0</v>
      </c>
      <c r="EX20" s="30" t="str">
        <f t="shared" si="329"/>
        <v/>
      </c>
      <c r="EY20" s="101">
        <f>入力シート!EX20</f>
        <v>0</v>
      </c>
      <c r="EZ20" s="101" t="str">
        <f>IF(EX20="","",入力シート!EY20)</f>
        <v/>
      </c>
      <c r="FA20" s="24">
        <f>TIME(入力シート!FA20,入力シート!FC20,0)</f>
        <v>0</v>
      </c>
      <c r="FB20" s="24">
        <f>TIME(入力シート!FE20,入力シート!FG20,0)</f>
        <v>0</v>
      </c>
      <c r="FC20" s="31">
        <f>TIME(入力シート!FI20,入力シート!FK20,0)</f>
        <v>0</v>
      </c>
      <c r="FD20" s="31">
        <f>TIME(入力シート!FM20,入力シート!FO20,0)</f>
        <v>0</v>
      </c>
      <c r="FE20" s="24">
        <f t="shared" si="113"/>
        <v>0</v>
      </c>
      <c r="FF20" s="24">
        <f t="shared" si="114"/>
        <v>0</v>
      </c>
      <c r="FG20" s="24">
        <f t="shared" si="115"/>
        <v>0</v>
      </c>
      <c r="FH20" s="26" t="str">
        <f t="shared" si="12"/>
        <v/>
      </c>
      <c r="FI20" s="26" t="str">
        <f t="shared" si="13"/>
        <v/>
      </c>
      <c r="FJ20" s="24" t="str">
        <f t="shared" si="384"/>
        <v/>
      </c>
      <c r="FK20" s="24" t="str">
        <f t="shared" si="422"/>
        <v/>
      </c>
      <c r="FL20" s="101" t="str">
        <f t="shared" si="117"/>
        <v/>
      </c>
      <c r="FM20" s="24" t="str">
        <f t="shared" si="118"/>
        <v/>
      </c>
      <c r="FN20" s="27">
        <f t="shared" si="365"/>
        <v>1</v>
      </c>
      <c r="FO20" s="27" t="str">
        <f t="shared" si="119"/>
        <v>1</v>
      </c>
      <c r="FP20" s="27" t="str">
        <f t="shared" si="330"/>
        <v/>
      </c>
      <c r="FQ20" s="27" t="str">
        <f t="shared" si="120"/>
        <v/>
      </c>
      <c r="FR20" s="28" t="str">
        <f t="shared" ca="1" si="121"/>
        <v/>
      </c>
      <c r="FS20" s="33">
        <f>入力シート!FQ20</f>
        <v>0</v>
      </c>
      <c r="FT20" s="88" t="str">
        <f t="shared" ca="1" si="423"/>
        <v/>
      </c>
      <c r="FU20" s="87" t="str">
        <f t="shared" si="424"/>
        <v/>
      </c>
      <c r="FV20" s="89" t="str">
        <f t="shared" ca="1" si="122"/>
        <v/>
      </c>
      <c r="FW20" s="84">
        <f t="shared" si="123"/>
        <v>0</v>
      </c>
      <c r="FX20" s="84" t="str">
        <f t="shared" si="425"/>
        <v/>
      </c>
      <c r="FY20" s="84" t="str">
        <f t="shared" si="124"/>
        <v/>
      </c>
      <c r="FZ20" s="24" t="str">
        <f t="shared" si="125"/>
        <v/>
      </c>
      <c r="GA20" s="101">
        <f>入力シート!FR20</f>
        <v>0</v>
      </c>
      <c r="GB20" s="210">
        <f>入力シート!FS20</f>
        <v>0</v>
      </c>
      <c r="GC20" s="211"/>
      <c r="GD20" s="212"/>
      <c r="GE20" s="94"/>
      <c r="GF20" s="94"/>
      <c r="GG20" s="94"/>
      <c r="GH20" s="14">
        <f>入力シート!FT20</f>
        <v>0</v>
      </c>
      <c r="GJ20" s="30" t="str">
        <f t="shared" si="331"/>
        <v/>
      </c>
      <c r="GK20" s="101">
        <f>入力シート!GJ20</f>
        <v>0</v>
      </c>
      <c r="GL20" s="101" t="str">
        <f>IF(GJ20="","",入力シート!GK20)</f>
        <v/>
      </c>
      <c r="GM20" s="24">
        <f>TIME(入力シート!GM20,入力シート!GO20,0)</f>
        <v>0</v>
      </c>
      <c r="GN20" s="24">
        <f>TIME(入力シート!GQ20,入力シート!GS20,0)</f>
        <v>0</v>
      </c>
      <c r="GO20" s="31">
        <f>TIME(入力シート!GU20,入力シート!GW20,0)</f>
        <v>0</v>
      </c>
      <c r="GP20" s="31">
        <f>TIME(入力シート!GY20,入力シート!HA20,0)</f>
        <v>0</v>
      </c>
      <c r="GQ20" s="24">
        <f t="shared" si="126"/>
        <v>0</v>
      </c>
      <c r="GR20" s="24">
        <f t="shared" si="127"/>
        <v>0</v>
      </c>
      <c r="GS20" s="24">
        <f t="shared" si="128"/>
        <v>0</v>
      </c>
      <c r="GT20" s="26" t="str">
        <f t="shared" si="15"/>
        <v/>
      </c>
      <c r="GU20" s="26" t="str">
        <f t="shared" si="16"/>
        <v/>
      </c>
      <c r="GV20" s="24" t="str">
        <f t="shared" si="385"/>
        <v/>
      </c>
      <c r="GW20" s="24" t="str">
        <f t="shared" si="426"/>
        <v/>
      </c>
      <c r="GX20" s="101" t="str">
        <f t="shared" si="130"/>
        <v/>
      </c>
      <c r="GY20" s="24" t="str">
        <f t="shared" si="131"/>
        <v/>
      </c>
      <c r="GZ20" s="27">
        <f t="shared" si="366"/>
        <v>1</v>
      </c>
      <c r="HA20" s="27" t="str">
        <f t="shared" si="132"/>
        <v>1</v>
      </c>
      <c r="HB20" s="27" t="str">
        <f t="shared" si="332"/>
        <v/>
      </c>
      <c r="HC20" s="27" t="str">
        <f t="shared" si="133"/>
        <v/>
      </c>
      <c r="HD20" s="28" t="str">
        <f t="shared" ca="1" si="134"/>
        <v/>
      </c>
      <c r="HE20" s="33">
        <f>入力シート!HC20</f>
        <v>0</v>
      </c>
      <c r="HF20" s="88" t="str">
        <f t="shared" ca="1" si="427"/>
        <v/>
      </c>
      <c r="HG20" s="87" t="str">
        <f t="shared" si="428"/>
        <v/>
      </c>
      <c r="HH20" s="89" t="str">
        <f t="shared" ca="1" si="135"/>
        <v/>
      </c>
      <c r="HI20" s="84">
        <f t="shared" si="136"/>
        <v>0</v>
      </c>
      <c r="HJ20" s="84" t="str">
        <f t="shared" si="429"/>
        <v/>
      </c>
      <c r="HK20" s="84" t="str">
        <f t="shared" si="137"/>
        <v/>
      </c>
      <c r="HL20" s="24" t="str">
        <f t="shared" si="138"/>
        <v/>
      </c>
      <c r="HM20" s="101">
        <f>入力シート!HD20</f>
        <v>0</v>
      </c>
      <c r="HN20" s="210">
        <f>入力シート!HE20</f>
        <v>0</v>
      </c>
      <c r="HO20" s="211"/>
      <c r="HP20" s="212"/>
      <c r="HQ20" s="94"/>
      <c r="HR20" s="94"/>
      <c r="HS20" s="94"/>
      <c r="HT20" s="14">
        <f>入力シート!HF20</f>
        <v>0</v>
      </c>
      <c r="HV20" s="30" t="str">
        <f t="shared" si="333"/>
        <v/>
      </c>
      <c r="HW20" s="101">
        <f>入力シート!HV20</f>
        <v>0</v>
      </c>
      <c r="HX20" s="101" t="str">
        <f>IF(HV20="","",入力シート!HW20)</f>
        <v/>
      </c>
      <c r="HY20" s="24">
        <f>TIME(入力シート!HY20,入力シート!IA20,0)</f>
        <v>0</v>
      </c>
      <c r="HZ20" s="24">
        <f>TIME(入力シート!IC20,入力シート!IE20,0)</f>
        <v>0</v>
      </c>
      <c r="IA20" s="31">
        <f>TIME(入力シート!IG20,入力シート!II20,0)</f>
        <v>0</v>
      </c>
      <c r="IB20" s="31">
        <f>TIME(入力シート!IK20,入力シート!IM20,0)</f>
        <v>0</v>
      </c>
      <c r="IC20" s="24">
        <f t="shared" si="139"/>
        <v>0</v>
      </c>
      <c r="ID20" s="24">
        <f t="shared" si="140"/>
        <v>0</v>
      </c>
      <c r="IE20" s="24">
        <f t="shared" si="141"/>
        <v>0</v>
      </c>
      <c r="IF20" s="26" t="str">
        <f t="shared" si="18"/>
        <v/>
      </c>
      <c r="IG20" s="26" t="str">
        <f t="shared" si="19"/>
        <v/>
      </c>
      <c r="IH20" s="24" t="str">
        <f t="shared" si="386"/>
        <v/>
      </c>
      <c r="II20" s="24" t="str">
        <f t="shared" si="430"/>
        <v/>
      </c>
      <c r="IJ20" s="101" t="str">
        <f t="shared" si="143"/>
        <v/>
      </c>
      <c r="IK20" s="24" t="str">
        <f t="shared" si="144"/>
        <v/>
      </c>
      <c r="IL20" s="27">
        <f t="shared" si="367"/>
        <v>1</v>
      </c>
      <c r="IM20" s="27" t="str">
        <f t="shared" si="145"/>
        <v>1</v>
      </c>
      <c r="IN20" s="27" t="str">
        <f t="shared" si="334"/>
        <v/>
      </c>
      <c r="IO20" s="27" t="str">
        <f t="shared" si="146"/>
        <v/>
      </c>
      <c r="IP20" s="28" t="str">
        <f t="shared" ca="1" si="147"/>
        <v/>
      </c>
      <c r="IQ20" s="33">
        <f>入力シート!IO20</f>
        <v>0</v>
      </c>
      <c r="IR20" s="88" t="str">
        <f t="shared" ca="1" si="431"/>
        <v/>
      </c>
      <c r="IS20" s="87" t="str">
        <f t="shared" si="432"/>
        <v/>
      </c>
      <c r="IT20" s="89" t="str">
        <f t="shared" ca="1" si="148"/>
        <v/>
      </c>
      <c r="IU20" s="84">
        <f t="shared" si="149"/>
        <v>0</v>
      </c>
      <c r="IV20" s="84" t="str">
        <f t="shared" si="433"/>
        <v/>
      </c>
      <c r="IW20" s="84" t="str">
        <f t="shared" si="150"/>
        <v/>
      </c>
      <c r="IX20" s="24" t="str">
        <f t="shared" si="151"/>
        <v/>
      </c>
      <c r="IY20" s="101">
        <f>入力シート!IP20</f>
        <v>0</v>
      </c>
      <c r="IZ20" s="210">
        <f>入力シート!IQ20</f>
        <v>0</v>
      </c>
      <c r="JA20" s="211"/>
      <c r="JB20" s="212"/>
      <c r="JC20" s="94"/>
      <c r="JD20" s="94"/>
      <c r="JE20" s="94"/>
      <c r="JF20" s="14">
        <f>入力シート!IR20</f>
        <v>0</v>
      </c>
      <c r="JH20" s="30" t="str">
        <f t="shared" si="335"/>
        <v/>
      </c>
      <c r="JI20" s="101">
        <f>入力シート!JH20</f>
        <v>0</v>
      </c>
      <c r="JJ20" s="101" t="str">
        <f>IF(JH20="","",入力シート!JI20)</f>
        <v/>
      </c>
      <c r="JK20" s="24">
        <f>TIME(入力シート!JK20,入力シート!JM20,0)</f>
        <v>0</v>
      </c>
      <c r="JL20" s="24">
        <f>TIME(入力シート!JO20,入力シート!JQ20,0)</f>
        <v>0</v>
      </c>
      <c r="JM20" s="31">
        <f>TIME(入力シート!JS20,入力シート!JU20,0)</f>
        <v>0</v>
      </c>
      <c r="JN20" s="31">
        <f>TIME(入力シート!JW20,入力シート!JY20,0)</f>
        <v>0</v>
      </c>
      <c r="JO20" s="24">
        <f t="shared" si="152"/>
        <v>0</v>
      </c>
      <c r="JP20" s="24">
        <f t="shared" si="153"/>
        <v>0</v>
      </c>
      <c r="JQ20" s="24">
        <f t="shared" si="154"/>
        <v>0</v>
      </c>
      <c r="JR20" s="26" t="str">
        <f t="shared" si="21"/>
        <v/>
      </c>
      <c r="JS20" s="26" t="str">
        <f t="shared" si="22"/>
        <v/>
      </c>
      <c r="JT20" s="24" t="str">
        <f t="shared" si="387"/>
        <v/>
      </c>
      <c r="JU20" s="24" t="str">
        <f t="shared" si="434"/>
        <v/>
      </c>
      <c r="JV20" s="101" t="str">
        <f t="shared" si="156"/>
        <v/>
      </c>
      <c r="JW20" s="24" t="str">
        <f t="shared" si="157"/>
        <v/>
      </c>
      <c r="JX20" s="27">
        <f t="shared" si="368"/>
        <v>1</v>
      </c>
      <c r="JY20" s="27" t="str">
        <f t="shared" si="158"/>
        <v>1</v>
      </c>
      <c r="JZ20" s="27" t="str">
        <f t="shared" si="336"/>
        <v/>
      </c>
      <c r="KA20" s="27" t="str">
        <f t="shared" si="159"/>
        <v/>
      </c>
      <c r="KB20" s="28" t="str">
        <f t="shared" ca="1" si="160"/>
        <v/>
      </c>
      <c r="KC20" s="33">
        <f>入力シート!KA20</f>
        <v>0</v>
      </c>
      <c r="KD20" s="88" t="str">
        <f t="shared" ca="1" si="435"/>
        <v/>
      </c>
      <c r="KE20" s="87" t="str">
        <f t="shared" si="436"/>
        <v/>
      </c>
      <c r="KF20" s="89" t="str">
        <f t="shared" ca="1" si="161"/>
        <v/>
      </c>
      <c r="KG20" s="84">
        <f t="shared" si="162"/>
        <v>0</v>
      </c>
      <c r="KH20" s="84" t="str">
        <f t="shared" si="437"/>
        <v/>
      </c>
      <c r="KI20" s="84" t="str">
        <f t="shared" si="163"/>
        <v/>
      </c>
      <c r="KJ20" s="24" t="str">
        <f t="shared" si="164"/>
        <v/>
      </c>
      <c r="KK20" s="101">
        <f>入力シート!KB20</f>
        <v>0</v>
      </c>
      <c r="KL20" s="210">
        <f>入力シート!KC20</f>
        <v>0</v>
      </c>
      <c r="KM20" s="211"/>
      <c r="KN20" s="212"/>
      <c r="KO20" s="94"/>
      <c r="KP20" s="94"/>
      <c r="KQ20" s="94"/>
      <c r="KR20" s="14">
        <f>入力シート!KD20</f>
        <v>0</v>
      </c>
      <c r="KT20" s="30" t="str">
        <f t="shared" si="337"/>
        <v/>
      </c>
      <c r="KU20" s="101">
        <f>入力シート!KT20</f>
        <v>0</v>
      </c>
      <c r="KV20" s="101" t="str">
        <f>IF(KT20="","",入力シート!KU20)</f>
        <v/>
      </c>
      <c r="KW20" s="24">
        <f>TIME(入力シート!KW20,入力シート!KY20,0)</f>
        <v>0</v>
      </c>
      <c r="KX20" s="24">
        <f>TIME(入力シート!LA20,入力シート!LC20,0)</f>
        <v>0</v>
      </c>
      <c r="KY20" s="31">
        <f>TIME(入力シート!LE20,入力シート!LG20,0)</f>
        <v>0</v>
      </c>
      <c r="KZ20" s="31">
        <f>TIME(入力シート!LI20,入力シート!LK20,0)</f>
        <v>0</v>
      </c>
      <c r="LA20" s="24">
        <f t="shared" si="165"/>
        <v>0</v>
      </c>
      <c r="LB20" s="24">
        <f t="shared" si="166"/>
        <v>0</v>
      </c>
      <c r="LC20" s="24">
        <f t="shared" si="167"/>
        <v>0</v>
      </c>
      <c r="LD20" s="26" t="str">
        <f t="shared" si="24"/>
        <v/>
      </c>
      <c r="LE20" s="26" t="str">
        <f t="shared" si="25"/>
        <v/>
      </c>
      <c r="LF20" s="24" t="str">
        <f t="shared" si="388"/>
        <v/>
      </c>
      <c r="LG20" s="24" t="str">
        <f t="shared" si="438"/>
        <v/>
      </c>
      <c r="LH20" s="101" t="str">
        <f t="shared" si="169"/>
        <v/>
      </c>
      <c r="LI20" s="24" t="str">
        <f t="shared" si="170"/>
        <v/>
      </c>
      <c r="LJ20" s="27">
        <f t="shared" si="369"/>
        <v>1</v>
      </c>
      <c r="LK20" s="27" t="str">
        <f t="shared" si="171"/>
        <v>1</v>
      </c>
      <c r="LL20" s="27" t="str">
        <f t="shared" si="338"/>
        <v/>
      </c>
      <c r="LM20" s="27" t="str">
        <f t="shared" si="172"/>
        <v/>
      </c>
      <c r="LN20" s="28" t="str">
        <f t="shared" ca="1" si="173"/>
        <v/>
      </c>
      <c r="LO20" s="33">
        <f>入力シート!LM20</f>
        <v>0</v>
      </c>
      <c r="LP20" s="88" t="str">
        <f t="shared" ca="1" si="439"/>
        <v/>
      </c>
      <c r="LQ20" s="87" t="str">
        <f t="shared" si="440"/>
        <v/>
      </c>
      <c r="LR20" s="89" t="str">
        <f t="shared" ca="1" si="174"/>
        <v/>
      </c>
      <c r="LS20" s="84">
        <f t="shared" si="175"/>
        <v>0</v>
      </c>
      <c r="LT20" s="84" t="str">
        <f t="shared" si="441"/>
        <v/>
      </c>
      <c r="LU20" s="84" t="str">
        <f t="shared" si="176"/>
        <v/>
      </c>
      <c r="LV20" s="24" t="str">
        <f t="shared" si="177"/>
        <v/>
      </c>
      <c r="LW20" s="101">
        <f>入力シート!LN20</f>
        <v>0</v>
      </c>
      <c r="LX20" s="210">
        <f>入力シート!LO20</f>
        <v>0</v>
      </c>
      <c r="LY20" s="211"/>
      <c r="LZ20" s="212"/>
      <c r="MA20" s="94"/>
      <c r="MB20" s="94"/>
      <c r="MC20" s="94"/>
      <c r="MD20" s="14">
        <f>入力シート!LP20</f>
        <v>0</v>
      </c>
      <c r="MF20" s="30" t="str">
        <f t="shared" si="339"/>
        <v/>
      </c>
      <c r="MG20" s="101">
        <f>入力シート!MF20</f>
        <v>0</v>
      </c>
      <c r="MH20" s="101" t="str">
        <f>IF(MF20="","",入力シート!MG20)</f>
        <v/>
      </c>
      <c r="MI20" s="24">
        <f>TIME(入力シート!MI20,入力シート!MK20,0)</f>
        <v>0</v>
      </c>
      <c r="MJ20" s="24">
        <f>TIME(入力シート!MM20,入力シート!MO20,0)</f>
        <v>0</v>
      </c>
      <c r="MK20" s="31">
        <f>TIME(入力シート!MQ20,入力シート!MS20,0)</f>
        <v>0</v>
      </c>
      <c r="ML20" s="31">
        <f>TIME(入力シート!MU20,入力シート!MW20,0)</f>
        <v>0</v>
      </c>
      <c r="MM20" s="24">
        <f t="shared" si="178"/>
        <v>0</v>
      </c>
      <c r="MN20" s="24">
        <f t="shared" si="179"/>
        <v>0</v>
      </c>
      <c r="MO20" s="24">
        <f t="shared" si="180"/>
        <v>0</v>
      </c>
      <c r="MP20" s="26" t="str">
        <f t="shared" si="27"/>
        <v/>
      </c>
      <c r="MQ20" s="26" t="str">
        <f t="shared" si="28"/>
        <v/>
      </c>
      <c r="MR20" s="24" t="str">
        <f t="shared" si="389"/>
        <v/>
      </c>
      <c r="MS20" s="24" t="str">
        <f t="shared" si="442"/>
        <v/>
      </c>
      <c r="MT20" s="101" t="str">
        <f t="shared" si="182"/>
        <v/>
      </c>
      <c r="MU20" s="24" t="str">
        <f t="shared" si="183"/>
        <v/>
      </c>
      <c r="MV20" s="27">
        <f t="shared" si="370"/>
        <v>1</v>
      </c>
      <c r="MW20" s="27" t="str">
        <f t="shared" si="184"/>
        <v>1</v>
      </c>
      <c r="MX20" s="27" t="str">
        <f t="shared" si="340"/>
        <v/>
      </c>
      <c r="MY20" s="27" t="str">
        <f t="shared" si="185"/>
        <v/>
      </c>
      <c r="MZ20" s="28" t="str">
        <f t="shared" ca="1" si="186"/>
        <v/>
      </c>
      <c r="NA20" s="33">
        <f>入力シート!MY20</f>
        <v>0</v>
      </c>
      <c r="NB20" s="88" t="str">
        <f t="shared" ca="1" si="443"/>
        <v/>
      </c>
      <c r="NC20" s="87" t="str">
        <f t="shared" si="444"/>
        <v/>
      </c>
      <c r="ND20" s="89" t="str">
        <f t="shared" ca="1" si="187"/>
        <v/>
      </c>
      <c r="NE20" s="84">
        <f t="shared" si="188"/>
        <v>0</v>
      </c>
      <c r="NF20" s="84" t="str">
        <f t="shared" si="445"/>
        <v/>
      </c>
      <c r="NG20" s="84" t="str">
        <f t="shared" si="189"/>
        <v/>
      </c>
      <c r="NH20" s="24" t="str">
        <f t="shared" si="190"/>
        <v/>
      </c>
      <c r="NI20" s="101">
        <f>入力シート!MZ20</f>
        <v>0</v>
      </c>
      <c r="NJ20" s="210">
        <f>入力シート!NA20</f>
        <v>0</v>
      </c>
      <c r="NK20" s="211"/>
      <c r="NL20" s="212"/>
      <c r="NM20" s="94"/>
      <c r="NN20" s="94"/>
      <c r="NO20" s="94"/>
      <c r="NP20" s="14">
        <f>入力シート!NB20</f>
        <v>0</v>
      </c>
      <c r="NR20" s="30" t="str">
        <f t="shared" si="341"/>
        <v/>
      </c>
      <c r="NS20" s="101">
        <f>入力シート!NR20</f>
        <v>0</v>
      </c>
      <c r="NT20" s="101" t="str">
        <f>IF(NR20="","",入力シート!NS20)</f>
        <v/>
      </c>
      <c r="NU20" s="24">
        <f>TIME(入力シート!NU20,入力シート!NW20,0)</f>
        <v>0</v>
      </c>
      <c r="NV20" s="24">
        <f>TIME(入力シート!NY20,入力シート!OA20,0)</f>
        <v>0</v>
      </c>
      <c r="NW20" s="31">
        <f>TIME(入力シート!OC20,入力シート!OE20,0)</f>
        <v>0</v>
      </c>
      <c r="NX20" s="31">
        <f>TIME(入力シート!OG20,入力シート!OI20,0)</f>
        <v>0</v>
      </c>
      <c r="NY20" s="24">
        <f t="shared" si="191"/>
        <v>0</v>
      </c>
      <c r="NZ20" s="24">
        <f t="shared" si="192"/>
        <v>0</v>
      </c>
      <c r="OA20" s="24">
        <f t="shared" si="193"/>
        <v>0</v>
      </c>
      <c r="OB20" s="26" t="str">
        <f t="shared" si="30"/>
        <v/>
      </c>
      <c r="OC20" s="26" t="str">
        <f t="shared" si="31"/>
        <v/>
      </c>
      <c r="OD20" s="24" t="str">
        <f t="shared" si="390"/>
        <v/>
      </c>
      <c r="OE20" s="24" t="str">
        <f t="shared" si="446"/>
        <v/>
      </c>
      <c r="OF20" s="101" t="str">
        <f t="shared" si="195"/>
        <v/>
      </c>
      <c r="OG20" s="24" t="str">
        <f t="shared" si="196"/>
        <v/>
      </c>
      <c r="OH20" s="27">
        <f t="shared" si="371"/>
        <v>1</v>
      </c>
      <c r="OI20" s="27" t="str">
        <f t="shared" si="197"/>
        <v>1</v>
      </c>
      <c r="OJ20" s="27" t="str">
        <f t="shared" si="342"/>
        <v/>
      </c>
      <c r="OK20" s="27" t="str">
        <f t="shared" si="198"/>
        <v/>
      </c>
      <c r="OL20" s="28" t="str">
        <f t="shared" ca="1" si="199"/>
        <v/>
      </c>
      <c r="OM20" s="33">
        <f>入力シート!OK20</f>
        <v>0</v>
      </c>
      <c r="ON20" s="88" t="str">
        <f t="shared" ca="1" si="447"/>
        <v/>
      </c>
      <c r="OO20" s="87" t="str">
        <f t="shared" si="448"/>
        <v/>
      </c>
      <c r="OP20" s="89" t="str">
        <f t="shared" ca="1" si="200"/>
        <v/>
      </c>
      <c r="OQ20" s="84">
        <f t="shared" si="201"/>
        <v>0</v>
      </c>
      <c r="OR20" s="84" t="str">
        <f t="shared" si="449"/>
        <v/>
      </c>
      <c r="OS20" s="84" t="str">
        <f t="shared" si="202"/>
        <v/>
      </c>
      <c r="OT20" s="24" t="str">
        <f t="shared" si="203"/>
        <v/>
      </c>
      <c r="OU20" s="101">
        <f>入力シート!OL20</f>
        <v>0</v>
      </c>
      <c r="OV20" s="210">
        <f>入力シート!OM20</f>
        <v>0</v>
      </c>
      <c r="OW20" s="211"/>
      <c r="OX20" s="212"/>
      <c r="OY20" s="94"/>
      <c r="OZ20" s="94"/>
      <c r="PA20" s="94"/>
      <c r="PB20" s="14">
        <f>入力シート!ON20</f>
        <v>0</v>
      </c>
      <c r="PD20" s="30" t="str">
        <f t="shared" si="343"/>
        <v/>
      </c>
      <c r="PE20" s="101">
        <f>入力シート!PD20</f>
        <v>0</v>
      </c>
      <c r="PF20" s="101" t="str">
        <f>IF(PD20="","",入力シート!PE20)</f>
        <v/>
      </c>
      <c r="PG20" s="24">
        <f>TIME(入力シート!PG20,入力シート!PI20,0)</f>
        <v>0</v>
      </c>
      <c r="PH20" s="24">
        <f>TIME(入力シート!PK20,入力シート!PM20,0)</f>
        <v>0</v>
      </c>
      <c r="PI20" s="31">
        <f>TIME(入力シート!PO20,入力シート!PQ20,0)</f>
        <v>0</v>
      </c>
      <c r="PJ20" s="31">
        <f>TIME(入力シート!PS20,入力シート!PU20,0)</f>
        <v>0</v>
      </c>
      <c r="PK20" s="24">
        <f t="shared" si="204"/>
        <v>0</v>
      </c>
      <c r="PL20" s="24">
        <f t="shared" si="205"/>
        <v>0</v>
      </c>
      <c r="PM20" s="24">
        <f t="shared" si="206"/>
        <v>0</v>
      </c>
      <c r="PN20" s="26" t="str">
        <f t="shared" si="33"/>
        <v/>
      </c>
      <c r="PO20" s="26" t="str">
        <f t="shared" si="34"/>
        <v/>
      </c>
      <c r="PP20" s="24" t="str">
        <f t="shared" si="391"/>
        <v/>
      </c>
      <c r="PQ20" s="24" t="str">
        <f t="shared" si="450"/>
        <v/>
      </c>
      <c r="PR20" s="101" t="str">
        <f t="shared" si="208"/>
        <v/>
      </c>
      <c r="PS20" s="24" t="str">
        <f t="shared" si="209"/>
        <v/>
      </c>
      <c r="PT20" s="27">
        <f t="shared" si="372"/>
        <v>1</v>
      </c>
      <c r="PU20" s="27" t="str">
        <f t="shared" si="210"/>
        <v>1</v>
      </c>
      <c r="PV20" s="27" t="str">
        <f t="shared" si="344"/>
        <v/>
      </c>
      <c r="PW20" s="27" t="str">
        <f t="shared" si="211"/>
        <v/>
      </c>
      <c r="PX20" s="28" t="str">
        <f t="shared" ca="1" si="212"/>
        <v/>
      </c>
      <c r="PY20" s="33">
        <f>入力シート!PW20</f>
        <v>0</v>
      </c>
      <c r="PZ20" s="88" t="str">
        <f t="shared" ca="1" si="451"/>
        <v/>
      </c>
      <c r="QA20" s="87" t="str">
        <f t="shared" si="452"/>
        <v/>
      </c>
      <c r="QB20" s="89" t="str">
        <f t="shared" ca="1" si="213"/>
        <v/>
      </c>
      <c r="QC20" s="84">
        <f t="shared" si="214"/>
        <v>0</v>
      </c>
      <c r="QD20" s="84" t="str">
        <f t="shared" si="453"/>
        <v/>
      </c>
      <c r="QE20" s="84" t="str">
        <f t="shared" si="215"/>
        <v/>
      </c>
      <c r="QF20" s="24" t="str">
        <f t="shared" si="216"/>
        <v/>
      </c>
      <c r="QG20" s="101">
        <f>入力シート!PX20</f>
        <v>0</v>
      </c>
      <c r="QH20" s="210">
        <f>入力シート!PY20</f>
        <v>0</v>
      </c>
      <c r="QI20" s="211"/>
      <c r="QJ20" s="212"/>
      <c r="QK20" s="94"/>
      <c r="QL20" s="94"/>
      <c r="QM20" s="94"/>
      <c r="QN20" s="14">
        <f>入力シート!PZ20</f>
        <v>0</v>
      </c>
      <c r="QP20" s="30" t="str">
        <f t="shared" si="345"/>
        <v/>
      </c>
      <c r="QQ20" s="101">
        <f>入力シート!QP20</f>
        <v>0</v>
      </c>
      <c r="QR20" s="101" t="str">
        <f>IF(QP20="","",入力シート!QQ20)</f>
        <v/>
      </c>
      <c r="QS20" s="24">
        <f>TIME(入力シート!QS20,入力シート!QU20,0)</f>
        <v>0</v>
      </c>
      <c r="QT20" s="24">
        <f>TIME(入力シート!QW20,入力シート!QY20,0)</f>
        <v>0</v>
      </c>
      <c r="QU20" s="31">
        <f>TIME(入力シート!RA20,入力シート!RC20,0)</f>
        <v>0</v>
      </c>
      <c r="QV20" s="31">
        <f>TIME(入力シート!RE20,入力シート!RG20,0)</f>
        <v>0</v>
      </c>
      <c r="QW20" s="24">
        <f t="shared" si="217"/>
        <v>0</v>
      </c>
      <c r="QX20" s="24">
        <f t="shared" si="218"/>
        <v>0</v>
      </c>
      <c r="QY20" s="24">
        <f t="shared" si="219"/>
        <v>0</v>
      </c>
      <c r="QZ20" s="26" t="str">
        <f t="shared" si="36"/>
        <v/>
      </c>
      <c r="RA20" s="26" t="str">
        <f t="shared" si="37"/>
        <v/>
      </c>
      <c r="RB20" s="24" t="str">
        <f t="shared" si="392"/>
        <v/>
      </c>
      <c r="RC20" s="24" t="str">
        <f t="shared" si="454"/>
        <v/>
      </c>
      <c r="RD20" s="101" t="str">
        <f t="shared" si="221"/>
        <v/>
      </c>
      <c r="RE20" s="24" t="str">
        <f t="shared" si="222"/>
        <v/>
      </c>
      <c r="RF20" s="27">
        <f t="shared" si="373"/>
        <v>1</v>
      </c>
      <c r="RG20" s="27" t="str">
        <f t="shared" si="223"/>
        <v>1</v>
      </c>
      <c r="RH20" s="27" t="str">
        <f t="shared" si="346"/>
        <v/>
      </c>
      <c r="RI20" s="27" t="str">
        <f t="shared" si="224"/>
        <v/>
      </c>
      <c r="RJ20" s="28" t="str">
        <f t="shared" ca="1" si="225"/>
        <v/>
      </c>
      <c r="RK20" s="33">
        <f>入力シート!RI20</f>
        <v>0</v>
      </c>
      <c r="RL20" s="88" t="str">
        <f t="shared" ca="1" si="455"/>
        <v/>
      </c>
      <c r="RM20" s="87" t="str">
        <f t="shared" si="456"/>
        <v/>
      </c>
      <c r="RN20" s="89" t="str">
        <f t="shared" ca="1" si="226"/>
        <v/>
      </c>
      <c r="RO20" s="84">
        <f t="shared" si="227"/>
        <v>0</v>
      </c>
      <c r="RP20" s="84" t="str">
        <f t="shared" si="457"/>
        <v/>
      </c>
      <c r="RQ20" s="84" t="str">
        <f t="shared" si="228"/>
        <v/>
      </c>
      <c r="RR20" s="24" t="str">
        <f t="shared" si="229"/>
        <v/>
      </c>
      <c r="RS20" s="101">
        <f>入力シート!RJ20</f>
        <v>0</v>
      </c>
      <c r="RT20" s="210">
        <f>入力シート!RK20</f>
        <v>0</v>
      </c>
      <c r="RU20" s="211"/>
      <c r="RV20" s="212"/>
      <c r="RW20" s="94"/>
      <c r="RX20" s="94"/>
      <c r="RY20" s="94"/>
      <c r="RZ20" s="14">
        <f>入力シート!RL20</f>
        <v>0</v>
      </c>
      <c r="SB20" s="30" t="str">
        <f t="shared" si="347"/>
        <v/>
      </c>
      <c r="SC20" s="101">
        <f>入力シート!SB20</f>
        <v>0</v>
      </c>
      <c r="SD20" s="101" t="str">
        <f>IF(SB20="","",入力シート!SC20)</f>
        <v/>
      </c>
      <c r="SE20" s="24">
        <f>TIME(入力シート!SE20,入力シート!SG20,0)</f>
        <v>0</v>
      </c>
      <c r="SF20" s="24">
        <f>TIME(入力シート!SI20,入力シート!SK20,0)</f>
        <v>0</v>
      </c>
      <c r="SG20" s="31">
        <f>TIME(入力シート!SM20,入力シート!SO20,0)</f>
        <v>0</v>
      </c>
      <c r="SH20" s="31">
        <f>TIME(入力シート!SQ20,入力シート!SS20,0)</f>
        <v>0</v>
      </c>
      <c r="SI20" s="24">
        <f t="shared" si="230"/>
        <v>0</v>
      </c>
      <c r="SJ20" s="24">
        <f t="shared" si="231"/>
        <v>0</v>
      </c>
      <c r="SK20" s="24">
        <f t="shared" si="232"/>
        <v>0</v>
      </c>
      <c r="SL20" s="26" t="str">
        <f t="shared" si="39"/>
        <v/>
      </c>
      <c r="SM20" s="26" t="str">
        <f t="shared" si="40"/>
        <v/>
      </c>
      <c r="SN20" s="24" t="str">
        <f t="shared" si="393"/>
        <v/>
      </c>
      <c r="SO20" s="24" t="str">
        <f t="shared" si="458"/>
        <v/>
      </c>
      <c r="SP20" s="101" t="str">
        <f t="shared" si="234"/>
        <v/>
      </c>
      <c r="SQ20" s="24" t="str">
        <f t="shared" si="235"/>
        <v/>
      </c>
      <c r="SR20" s="27">
        <f t="shared" si="374"/>
        <v>1</v>
      </c>
      <c r="SS20" s="27" t="str">
        <f t="shared" si="236"/>
        <v>1</v>
      </c>
      <c r="ST20" s="27" t="str">
        <f t="shared" si="348"/>
        <v/>
      </c>
      <c r="SU20" s="27" t="str">
        <f t="shared" si="237"/>
        <v/>
      </c>
      <c r="SV20" s="28" t="str">
        <f t="shared" ca="1" si="238"/>
        <v/>
      </c>
      <c r="SW20" s="33">
        <f>入力シート!SU20</f>
        <v>0</v>
      </c>
      <c r="SX20" s="88" t="str">
        <f t="shared" ca="1" si="459"/>
        <v/>
      </c>
      <c r="SY20" s="87" t="str">
        <f t="shared" si="460"/>
        <v/>
      </c>
      <c r="SZ20" s="89" t="str">
        <f t="shared" ca="1" si="239"/>
        <v/>
      </c>
      <c r="TA20" s="84">
        <f t="shared" si="240"/>
        <v>0</v>
      </c>
      <c r="TB20" s="84" t="str">
        <f t="shared" si="461"/>
        <v/>
      </c>
      <c r="TC20" s="84" t="str">
        <f t="shared" si="241"/>
        <v/>
      </c>
      <c r="TD20" s="24" t="str">
        <f t="shared" si="242"/>
        <v/>
      </c>
      <c r="TE20" s="101">
        <f>入力シート!SV20</f>
        <v>0</v>
      </c>
      <c r="TF20" s="210">
        <f>入力シート!SW20</f>
        <v>0</v>
      </c>
      <c r="TG20" s="211"/>
      <c r="TH20" s="212"/>
      <c r="TI20" s="94"/>
      <c r="TJ20" s="94"/>
      <c r="TK20" s="94"/>
      <c r="TL20" s="14">
        <f>入力シート!SX20</f>
        <v>0</v>
      </c>
      <c r="TN20" s="30" t="str">
        <f t="shared" si="349"/>
        <v/>
      </c>
      <c r="TO20" s="101">
        <f>入力シート!TN20</f>
        <v>0</v>
      </c>
      <c r="TP20" s="101" t="str">
        <f>IF(TN20="","",入力シート!TO20)</f>
        <v/>
      </c>
      <c r="TQ20" s="24">
        <f>TIME(入力シート!TQ20,入力シート!TS20,0)</f>
        <v>0</v>
      </c>
      <c r="TR20" s="24">
        <f>TIME(入力シート!TU20,入力シート!TW20,0)</f>
        <v>0</v>
      </c>
      <c r="TS20" s="31">
        <f>TIME(入力シート!TY20,入力シート!UA20,0)</f>
        <v>0</v>
      </c>
      <c r="TT20" s="31">
        <f>TIME(入力シート!UC20,入力シート!UE20,0)</f>
        <v>0</v>
      </c>
      <c r="TU20" s="24">
        <f t="shared" si="243"/>
        <v>0</v>
      </c>
      <c r="TV20" s="24">
        <f t="shared" si="244"/>
        <v>0</v>
      </c>
      <c r="TW20" s="24">
        <f t="shared" si="245"/>
        <v>0</v>
      </c>
      <c r="TX20" s="26" t="str">
        <f t="shared" si="42"/>
        <v/>
      </c>
      <c r="TY20" s="26" t="str">
        <f t="shared" si="43"/>
        <v/>
      </c>
      <c r="TZ20" s="24" t="str">
        <f t="shared" si="394"/>
        <v/>
      </c>
      <c r="UA20" s="24" t="str">
        <f t="shared" si="462"/>
        <v/>
      </c>
      <c r="UB20" s="101" t="str">
        <f t="shared" si="247"/>
        <v/>
      </c>
      <c r="UC20" s="24" t="str">
        <f t="shared" si="248"/>
        <v/>
      </c>
      <c r="UD20" s="27">
        <f t="shared" si="375"/>
        <v>1</v>
      </c>
      <c r="UE20" s="27" t="str">
        <f t="shared" si="249"/>
        <v>1</v>
      </c>
      <c r="UF20" s="27" t="str">
        <f t="shared" si="350"/>
        <v/>
      </c>
      <c r="UG20" s="27" t="str">
        <f t="shared" si="250"/>
        <v/>
      </c>
      <c r="UH20" s="28" t="str">
        <f t="shared" ca="1" si="251"/>
        <v/>
      </c>
      <c r="UI20" s="33">
        <f>入力シート!UG20</f>
        <v>0</v>
      </c>
      <c r="UJ20" s="88" t="str">
        <f t="shared" ca="1" si="463"/>
        <v/>
      </c>
      <c r="UK20" s="87" t="str">
        <f t="shared" si="464"/>
        <v/>
      </c>
      <c r="UL20" s="89" t="str">
        <f t="shared" ca="1" si="252"/>
        <v/>
      </c>
      <c r="UM20" s="84">
        <f t="shared" si="253"/>
        <v>0</v>
      </c>
      <c r="UN20" s="84" t="str">
        <f t="shared" si="465"/>
        <v/>
      </c>
      <c r="UO20" s="84" t="str">
        <f t="shared" si="254"/>
        <v/>
      </c>
      <c r="UP20" s="24" t="str">
        <f t="shared" si="255"/>
        <v/>
      </c>
      <c r="UQ20" s="101">
        <f>入力シート!UH20</f>
        <v>0</v>
      </c>
      <c r="UR20" s="210">
        <f>入力シート!UI20</f>
        <v>0</v>
      </c>
      <c r="US20" s="211"/>
      <c r="UT20" s="212"/>
      <c r="UU20" s="94"/>
      <c r="UV20" s="94"/>
      <c r="UW20" s="94"/>
      <c r="UX20" s="14">
        <f>入力シート!UJ20</f>
        <v>0</v>
      </c>
      <c r="UZ20" s="30" t="str">
        <f t="shared" si="351"/>
        <v/>
      </c>
      <c r="VA20" s="101">
        <f>入力シート!UZ20</f>
        <v>0</v>
      </c>
      <c r="VB20" s="101" t="str">
        <f>IF(UZ20="","",入力シート!VA20)</f>
        <v/>
      </c>
      <c r="VC20" s="24">
        <f>TIME(入力シート!VC20,入力シート!VE20,0)</f>
        <v>0</v>
      </c>
      <c r="VD20" s="24">
        <f>TIME(入力シート!VG20,入力シート!VI20,0)</f>
        <v>0</v>
      </c>
      <c r="VE20" s="31">
        <f>TIME(入力シート!VK20,入力シート!VM20,0)</f>
        <v>0</v>
      </c>
      <c r="VF20" s="31">
        <f>TIME(入力シート!VO20,入力シート!VQ20,0)</f>
        <v>0</v>
      </c>
      <c r="VG20" s="24">
        <f t="shared" si="256"/>
        <v>0</v>
      </c>
      <c r="VH20" s="24">
        <f t="shared" si="257"/>
        <v>0</v>
      </c>
      <c r="VI20" s="24">
        <f t="shared" si="258"/>
        <v>0</v>
      </c>
      <c r="VJ20" s="26" t="str">
        <f t="shared" si="45"/>
        <v/>
      </c>
      <c r="VK20" s="26" t="str">
        <f t="shared" si="46"/>
        <v/>
      </c>
      <c r="VL20" s="24" t="str">
        <f t="shared" si="395"/>
        <v/>
      </c>
      <c r="VM20" s="24" t="str">
        <f t="shared" si="466"/>
        <v/>
      </c>
      <c r="VN20" s="101" t="str">
        <f t="shared" si="260"/>
        <v/>
      </c>
      <c r="VO20" s="24" t="str">
        <f t="shared" si="261"/>
        <v/>
      </c>
      <c r="VP20" s="27">
        <f t="shared" si="376"/>
        <v>1</v>
      </c>
      <c r="VQ20" s="27" t="str">
        <f t="shared" si="262"/>
        <v>1</v>
      </c>
      <c r="VR20" s="27" t="str">
        <f t="shared" si="352"/>
        <v/>
      </c>
      <c r="VS20" s="27" t="str">
        <f t="shared" si="263"/>
        <v/>
      </c>
      <c r="VT20" s="28" t="str">
        <f t="shared" ca="1" si="264"/>
        <v/>
      </c>
      <c r="VU20" s="33">
        <f>入力シート!VS20</f>
        <v>0</v>
      </c>
      <c r="VV20" s="88" t="str">
        <f t="shared" ca="1" si="467"/>
        <v/>
      </c>
      <c r="VW20" s="87" t="str">
        <f t="shared" si="468"/>
        <v/>
      </c>
      <c r="VX20" s="89" t="str">
        <f t="shared" ca="1" si="265"/>
        <v/>
      </c>
      <c r="VY20" s="84">
        <f t="shared" si="266"/>
        <v>0</v>
      </c>
      <c r="VZ20" s="84" t="str">
        <f t="shared" si="469"/>
        <v/>
      </c>
      <c r="WA20" s="84" t="str">
        <f t="shared" si="267"/>
        <v/>
      </c>
      <c r="WB20" s="24" t="str">
        <f t="shared" si="268"/>
        <v/>
      </c>
      <c r="WC20" s="101">
        <f>入力シート!VT20</f>
        <v>0</v>
      </c>
      <c r="WD20" s="210">
        <f>入力シート!VU20</f>
        <v>0</v>
      </c>
      <c r="WE20" s="211"/>
      <c r="WF20" s="212"/>
      <c r="WG20" s="94"/>
      <c r="WH20" s="94"/>
      <c r="WI20" s="94"/>
      <c r="WJ20" s="14">
        <f>入力シート!VV20</f>
        <v>0</v>
      </c>
      <c r="WL20" s="30" t="str">
        <f t="shared" si="353"/>
        <v/>
      </c>
      <c r="WM20" s="101">
        <f>入力シート!WL20</f>
        <v>0</v>
      </c>
      <c r="WN20" s="101" t="str">
        <f>IF(WL20="","",入力シート!WM20)</f>
        <v/>
      </c>
      <c r="WO20" s="24">
        <f>TIME(入力シート!WO20,入力シート!WQ20,0)</f>
        <v>0</v>
      </c>
      <c r="WP20" s="24">
        <f>TIME(入力シート!WS20,入力シート!WU20,0)</f>
        <v>0</v>
      </c>
      <c r="WQ20" s="31">
        <f>TIME(入力シート!WW20,入力シート!WY20,0)</f>
        <v>0</v>
      </c>
      <c r="WR20" s="31">
        <f>TIME(入力シート!XA20,入力シート!XC20,0)</f>
        <v>0</v>
      </c>
      <c r="WS20" s="24">
        <f t="shared" si="269"/>
        <v>0</v>
      </c>
      <c r="WT20" s="24">
        <f t="shared" si="270"/>
        <v>0</v>
      </c>
      <c r="WU20" s="24">
        <f t="shared" si="271"/>
        <v>0</v>
      </c>
      <c r="WV20" s="26" t="str">
        <f t="shared" si="48"/>
        <v/>
      </c>
      <c r="WW20" s="26" t="str">
        <f t="shared" si="49"/>
        <v/>
      </c>
      <c r="WX20" s="24" t="str">
        <f t="shared" si="396"/>
        <v/>
      </c>
      <c r="WY20" s="24" t="str">
        <f t="shared" si="470"/>
        <v/>
      </c>
      <c r="WZ20" s="101" t="str">
        <f t="shared" si="273"/>
        <v/>
      </c>
      <c r="XA20" s="24" t="str">
        <f t="shared" si="274"/>
        <v/>
      </c>
      <c r="XB20" s="27">
        <f t="shared" si="377"/>
        <v>1</v>
      </c>
      <c r="XC20" s="27" t="str">
        <f t="shared" si="275"/>
        <v>1</v>
      </c>
      <c r="XD20" s="27" t="str">
        <f t="shared" si="354"/>
        <v/>
      </c>
      <c r="XE20" s="27" t="str">
        <f t="shared" si="276"/>
        <v/>
      </c>
      <c r="XF20" s="28" t="str">
        <f t="shared" ca="1" si="277"/>
        <v/>
      </c>
      <c r="XG20" s="33">
        <f>入力シート!XE20</f>
        <v>0</v>
      </c>
      <c r="XH20" s="88" t="str">
        <f t="shared" ca="1" si="471"/>
        <v/>
      </c>
      <c r="XI20" s="87" t="str">
        <f t="shared" si="472"/>
        <v/>
      </c>
      <c r="XJ20" s="89" t="str">
        <f t="shared" ca="1" si="278"/>
        <v/>
      </c>
      <c r="XK20" s="84">
        <f t="shared" si="279"/>
        <v>0</v>
      </c>
      <c r="XL20" s="84" t="str">
        <f t="shared" si="473"/>
        <v/>
      </c>
      <c r="XM20" s="84" t="str">
        <f t="shared" si="280"/>
        <v/>
      </c>
      <c r="XN20" s="24" t="str">
        <f t="shared" si="281"/>
        <v/>
      </c>
      <c r="XO20" s="101">
        <f>入力シート!XF20</f>
        <v>0</v>
      </c>
      <c r="XP20" s="210">
        <f>入力シート!XG20</f>
        <v>0</v>
      </c>
      <c r="XQ20" s="211"/>
      <c r="XR20" s="212"/>
      <c r="XS20" s="94"/>
      <c r="XT20" s="94"/>
      <c r="XU20" s="94"/>
      <c r="XV20" s="14">
        <f>入力シート!XH20</f>
        <v>0</v>
      </c>
      <c r="XX20" s="30" t="str">
        <f t="shared" si="355"/>
        <v/>
      </c>
      <c r="XY20" s="101">
        <f>入力シート!XX20</f>
        <v>0</v>
      </c>
      <c r="XZ20" s="101" t="str">
        <f>IF(XX20="","",入力シート!XY20)</f>
        <v/>
      </c>
      <c r="YA20" s="24">
        <f>TIME(入力シート!YA20,入力シート!YC20,0)</f>
        <v>0</v>
      </c>
      <c r="YB20" s="24">
        <f>TIME(入力シート!YE20,入力シート!YG20,0)</f>
        <v>0</v>
      </c>
      <c r="YC20" s="31">
        <f>TIME(入力シート!YI20,入力シート!YK20,0)</f>
        <v>0</v>
      </c>
      <c r="YD20" s="31">
        <f>TIME(入力シート!YM20,入力シート!YO20,0)</f>
        <v>0</v>
      </c>
      <c r="YE20" s="24">
        <f t="shared" si="282"/>
        <v>0</v>
      </c>
      <c r="YF20" s="24">
        <f t="shared" si="283"/>
        <v>0</v>
      </c>
      <c r="YG20" s="24">
        <f t="shared" si="284"/>
        <v>0</v>
      </c>
      <c r="YH20" s="26" t="str">
        <f t="shared" si="51"/>
        <v/>
      </c>
      <c r="YI20" s="26" t="str">
        <f t="shared" si="52"/>
        <v/>
      </c>
      <c r="YJ20" s="24" t="str">
        <f t="shared" si="397"/>
        <v/>
      </c>
      <c r="YK20" s="24" t="str">
        <f t="shared" si="474"/>
        <v/>
      </c>
      <c r="YL20" s="101" t="str">
        <f t="shared" si="286"/>
        <v/>
      </c>
      <c r="YM20" s="24" t="str">
        <f t="shared" si="287"/>
        <v/>
      </c>
      <c r="YN20" s="27">
        <f t="shared" si="378"/>
        <v>1</v>
      </c>
      <c r="YO20" s="27" t="str">
        <f t="shared" si="288"/>
        <v>1</v>
      </c>
      <c r="YP20" s="27" t="str">
        <f t="shared" si="356"/>
        <v/>
      </c>
      <c r="YQ20" s="27" t="str">
        <f t="shared" si="289"/>
        <v/>
      </c>
      <c r="YR20" s="28" t="str">
        <f t="shared" ca="1" si="290"/>
        <v/>
      </c>
      <c r="YS20" s="33">
        <f>入力シート!YQ20</f>
        <v>0</v>
      </c>
      <c r="YT20" s="88" t="str">
        <f t="shared" ca="1" si="475"/>
        <v/>
      </c>
      <c r="YU20" s="87" t="str">
        <f t="shared" si="476"/>
        <v/>
      </c>
      <c r="YV20" s="89" t="str">
        <f t="shared" ca="1" si="291"/>
        <v/>
      </c>
      <c r="YW20" s="84">
        <f t="shared" si="292"/>
        <v>0</v>
      </c>
      <c r="YX20" s="84" t="str">
        <f t="shared" si="477"/>
        <v/>
      </c>
      <c r="YY20" s="84" t="str">
        <f t="shared" si="293"/>
        <v/>
      </c>
      <c r="YZ20" s="24" t="str">
        <f t="shared" si="294"/>
        <v/>
      </c>
      <c r="ZA20" s="101">
        <f>入力シート!YR20</f>
        <v>0</v>
      </c>
      <c r="ZB20" s="210">
        <f>入力シート!YS20</f>
        <v>0</v>
      </c>
      <c r="ZC20" s="211"/>
      <c r="ZD20" s="212"/>
      <c r="ZE20" s="94"/>
      <c r="ZF20" s="94"/>
      <c r="ZG20" s="94"/>
      <c r="ZH20" s="14">
        <f>入力シート!YT20</f>
        <v>0</v>
      </c>
      <c r="ZJ20" s="30" t="str">
        <f t="shared" si="357"/>
        <v/>
      </c>
      <c r="ZK20" s="101">
        <f>入力シート!ZJ20</f>
        <v>0</v>
      </c>
      <c r="ZL20" s="101" t="str">
        <f>IF(ZJ20="","",入力シート!ZK20)</f>
        <v/>
      </c>
      <c r="ZM20" s="24">
        <f>TIME(入力シート!ZM20,入力シート!ZO20,0)</f>
        <v>0</v>
      </c>
      <c r="ZN20" s="24">
        <f>TIME(入力シート!ZQ20,入力シート!ZS20,0)</f>
        <v>0</v>
      </c>
      <c r="ZO20" s="31">
        <f>TIME(入力シート!ZU20,入力シート!ZW20,0)</f>
        <v>0</v>
      </c>
      <c r="ZP20" s="31">
        <f>TIME(入力シート!ZY20,入力シート!AAA20,0)</f>
        <v>0</v>
      </c>
      <c r="ZQ20" s="24">
        <f t="shared" si="295"/>
        <v>0</v>
      </c>
      <c r="ZR20" s="24">
        <f t="shared" si="296"/>
        <v>0</v>
      </c>
      <c r="ZS20" s="24">
        <f t="shared" si="297"/>
        <v>0</v>
      </c>
      <c r="ZT20" s="26" t="str">
        <f t="shared" si="54"/>
        <v/>
      </c>
      <c r="ZU20" s="26" t="str">
        <f t="shared" si="55"/>
        <v/>
      </c>
      <c r="ZV20" s="24" t="str">
        <f t="shared" si="398"/>
        <v/>
      </c>
      <c r="ZW20" s="24" t="str">
        <f t="shared" si="478"/>
        <v/>
      </c>
      <c r="ZX20" s="101" t="str">
        <f t="shared" si="299"/>
        <v/>
      </c>
      <c r="ZY20" s="24" t="str">
        <f t="shared" si="300"/>
        <v/>
      </c>
      <c r="ZZ20" s="27">
        <f t="shared" si="379"/>
        <v>1</v>
      </c>
      <c r="AAA20" s="27" t="str">
        <f t="shared" si="301"/>
        <v>1</v>
      </c>
      <c r="AAB20" s="27" t="str">
        <f t="shared" si="358"/>
        <v/>
      </c>
      <c r="AAC20" s="27" t="str">
        <f t="shared" si="302"/>
        <v/>
      </c>
      <c r="AAD20" s="28" t="str">
        <f t="shared" ca="1" si="303"/>
        <v/>
      </c>
      <c r="AAE20" s="33">
        <f>入力シート!AAC20</f>
        <v>0</v>
      </c>
      <c r="AAF20" s="88" t="str">
        <f t="shared" ca="1" si="479"/>
        <v/>
      </c>
      <c r="AAG20" s="87" t="str">
        <f t="shared" si="480"/>
        <v/>
      </c>
      <c r="AAH20" s="89" t="str">
        <f t="shared" ca="1" si="304"/>
        <v/>
      </c>
      <c r="AAI20" s="84">
        <f t="shared" si="305"/>
        <v>0</v>
      </c>
      <c r="AAJ20" s="84" t="str">
        <f t="shared" si="481"/>
        <v/>
      </c>
      <c r="AAK20" s="84" t="str">
        <f t="shared" si="306"/>
        <v/>
      </c>
      <c r="AAL20" s="24" t="str">
        <f t="shared" si="307"/>
        <v/>
      </c>
      <c r="AAM20" s="101">
        <f>入力シート!AAD20</f>
        <v>0</v>
      </c>
      <c r="AAN20" s="210">
        <f>入力シート!AAE20</f>
        <v>0</v>
      </c>
      <c r="AAO20" s="211"/>
      <c r="AAP20" s="212"/>
      <c r="AAQ20" s="94"/>
      <c r="AAR20" s="94"/>
      <c r="AAS20" s="94"/>
      <c r="AAT20" s="14">
        <f>入力シート!AAF20</f>
        <v>0</v>
      </c>
      <c r="AAV20" s="30" t="str">
        <f t="shared" si="359"/>
        <v/>
      </c>
      <c r="AAW20" s="101">
        <f>入力シート!AAV20</f>
        <v>0</v>
      </c>
      <c r="AAX20" s="101" t="str">
        <f>IF(AAV20="","",入力シート!AAW20)</f>
        <v/>
      </c>
      <c r="AAY20" s="24">
        <f>TIME(入力シート!AAY20,入力シート!ABA20,0)</f>
        <v>0</v>
      </c>
      <c r="AAZ20" s="24">
        <f>TIME(入力シート!ABC20,入力シート!ABE20,0)</f>
        <v>0</v>
      </c>
      <c r="ABA20" s="31">
        <f>TIME(入力シート!ABG20,入力シート!ABI20,0)</f>
        <v>0</v>
      </c>
      <c r="ABB20" s="31">
        <f>TIME(入力シート!ABK20,入力シート!ABM20,0)</f>
        <v>0</v>
      </c>
      <c r="ABC20" s="24">
        <f t="shared" si="308"/>
        <v>0</v>
      </c>
      <c r="ABD20" s="24">
        <f t="shared" si="309"/>
        <v>0</v>
      </c>
      <c r="ABE20" s="24">
        <f t="shared" si="310"/>
        <v>0</v>
      </c>
      <c r="ABF20" s="26" t="str">
        <f t="shared" si="57"/>
        <v/>
      </c>
      <c r="ABG20" s="26" t="str">
        <f t="shared" si="58"/>
        <v/>
      </c>
      <c r="ABH20" s="24" t="str">
        <f t="shared" si="399"/>
        <v/>
      </c>
      <c r="ABI20" s="24" t="str">
        <f t="shared" si="482"/>
        <v/>
      </c>
      <c r="ABJ20" s="101" t="str">
        <f t="shared" si="312"/>
        <v/>
      </c>
      <c r="ABK20" s="24" t="str">
        <f t="shared" si="313"/>
        <v/>
      </c>
      <c r="ABL20" s="27">
        <f t="shared" si="380"/>
        <v>1</v>
      </c>
      <c r="ABM20" s="27" t="str">
        <f t="shared" si="314"/>
        <v>1</v>
      </c>
      <c r="ABN20" s="27" t="str">
        <f t="shared" si="360"/>
        <v/>
      </c>
      <c r="ABO20" s="27" t="str">
        <f t="shared" si="315"/>
        <v/>
      </c>
      <c r="ABP20" s="28" t="str">
        <f t="shared" ca="1" si="316"/>
        <v/>
      </c>
      <c r="ABQ20" s="33">
        <f>入力シート!ABO20</f>
        <v>0</v>
      </c>
      <c r="ABR20" s="88" t="str">
        <f t="shared" ca="1" si="483"/>
        <v/>
      </c>
      <c r="ABS20" s="87" t="str">
        <f t="shared" si="484"/>
        <v/>
      </c>
      <c r="ABT20" s="89" t="str">
        <f t="shared" ca="1" si="317"/>
        <v/>
      </c>
      <c r="ABU20" s="84">
        <f t="shared" si="318"/>
        <v>0</v>
      </c>
      <c r="ABV20" s="84" t="str">
        <f t="shared" si="485"/>
        <v/>
      </c>
      <c r="ABW20" s="84" t="str">
        <f t="shared" si="319"/>
        <v/>
      </c>
      <c r="ABX20" s="24" t="str">
        <f t="shared" si="320"/>
        <v/>
      </c>
      <c r="ABY20" s="101">
        <f>入力シート!ABP20</f>
        <v>0</v>
      </c>
      <c r="ABZ20" s="210">
        <f>入力シート!ABQ20</f>
        <v>0</v>
      </c>
      <c r="ACA20" s="211"/>
      <c r="ACB20" s="212"/>
      <c r="ACC20" s="94"/>
      <c r="ACD20" s="94"/>
      <c r="ACE20" s="94"/>
      <c r="ACF20" s="14">
        <f>入力シート!ABR20</f>
        <v>0</v>
      </c>
    </row>
    <row r="21" spans="2:760" ht="18" customHeight="1" x14ac:dyDescent="0.2">
      <c r="B21" s="30" t="str">
        <f t="shared" si="321"/>
        <v/>
      </c>
      <c r="C21" s="101">
        <f>入力シート!B21</f>
        <v>0</v>
      </c>
      <c r="D21" s="101" t="str">
        <f>IF(B21="","",入力シート!C21)</f>
        <v/>
      </c>
      <c r="E21" s="24">
        <f>TIME(入力シート!E21,入力シート!G21,0)</f>
        <v>0</v>
      </c>
      <c r="F21" s="24">
        <f>TIME(入力シート!I21,入力シート!K21,0)</f>
        <v>0</v>
      </c>
      <c r="G21" s="31">
        <f>TIME(入力シート!M21,入力シート!O21,0)</f>
        <v>0</v>
      </c>
      <c r="H21" s="31">
        <f>TIME(入力シート!Q21,入力シート!S21,0)</f>
        <v>0</v>
      </c>
      <c r="I21" s="24">
        <f t="shared" si="60"/>
        <v>0</v>
      </c>
      <c r="J21" s="24">
        <f t="shared" si="61"/>
        <v>0</v>
      </c>
      <c r="K21" s="24">
        <f t="shared" si="62"/>
        <v>0</v>
      </c>
      <c r="L21" s="26" t="str">
        <f t="shared" si="400"/>
        <v/>
      </c>
      <c r="M21" s="26" t="str">
        <f t="shared" si="1"/>
        <v/>
      </c>
      <c r="N21" s="24" t="str">
        <f t="shared" si="401"/>
        <v/>
      </c>
      <c r="O21" s="24" t="str">
        <f t="shared" si="402"/>
        <v/>
      </c>
      <c r="P21" s="101" t="str">
        <f t="shared" si="403"/>
        <v/>
      </c>
      <c r="Q21" s="24" t="str">
        <f t="shared" si="66"/>
        <v/>
      </c>
      <c r="R21" s="27">
        <f t="shared" si="361"/>
        <v>1</v>
      </c>
      <c r="S21" s="27" t="str">
        <f t="shared" si="404"/>
        <v>1</v>
      </c>
      <c r="T21" s="27" t="str">
        <f t="shared" si="322"/>
        <v/>
      </c>
      <c r="U21" s="27" t="str">
        <f t="shared" si="405"/>
        <v/>
      </c>
      <c r="V21" s="28" t="str">
        <f t="shared" ca="1" si="406"/>
        <v/>
      </c>
      <c r="W21" s="33">
        <f>入力シート!U21</f>
        <v>0</v>
      </c>
      <c r="X21" s="88" t="str">
        <f t="shared" ca="1" si="407"/>
        <v/>
      </c>
      <c r="Y21" s="87" t="str">
        <f t="shared" si="408"/>
        <v/>
      </c>
      <c r="Z21" s="89" t="str">
        <f t="shared" ca="1" si="70"/>
        <v/>
      </c>
      <c r="AA21" s="84">
        <f t="shared" si="71"/>
        <v>0</v>
      </c>
      <c r="AB21" s="84" t="str">
        <f t="shared" si="409"/>
        <v/>
      </c>
      <c r="AC21" s="84" t="str">
        <f t="shared" si="72"/>
        <v/>
      </c>
      <c r="AD21" s="24" t="str">
        <f t="shared" si="73"/>
        <v/>
      </c>
      <c r="AE21" s="101">
        <f>入力シート!V21</f>
        <v>0</v>
      </c>
      <c r="AF21" s="210">
        <f>入力シート!W21</f>
        <v>0</v>
      </c>
      <c r="AG21" s="211"/>
      <c r="AH21" s="212"/>
      <c r="AI21" s="94"/>
      <c r="AJ21" s="94"/>
      <c r="AK21" s="94"/>
      <c r="AL21" s="14">
        <f>入力シート!X21</f>
        <v>0</v>
      </c>
      <c r="AN21" s="30" t="str">
        <f t="shared" si="323"/>
        <v/>
      </c>
      <c r="AO21" s="101">
        <f>入力シート!AN21</f>
        <v>0</v>
      </c>
      <c r="AP21" s="101" t="str">
        <f>IF(AN21="","",入力シート!AO21)</f>
        <v/>
      </c>
      <c r="AQ21" s="24">
        <f>TIME(入力シート!AQ21,入力シート!AS21,0)</f>
        <v>0</v>
      </c>
      <c r="AR21" s="24">
        <f>TIME(入力シート!AU21,入力シート!AW21,0)</f>
        <v>0</v>
      </c>
      <c r="AS21" s="31">
        <f>TIME(入力シート!AY21,入力シート!BA21,0)</f>
        <v>0</v>
      </c>
      <c r="AT21" s="31">
        <f>TIME(入力シート!BC21,入力シート!BE21,0)</f>
        <v>0</v>
      </c>
      <c r="AU21" s="24">
        <f t="shared" si="74"/>
        <v>0</v>
      </c>
      <c r="AV21" s="24">
        <f t="shared" si="75"/>
        <v>0</v>
      </c>
      <c r="AW21" s="24">
        <f t="shared" si="76"/>
        <v>0</v>
      </c>
      <c r="AX21" s="26" t="str">
        <f t="shared" si="3"/>
        <v/>
      </c>
      <c r="AY21" s="26" t="str">
        <f t="shared" si="4"/>
        <v/>
      </c>
      <c r="AZ21" s="24" t="str">
        <f t="shared" si="381"/>
        <v/>
      </c>
      <c r="BA21" s="24" t="str">
        <f t="shared" si="410"/>
        <v/>
      </c>
      <c r="BB21" s="101" t="str">
        <f t="shared" si="78"/>
        <v/>
      </c>
      <c r="BC21" s="24" t="str">
        <f t="shared" si="79"/>
        <v/>
      </c>
      <c r="BD21" s="27">
        <f t="shared" si="362"/>
        <v>1</v>
      </c>
      <c r="BE21" s="27" t="str">
        <f t="shared" si="80"/>
        <v>1</v>
      </c>
      <c r="BF21" s="27" t="str">
        <f t="shared" si="324"/>
        <v/>
      </c>
      <c r="BG21" s="27" t="str">
        <f t="shared" si="81"/>
        <v/>
      </c>
      <c r="BH21" s="28" t="str">
        <f t="shared" ca="1" si="82"/>
        <v/>
      </c>
      <c r="BI21" s="33">
        <f>入力シート!BG21</f>
        <v>0</v>
      </c>
      <c r="BJ21" s="88" t="str">
        <f t="shared" ca="1" si="411"/>
        <v/>
      </c>
      <c r="BK21" s="87" t="str">
        <f t="shared" si="412"/>
        <v/>
      </c>
      <c r="BL21" s="89" t="str">
        <f t="shared" ca="1" si="83"/>
        <v/>
      </c>
      <c r="BM21" s="84">
        <f t="shared" si="84"/>
        <v>0</v>
      </c>
      <c r="BN21" s="84" t="str">
        <f t="shared" si="413"/>
        <v/>
      </c>
      <c r="BO21" s="84" t="str">
        <f t="shared" si="85"/>
        <v/>
      </c>
      <c r="BP21" s="24" t="str">
        <f t="shared" si="86"/>
        <v/>
      </c>
      <c r="BQ21" s="101">
        <f>入力シート!BH21</f>
        <v>0</v>
      </c>
      <c r="BR21" s="210">
        <f>入力シート!BI21</f>
        <v>0</v>
      </c>
      <c r="BS21" s="211"/>
      <c r="BT21" s="212"/>
      <c r="BU21" s="94"/>
      <c r="BV21" s="94"/>
      <c r="BW21" s="94"/>
      <c r="BX21" s="14">
        <f>入力シート!BJ21</f>
        <v>0</v>
      </c>
      <c r="BZ21" s="30" t="str">
        <f t="shared" si="325"/>
        <v/>
      </c>
      <c r="CA21" s="101">
        <f>入力シート!BZ21</f>
        <v>0</v>
      </c>
      <c r="CB21" s="101" t="str">
        <f>IF(BZ21="","",入力シート!CA21)</f>
        <v/>
      </c>
      <c r="CC21" s="24">
        <f>TIME(入力シート!CC21,入力シート!CE21,0)</f>
        <v>0</v>
      </c>
      <c r="CD21" s="24">
        <f>TIME(入力シート!CG21,入力シート!CI21,0)</f>
        <v>0</v>
      </c>
      <c r="CE21" s="31">
        <f>TIME(入力シート!CK21,入力シート!CM21,0)</f>
        <v>0</v>
      </c>
      <c r="CF21" s="31">
        <f>TIME(入力シート!CO21,入力シート!CQ21,0)</f>
        <v>0</v>
      </c>
      <c r="CG21" s="24">
        <f t="shared" si="87"/>
        <v>0</v>
      </c>
      <c r="CH21" s="24">
        <f t="shared" si="88"/>
        <v>0</v>
      </c>
      <c r="CI21" s="24">
        <f t="shared" si="89"/>
        <v>0</v>
      </c>
      <c r="CJ21" s="26" t="str">
        <f t="shared" si="6"/>
        <v/>
      </c>
      <c r="CK21" s="26" t="str">
        <f t="shared" si="7"/>
        <v/>
      </c>
      <c r="CL21" s="24" t="str">
        <f t="shared" si="382"/>
        <v/>
      </c>
      <c r="CM21" s="24" t="str">
        <f t="shared" si="414"/>
        <v/>
      </c>
      <c r="CN21" s="101" t="str">
        <f t="shared" si="91"/>
        <v/>
      </c>
      <c r="CO21" s="24" t="str">
        <f t="shared" si="92"/>
        <v/>
      </c>
      <c r="CP21" s="27">
        <f t="shared" si="363"/>
        <v>1</v>
      </c>
      <c r="CQ21" s="27" t="str">
        <f t="shared" si="93"/>
        <v>1</v>
      </c>
      <c r="CR21" s="27" t="str">
        <f t="shared" si="326"/>
        <v/>
      </c>
      <c r="CS21" s="27" t="str">
        <f t="shared" si="94"/>
        <v/>
      </c>
      <c r="CT21" s="28" t="str">
        <f t="shared" ca="1" si="95"/>
        <v/>
      </c>
      <c r="CU21" s="33">
        <f>入力シート!CS21</f>
        <v>0</v>
      </c>
      <c r="CV21" s="88" t="str">
        <f t="shared" ca="1" si="415"/>
        <v/>
      </c>
      <c r="CW21" s="87" t="str">
        <f t="shared" si="416"/>
        <v/>
      </c>
      <c r="CX21" s="89" t="str">
        <f t="shared" ca="1" si="96"/>
        <v/>
      </c>
      <c r="CY21" s="84">
        <f t="shared" si="97"/>
        <v>0</v>
      </c>
      <c r="CZ21" s="84" t="str">
        <f t="shared" si="417"/>
        <v/>
      </c>
      <c r="DA21" s="84" t="str">
        <f t="shared" si="98"/>
        <v/>
      </c>
      <c r="DB21" s="24" t="str">
        <f t="shared" si="99"/>
        <v/>
      </c>
      <c r="DC21" s="101">
        <f>入力シート!CT21</f>
        <v>0</v>
      </c>
      <c r="DD21" s="210">
        <f>入力シート!CU21</f>
        <v>0</v>
      </c>
      <c r="DE21" s="211"/>
      <c r="DF21" s="212"/>
      <c r="DG21" s="94"/>
      <c r="DH21" s="94"/>
      <c r="DI21" s="94"/>
      <c r="DJ21" s="14">
        <f>入力シート!CV21</f>
        <v>0</v>
      </c>
      <c r="DL21" s="30" t="str">
        <f t="shared" si="327"/>
        <v/>
      </c>
      <c r="DM21" s="101">
        <f>入力シート!DL21</f>
        <v>0</v>
      </c>
      <c r="DN21" s="101" t="str">
        <f>IF(DL21="","",入力シート!DM21)</f>
        <v/>
      </c>
      <c r="DO21" s="24">
        <f>TIME(入力シート!DO21,入力シート!DQ21,0)</f>
        <v>0</v>
      </c>
      <c r="DP21" s="24">
        <f>TIME(入力シート!DS21,入力シート!DU21,0)</f>
        <v>0</v>
      </c>
      <c r="DQ21" s="31">
        <f>TIME(入力シート!DW21,入力シート!DY21,0)</f>
        <v>0</v>
      </c>
      <c r="DR21" s="31">
        <f>TIME(入力シート!EA21,入力シート!EC21,0)</f>
        <v>0</v>
      </c>
      <c r="DS21" s="24">
        <f t="shared" si="100"/>
        <v>0</v>
      </c>
      <c r="DT21" s="24">
        <f t="shared" si="101"/>
        <v>0</v>
      </c>
      <c r="DU21" s="24">
        <f t="shared" si="102"/>
        <v>0</v>
      </c>
      <c r="DV21" s="26" t="str">
        <f t="shared" si="9"/>
        <v/>
      </c>
      <c r="DW21" s="26" t="str">
        <f t="shared" si="10"/>
        <v/>
      </c>
      <c r="DX21" s="24" t="str">
        <f t="shared" si="383"/>
        <v/>
      </c>
      <c r="DY21" s="24" t="str">
        <f t="shared" si="418"/>
        <v/>
      </c>
      <c r="DZ21" s="101" t="str">
        <f t="shared" si="104"/>
        <v/>
      </c>
      <c r="EA21" s="24" t="str">
        <f t="shared" si="105"/>
        <v/>
      </c>
      <c r="EB21" s="27">
        <f t="shared" si="364"/>
        <v>1</v>
      </c>
      <c r="EC21" s="27" t="str">
        <f t="shared" si="106"/>
        <v>1</v>
      </c>
      <c r="ED21" s="27" t="str">
        <f t="shared" si="328"/>
        <v/>
      </c>
      <c r="EE21" s="27" t="str">
        <f t="shared" si="107"/>
        <v/>
      </c>
      <c r="EF21" s="28" t="str">
        <f t="shared" ca="1" si="108"/>
        <v/>
      </c>
      <c r="EG21" s="33">
        <f>入力シート!EE21</f>
        <v>0</v>
      </c>
      <c r="EH21" s="88" t="str">
        <f t="shared" ca="1" si="419"/>
        <v/>
      </c>
      <c r="EI21" s="87" t="str">
        <f t="shared" si="420"/>
        <v/>
      </c>
      <c r="EJ21" s="89" t="str">
        <f t="shared" ca="1" si="109"/>
        <v/>
      </c>
      <c r="EK21" s="84">
        <f t="shared" si="110"/>
        <v>0</v>
      </c>
      <c r="EL21" s="84" t="str">
        <f t="shared" si="421"/>
        <v/>
      </c>
      <c r="EM21" s="84" t="str">
        <f t="shared" si="111"/>
        <v/>
      </c>
      <c r="EN21" s="24" t="str">
        <f t="shared" si="112"/>
        <v/>
      </c>
      <c r="EO21" s="101">
        <f>入力シート!EF21</f>
        <v>0</v>
      </c>
      <c r="EP21" s="210">
        <f>入力シート!EG21</f>
        <v>0</v>
      </c>
      <c r="EQ21" s="211"/>
      <c r="ER21" s="212"/>
      <c r="ES21" s="94"/>
      <c r="ET21" s="94"/>
      <c r="EU21" s="94"/>
      <c r="EV21" s="14">
        <f>入力シート!EH21</f>
        <v>0</v>
      </c>
      <c r="EX21" s="30" t="str">
        <f t="shared" si="329"/>
        <v/>
      </c>
      <c r="EY21" s="101">
        <f>入力シート!EX21</f>
        <v>0</v>
      </c>
      <c r="EZ21" s="101" t="str">
        <f>IF(EX21="","",入力シート!EY21)</f>
        <v/>
      </c>
      <c r="FA21" s="24">
        <f>TIME(入力シート!FA21,入力シート!FC21,0)</f>
        <v>0</v>
      </c>
      <c r="FB21" s="24">
        <f>TIME(入力シート!FE21,入力シート!FG21,0)</f>
        <v>0</v>
      </c>
      <c r="FC21" s="31">
        <f>TIME(入力シート!FI21,入力シート!FK21,0)</f>
        <v>0</v>
      </c>
      <c r="FD21" s="31">
        <f>TIME(入力シート!FM21,入力シート!FO21,0)</f>
        <v>0</v>
      </c>
      <c r="FE21" s="24">
        <f t="shared" si="113"/>
        <v>0</v>
      </c>
      <c r="FF21" s="24">
        <f t="shared" si="114"/>
        <v>0</v>
      </c>
      <c r="FG21" s="24">
        <f t="shared" si="115"/>
        <v>0</v>
      </c>
      <c r="FH21" s="26" t="str">
        <f t="shared" si="12"/>
        <v/>
      </c>
      <c r="FI21" s="26" t="str">
        <f t="shared" si="13"/>
        <v/>
      </c>
      <c r="FJ21" s="24" t="str">
        <f t="shared" si="384"/>
        <v/>
      </c>
      <c r="FK21" s="24" t="str">
        <f t="shared" si="422"/>
        <v/>
      </c>
      <c r="FL21" s="101" t="str">
        <f t="shared" si="117"/>
        <v/>
      </c>
      <c r="FM21" s="24" t="str">
        <f t="shared" si="118"/>
        <v/>
      </c>
      <c r="FN21" s="27">
        <f t="shared" si="365"/>
        <v>1</v>
      </c>
      <c r="FO21" s="27" t="str">
        <f t="shared" si="119"/>
        <v>1</v>
      </c>
      <c r="FP21" s="27" t="str">
        <f t="shared" si="330"/>
        <v/>
      </c>
      <c r="FQ21" s="27" t="str">
        <f t="shared" si="120"/>
        <v/>
      </c>
      <c r="FR21" s="28" t="str">
        <f t="shared" ca="1" si="121"/>
        <v/>
      </c>
      <c r="FS21" s="33">
        <f>入力シート!FQ21</f>
        <v>0</v>
      </c>
      <c r="FT21" s="88" t="str">
        <f t="shared" ca="1" si="423"/>
        <v/>
      </c>
      <c r="FU21" s="87" t="str">
        <f t="shared" si="424"/>
        <v/>
      </c>
      <c r="FV21" s="89" t="str">
        <f t="shared" ca="1" si="122"/>
        <v/>
      </c>
      <c r="FW21" s="84">
        <f t="shared" si="123"/>
        <v>0</v>
      </c>
      <c r="FX21" s="84" t="str">
        <f t="shared" si="425"/>
        <v/>
      </c>
      <c r="FY21" s="84" t="str">
        <f t="shared" si="124"/>
        <v/>
      </c>
      <c r="FZ21" s="24" t="str">
        <f t="shared" si="125"/>
        <v/>
      </c>
      <c r="GA21" s="101">
        <f>入力シート!FR21</f>
        <v>0</v>
      </c>
      <c r="GB21" s="210">
        <f>入力シート!FS21</f>
        <v>0</v>
      </c>
      <c r="GC21" s="211"/>
      <c r="GD21" s="212"/>
      <c r="GE21" s="94"/>
      <c r="GF21" s="94"/>
      <c r="GG21" s="94"/>
      <c r="GH21" s="14">
        <f>入力シート!FT21</f>
        <v>0</v>
      </c>
      <c r="GJ21" s="30" t="str">
        <f t="shared" si="331"/>
        <v/>
      </c>
      <c r="GK21" s="101">
        <f>入力シート!GJ21</f>
        <v>0</v>
      </c>
      <c r="GL21" s="101" t="str">
        <f>IF(GJ21="","",入力シート!GK21)</f>
        <v/>
      </c>
      <c r="GM21" s="24">
        <f>TIME(入力シート!GM21,入力シート!GO21,0)</f>
        <v>0</v>
      </c>
      <c r="GN21" s="24">
        <f>TIME(入力シート!GQ21,入力シート!GS21,0)</f>
        <v>0</v>
      </c>
      <c r="GO21" s="31">
        <f>TIME(入力シート!GU21,入力シート!GW21,0)</f>
        <v>0</v>
      </c>
      <c r="GP21" s="31">
        <f>TIME(入力シート!GY21,入力シート!HA21,0)</f>
        <v>0</v>
      </c>
      <c r="GQ21" s="24">
        <f t="shared" si="126"/>
        <v>0</v>
      </c>
      <c r="GR21" s="24">
        <f t="shared" si="127"/>
        <v>0</v>
      </c>
      <c r="GS21" s="24">
        <f t="shared" si="128"/>
        <v>0</v>
      </c>
      <c r="GT21" s="26" t="str">
        <f t="shared" si="15"/>
        <v/>
      </c>
      <c r="GU21" s="26" t="str">
        <f t="shared" si="16"/>
        <v/>
      </c>
      <c r="GV21" s="24" t="str">
        <f t="shared" si="385"/>
        <v/>
      </c>
      <c r="GW21" s="24" t="str">
        <f t="shared" si="426"/>
        <v/>
      </c>
      <c r="GX21" s="101" t="str">
        <f t="shared" si="130"/>
        <v/>
      </c>
      <c r="GY21" s="24" t="str">
        <f t="shared" si="131"/>
        <v/>
      </c>
      <c r="GZ21" s="27">
        <f t="shared" si="366"/>
        <v>1</v>
      </c>
      <c r="HA21" s="27" t="str">
        <f t="shared" si="132"/>
        <v>1</v>
      </c>
      <c r="HB21" s="27" t="str">
        <f t="shared" si="332"/>
        <v/>
      </c>
      <c r="HC21" s="27" t="str">
        <f t="shared" si="133"/>
        <v/>
      </c>
      <c r="HD21" s="28" t="str">
        <f t="shared" ca="1" si="134"/>
        <v/>
      </c>
      <c r="HE21" s="33">
        <f>入力シート!HC21</f>
        <v>0</v>
      </c>
      <c r="HF21" s="88" t="str">
        <f t="shared" ca="1" si="427"/>
        <v/>
      </c>
      <c r="HG21" s="87" t="str">
        <f t="shared" si="428"/>
        <v/>
      </c>
      <c r="HH21" s="89" t="str">
        <f t="shared" ca="1" si="135"/>
        <v/>
      </c>
      <c r="HI21" s="84">
        <f t="shared" si="136"/>
        <v>0</v>
      </c>
      <c r="HJ21" s="84" t="str">
        <f t="shared" si="429"/>
        <v/>
      </c>
      <c r="HK21" s="84" t="str">
        <f t="shared" si="137"/>
        <v/>
      </c>
      <c r="HL21" s="24" t="str">
        <f t="shared" si="138"/>
        <v/>
      </c>
      <c r="HM21" s="101">
        <f>入力シート!HD21</f>
        <v>0</v>
      </c>
      <c r="HN21" s="210">
        <f>入力シート!HE21</f>
        <v>0</v>
      </c>
      <c r="HO21" s="211"/>
      <c r="HP21" s="212"/>
      <c r="HQ21" s="94"/>
      <c r="HR21" s="94"/>
      <c r="HS21" s="94"/>
      <c r="HT21" s="14">
        <f>入力シート!HF21</f>
        <v>0</v>
      </c>
      <c r="HV21" s="30" t="str">
        <f t="shared" si="333"/>
        <v/>
      </c>
      <c r="HW21" s="101">
        <f>入力シート!HV21</f>
        <v>0</v>
      </c>
      <c r="HX21" s="101" t="str">
        <f>IF(HV21="","",入力シート!HW21)</f>
        <v/>
      </c>
      <c r="HY21" s="24">
        <f>TIME(入力シート!HY21,入力シート!IA21,0)</f>
        <v>0</v>
      </c>
      <c r="HZ21" s="24">
        <f>TIME(入力シート!IC21,入力シート!IE21,0)</f>
        <v>0</v>
      </c>
      <c r="IA21" s="31">
        <f>TIME(入力シート!IG21,入力シート!II21,0)</f>
        <v>0</v>
      </c>
      <c r="IB21" s="31">
        <f>TIME(入力シート!IK21,入力シート!IM21,0)</f>
        <v>0</v>
      </c>
      <c r="IC21" s="24">
        <f t="shared" si="139"/>
        <v>0</v>
      </c>
      <c r="ID21" s="24">
        <f t="shared" si="140"/>
        <v>0</v>
      </c>
      <c r="IE21" s="24">
        <f t="shared" si="141"/>
        <v>0</v>
      </c>
      <c r="IF21" s="26" t="str">
        <f t="shared" si="18"/>
        <v/>
      </c>
      <c r="IG21" s="26" t="str">
        <f t="shared" si="19"/>
        <v/>
      </c>
      <c r="IH21" s="24" t="str">
        <f t="shared" si="386"/>
        <v/>
      </c>
      <c r="II21" s="24" t="str">
        <f t="shared" si="430"/>
        <v/>
      </c>
      <c r="IJ21" s="101" t="str">
        <f t="shared" si="143"/>
        <v/>
      </c>
      <c r="IK21" s="24" t="str">
        <f t="shared" si="144"/>
        <v/>
      </c>
      <c r="IL21" s="27">
        <f t="shared" si="367"/>
        <v>1</v>
      </c>
      <c r="IM21" s="27" t="str">
        <f t="shared" si="145"/>
        <v>1</v>
      </c>
      <c r="IN21" s="27" t="str">
        <f t="shared" si="334"/>
        <v/>
      </c>
      <c r="IO21" s="27" t="str">
        <f t="shared" si="146"/>
        <v/>
      </c>
      <c r="IP21" s="28" t="str">
        <f t="shared" ca="1" si="147"/>
        <v/>
      </c>
      <c r="IQ21" s="33">
        <f>入力シート!IO21</f>
        <v>0</v>
      </c>
      <c r="IR21" s="88" t="str">
        <f t="shared" ca="1" si="431"/>
        <v/>
      </c>
      <c r="IS21" s="87" t="str">
        <f t="shared" si="432"/>
        <v/>
      </c>
      <c r="IT21" s="89" t="str">
        <f t="shared" ca="1" si="148"/>
        <v/>
      </c>
      <c r="IU21" s="84">
        <f t="shared" si="149"/>
        <v>0</v>
      </c>
      <c r="IV21" s="84" t="str">
        <f t="shared" si="433"/>
        <v/>
      </c>
      <c r="IW21" s="84" t="str">
        <f t="shared" si="150"/>
        <v/>
      </c>
      <c r="IX21" s="24" t="str">
        <f t="shared" si="151"/>
        <v/>
      </c>
      <c r="IY21" s="101">
        <f>入力シート!IP21</f>
        <v>0</v>
      </c>
      <c r="IZ21" s="210">
        <f>入力シート!IQ21</f>
        <v>0</v>
      </c>
      <c r="JA21" s="211"/>
      <c r="JB21" s="212"/>
      <c r="JC21" s="94"/>
      <c r="JD21" s="94"/>
      <c r="JE21" s="94"/>
      <c r="JF21" s="14">
        <f>入力シート!IR21</f>
        <v>0</v>
      </c>
      <c r="JH21" s="30" t="str">
        <f t="shared" si="335"/>
        <v/>
      </c>
      <c r="JI21" s="101">
        <f>入力シート!JH21</f>
        <v>0</v>
      </c>
      <c r="JJ21" s="101" t="str">
        <f>IF(JH21="","",入力シート!JI21)</f>
        <v/>
      </c>
      <c r="JK21" s="24">
        <f>TIME(入力シート!JK21,入力シート!JM21,0)</f>
        <v>0</v>
      </c>
      <c r="JL21" s="24">
        <f>TIME(入力シート!JO21,入力シート!JQ21,0)</f>
        <v>0</v>
      </c>
      <c r="JM21" s="31">
        <f>TIME(入力シート!JS21,入力シート!JU21,0)</f>
        <v>0</v>
      </c>
      <c r="JN21" s="31">
        <f>TIME(入力シート!JW21,入力シート!JY21,0)</f>
        <v>0</v>
      </c>
      <c r="JO21" s="24">
        <f t="shared" si="152"/>
        <v>0</v>
      </c>
      <c r="JP21" s="24">
        <f t="shared" si="153"/>
        <v>0</v>
      </c>
      <c r="JQ21" s="24">
        <f t="shared" si="154"/>
        <v>0</v>
      </c>
      <c r="JR21" s="26" t="str">
        <f t="shared" si="21"/>
        <v/>
      </c>
      <c r="JS21" s="26" t="str">
        <f t="shared" si="22"/>
        <v/>
      </c>
      <c r="JT21" s="24" t="str">
        <f t="shared" si="387"/>
        <v/>
      </c>
      <c r="JU21" s="24" t="str">
        <f t="shared" si="434"/>
        <v/>
      </c>
      <c r="JV21" s="101" t="str">
        <f t="shared" si="156"/>
        <v/>
      </c>
      <c r="JW21" s="24" t="str">
        <f t="shared" si="157"/>
        <v/>
      </c>
      <c r="JX21" s="27">
        <f t="shared" si="368"/>
        <v>1</v>
      </c>
      <c r="JY21" s="27" t="str">
        <f t="shared" si="158"/>
        <v>1</v>
      </c>
      <c r="JZ21" s="27" t="str">
        <f t="shared" si="336"/>
        <v/>
      </c>
      <c r="KA21" s="27" t="str">
        <f t="shared" si="159"/>
        <v/>
      </c>
      <c r="KB21" s="28" t="str">
        <f t="shared" ca="1" si="160"/>
        <v/>
      </c>
      <c r="KC21" s="33">
        <f>入力シート!KA21</f>
        <v>0</v>
      </c>
      <c r="KD21" s="88" t="str">
        <f t="shared" ca="1" si="435"/>
        <v/>
      </c>
      <c r="KE21" s="87" t="str">
        <f t="shared" si="436"/>
        <v/>
      </c>
      <c r="KF21" s="89" t="str">
        <f t="shared" ca="1" si="161"/>
        <v/>
      </c>
      <c r="KG21" s="84">
        <f t="shared" si="162"/>
        <v>0</v>
      </c>
      <c r="KH21" s="84" t="str">
        <f t="shared" si="437"/>
        <v/>
      </c>
      <c r="KI21" s="84" t="str">
        <f t="shared" si="163"/>
        <v/>
      </c>
      <c r="KJ21" s="24" t="str">
        <f t="shared" si="164"/>
        <v/>
      </c>
      <c r="KK21" s="101">
        <f>入力シート!KB21</f>
        <v>0</v>
      </c>
      <c r="KL21" s="210">
        <f>入力シート!KC21</f>
        <v>0</v>
      </c>
      <c r="KM21" s="211"/>
      <c r="KN21" s="212"/>
      <c r="KO21" s="94"/>
      <c r="KP21" s="94"/>
      <c r="KQ21" s="94"/>
      <c r="KR21" s="14">
        <f>入力シート!KD21</f>
        <v>0</v>
      </c>
      <c r="KT21" s="30" t="str">
        <f t="shared" si="337"/>
        <v/>
      </c>
      <c r="KU21" s="101">
        <f>入力シート!KT21</f>
        <v>0</v>
      </c>
      <c r="KV21" s="101" t="str">
        <f>IF(KT21="","",入力シート!KU21)</f>
        <v/>
      </c>
      <c r="KW21" s="24">
        <f>TIME(入力シート!KW21,入力シート!KY21,0)</f>
        <v>0</v>
      </c>
      <c r="KX21" s="24">
        <f>TIME(入力シート!LA21,入力シート!LC21,0)</f>
        <v>0</v>
      </c>
      <c r="KY21" s="31">
        <f>TIME(入力シート!LE21,入力シート!LG21,0)</f>
        <v>0</v>
      </c>
      <c r="KZ21" s="31">
        <f>TIME(入力シート!LI21,入力シート!LK21,0)</f>
        <v>0</v>
      </c>
      <c r="LA21" s="24">
        <f t="shared" si="165"/>
        <v>0</v>
      </c>
      <c r="LB21" s="24">
        <f t="shared" si="166"/>
        <v>0</v>
      </c>
      <c r="LC21" s="24">
        <f t="shared" si="167"/>
        <v>0</v>
      </c>
      <c r="LD21" s="26" t="str">
        <f t="shared" si="24"/>
        <v/>
      </c>
      <c r="LE21" s="26" t="str">
        <f t="shared" si="25"/>
        <v/>
      </c>
      <c r="LF21" s="24" t="str">
        <f t="shared" si="388"/>
        <v/>
      </c>
      <c r="LG21" s="24" t="str">
        <f t="shared" si="438"/>
        <v/>
      </c>
      <c r="LH21" s="101" t="str">
        <f t="shared" si="169"/>
        <v/>
      </c>
      <c r="LI21" s="24" t="str">
        <f t="shared" si="170"/>
        <v/>
      </c>
      <c r="LJ21" s="27">
        <f t="shared" si="369"/>
        <v>1</v>
      </c>
      <c r="LK21" s="27" t="str">
        <f t="shared" si="171"/>
        <v>1</v>
      </c>
      <c r="LL21" s="27" t="str">
        <f t="shared" si="338"/>
        <v/>
      </c>
      <c r="LM21" s="27" t="str">
        <f t="shared" si="172"/>
        <v/>
      </c>
      <c r="LN21" s="28" t="str">
        <f t="shared" ca="1" si="173"/>
        <v/>
      </c>
      <c r="LO21" s="33">
        <f>入力シート!LM21</f>
        <v>0</v>
      </c>
      <c r="LP21" s="88" t="str">
        <f t="shared" ca="1" si="439"/>
        <v/>
      </c>
      <c r="LQ21" s="87" t="str">
        <f t="shared" si="440"/>
        <v/>
      </c>
      <c r="LR21" s="89" t="str">
        <f t="shared" ca="1" si="174"/>
        <v/>
      </c>
      <c r="LS21" s="84">
        <f t="shared" si="175"/>
        <v>0</v>
      </c>
      <c r="LT21" s="84" t="str">
        <f t="shared" si="441"/>
        <v/>
      </c>
      <c r="LU21" s="84" t="str">
        <f t="shared" si="176"/>
        <v/>
      </c>
      <c r="LV21" s="24" t="str">
        <f t="shared" si="177"/>
        <v/>
      </c>
      <c r="LW21" s="101">
        <f>入力シート!LN21</f>
        <v>0</v>
      </c>
      <c r="LX21" s="210">
        <f>入力シート!LO21</f>
        <v>0</v>
      </c>
      <c r="LY21" s="211"/>
      <c r="LZ21" s="212"/>
      <c r="MA21" s="94"/>
      <c r="MB21" s="94"/>
      <c r="MC21" s="94"/>
      <c r="MD21" s="14">
        <f>入力シート!LP21</f>
        <v>0</v>
      </c>
      <c r="MF21" s="30" t="str">
        <f t="shared" si="339"/>
        <v/>
      </c>
      <c r="MG21" s="101">
        <f>入力シート!MF21</f>
        <v>0</v>
      </c>
      <c r="MH21" s="101" t="str">
        <f>IF(MF21="","",入力シート!MG21)</f>
        <v/>
      </c>
      <c r="MI21" s="24">
        <f>TIME(入力シート!MI21,入力シート!MK21,0)</f>
        <v>0</v>
      </c>
      <c r="MJ21" s="24">
        <f>TIME(入力シート!MM21,入力シート!MO21,0)</f>
        <v>0</v>
      </c>
      <c r="MK21" s="31">
        <f>TIME(入力シート!MQ21,入力シート!MS21,0)</f>
        <v>0</v>
      </c>
      <c r="ML21" s="31">
        <f>TIME(入力シート!MU21,入力シート!MW21,0)</f>
        <v>0</v>
      </c>
      <c r="MM21" s="24">
        <f t="shared" si="178"/>
        <v>0</v>
      </c>
      <c r="MN21" s="24">
        <f t="shared" si="179"/>
        <v>0</v>
      </c>
      <c r="MO21" s="24">
        <f t="shared" si="180"/>
        <v>0</v>
      </c>
      <c r="MP21" s="26" t="str">
        <f t="shared" si="27"/>
        <v/>
      </c>
      <c r="MQ21" s="26" t="str">
        <f t="shared" si="28"/>
        <v/>
      </c>
      <c r="MR21" s="24" t="str">
        <f t="shared" si="389"/>
        <v/>
      </c>
      <c r="MS21" s="24" t="str">
        <f t="shared" si="442"/>
        <v/>
      </c>
      <c r="MT21" s="101" t="str">
        <f t="shared" si="182"/>
        <v/>
      </c>
      <c r="MU21" s="24" t="str">
        <f t="shared" si="183"/>
        <v/>
      </c>
      <c r="MV21" s="27">
        <f t="shared" si="370"/>
        <v>1</v>
      </c>
      <c r="MW21" s="27" t="str">
        <f t="shared" si="184"/>
        <v>1</v>
      </c>
      <c r="MX21" s="27" t="str">
        <f t="shared" si="340"/>
        <v/>
      </c>
      <c r="MY21" s="27" t="str">
        <f t="shared" si="185"/>
        <v/>
      </c>
      <c r="MZ21" s="28" t="str">
        <f t="shared" ca="1" si="186"/>
        <v/>
      </c>
      <c r="NA21" s="33">
        <f>入力シート!MY21</f>
        <v>0</v>
      </c>
      <c r="NB21" s="88" t="str">
        <f t="shared" ca="1" si="443"/>
        <v/>
      </c>
      <c r="NC21" s="87" t="str">
        <f t="shared" si="444"/>
        <v/>
      </c>
      <c r="ND21" s="89" t="str">
        <f t="shared" ca="1" si="187"/>
        <v/>
      </c>
      <c r="NE21" s="84">
        <f t="shared" si="188"/>
        <v>0</v>
      </c>
      <c r="NF21" s="84" t="str">
        <f t="shared" si="445"/>
        <v/>
      </c>
      <c r="NG21" s="84" t="str">
        <f t="shared" si="189"/>
        <v/>
      </c>
      <c r="NH21" s="24" t="str">
        <f t="shared" si="190"/>
        <v/>
      </c>
      <c r="NI21" s="101">
        <f>入力シート!MZ21</f>
        <v>0</v>
      </c>
      <c r="NJ21" s="210">
        <f>入力シート!NA21</f>
        <v>0</v>
      </c>
      <c r="NK21" s="211"/>
      <c r="NL21" s="212"/>
      <c r="NM21" s="94"/>
      <c r="NN21" s="94"/>
      <c r="NO21" s="94"/>
      <c r="NP21" s="14">
        <f>入力シート!NB21</f>
        <v>0</v>
      </c>
      <c r="NR21" s="30" t="str">
        <f t="shared" si="341"/>
        <v/>
      </c>
      <c r="NS21" s="101">
        <f>入力シート!NR21</f>
        <v>0</v>
      </c>
      <c r="NT21" s="101" t="str">
        <f>IF(NR21="","",入力シート!NS21)</f>
        <v/>
      </c>
      <c r="NU21" s="24">
        <f>TIME(入力シート!NU21,入力シート!NW21,0)</f>
        <v>0</v>
      </c>
      <c r="NV21" s="24">
        <f>TIME(入力シート!NY21,入力シート!OA21,0)</f>
        <v>0</v>
      </c>
      <c r="NW21" s="31">
        <f>TIME(入力シート!OC21,入力シート!OE21,0)</f>
        <v>0</v>
      </c>
      <c r="NX21" s="31">
        <f>TIME(入力シート!OG21,入力シート!OI21,0)</f>
        <v>0</v>
      </c>
      <c r="NY21" s="24">
        <f t="shared" si="191"/>
        <v>0</v>
      </c>
      <c r="NZ21" s="24">
        <f t="shared" si="192"/>
        <v>0</v>
      </c>
      <c r="OA21" s="24">
        <f t="shared" si="193"/>
        <v>0</v>
      </c>
      <c r="OB21" s="26" t="str">
        <f t="shared" si="30"/>
        <v/>
      </c>
      <c r="OC21" s="26" t="str">
        <f t="shared" si="31"/>
        <v/>
      </c>
      <c r="OD21" s="24" t="str">
        <f t="shared" si="390"/>
        <v/>
      </c>
      <c r="OE21" s="24" t="str">
        <f t="shared" si="446"/>
        <v/>
      </c>
      <c r="OF21" s="101" t="str">
        <f t="shared" si="195"/>
        <v/>
      </c>
      <c r="OG21" s="24" t="str">
        <f t="shared" si="196"/>
        <v/>
      </c>
      <c r="OH21" s="27">
        <f t="shared" si="371"/>
        <v>1</v>
      </c>
      <c r="OI21" s="27" t="str">
        <f t="shared" si="197"/>
        <v>1</v>
      </c>
      <c r="OJ21" s="27" t="str">
        <f t="shared" si="342"/>
        <v/>
      </c>
      <c r="OK21" s="27" t="str">
        <f t="shared" si="198"/>
        <v/>
      </c>
      <c r="OL21" s="28" t="str">
        <f t="shared" ca="1" si="199"/>
        <v/>
      </c>
      <c r="OM21" s="33">
        <f>入力シート!OK21</f>
        <v>0</v>
      </c>
      <c r="ON21" s="88" t="str">
        <f t="shared" ca="1" si="447"/>
        <v/>
      </c>
      <c r="OO21" s="87" t="str">
        <f t="shared" si="448"/>
        <v/>
      </c>
      <c r="OP21" s="89" t="str">
        <f t="shared" ca="1" si="200"/>
        <v/>
      </c>
      <c r="OQ21" s="84">
        <f t="shared" si="201"/>
        <v>0</v>
      </c>
      <c r="OR21" s="84" t="str">
        <f t="shared" si="449"/>
        <v/>
      </c>
      <c r="OS21" s="84" t="str">
        <f t="shared" si="202"/>
        <v/>
      </c>
      <c r="OT21" s="24" t="str">
        <f t="shared" si="203"/>
        <v/>
      </c>
      <c r="OU21" s="101">
        <f>入力シート!OL21</f>
        <v>0</v>
      </c>
      <c r="OV21" s="210">
        <f>入力シート!OM21</f>
        <v>0</v>
      </c>
      <c r="OW21" s="211"/>
      <c r="OX21" s="212"/>
      <c r="OY21" s="94"/>
      <c r="OZ21" s="94"/>
      <c r="PA21" s="94"/>
      <c r="PB21" s="14">
        <f>入力シート!ON21</f>
        <v>0</v>
      </c>
      <c r="PD21" s="30" t="str">
        <f t="shared" si="343"/>
        <v/>
      </c>
      <c r="PE21" s="101">
        <f>入力シート!PD21</f>
        <v>0</v>
      </c>
      <c r="PF21" s="101" t="str">
        <f>IF(PD21="","",入力シート!PE21)</f>
        <v/>
      </c>
      <c r="PG21" s="24">
        <f>TIME(入力シート!PG21,入力シート!PI21,0)</f>
        <v>0</v>
      </c>
      <c r="PH21" s="24">
        <f>TIME(入力シート!PK21,入力シート!PM21,0)</f>
        <v>0</v>
      </c>
      <c r="PI21" s="31">
        <f>TIME(入力シート!PO21,入力シート!PQ21,0)</f>
        <v>0</v>
      </c>
      <c r="PJ21" s="31">
        <f>TIME(入力シート!PS21,入力シート!PU21,0)</f>
        <v>0</v>
      </c>
      <c r="PK21" s="24">
        <f t="shared" si="204"/>
        <v>0</v>
      </c>
      <c r="PL21" s="24">
        <f t="shared" si="205"/>
        <v>0</v>
      </c>
      <c r="PM21" s="24">
        <f t="shared" si="206"/>
        <v>0</v>
      </c>
      <c r="PN21" s="26" t="str">
        <f t="shared" si="33"/>
        <v/>
      </c>
      <c r="PO21" s="26" t="str">
        <f t="shared" si="34"/>
        <v/>
      </c>
      <c r="PP21" s="24" t="str">
        <f t="shared" si="391"/>
        <v/>
      </c>
      <c r="PQ21" s="24" t="str">
        <f t="shared" si="450"/>
        <v/>
      </c>
      <c r="PR21" s="101" t="str">
        <f t="shared" si="208"/>
        <v/>
      </c>
      <c r="PS21" s="24" t="str">
        <f t="shared" si="209"/>
        <v/>
      </c>
      <c r="PT21" s="27">
        <f t="shared" si="372"/>
        <v>1</v>
      </c>
      <c r="PU21" s="27" t="str">
        <f t="shared" si="210"/>
        <v>1</v>
      </c>
      <c r="PV21" s="27" t="str">
        <f t="shared" si="344"/>
        <v/>
      </c>
      <c r="PW21" s="27" t="str">
        <f t="shared" si="211"/>
        <v/>
      </c>
      <c r="PX21" s="28" t="str">
        <f t="shared" ca="1" si="212"/>
        <v/>
      </c>
      <c r="PY21" s="33">
        <f>入力シート!PW21</f>
        <v>0</v>
      </c>
      <c r="PZ21" s="88" t="str">
        <f t="shared" ca="1" si="451"/>
        <v/>
      </c>
      <c r="QA21" s="87" t="str">
        <f t="shared" si="452"/>
        <v/>
      </c>
      <c r="QB21" s="89" t="str">
        <f t="shared" ca="1" si="213"/>
        <v/>
      </c>
      <c r="QC21" s="84">
        <f t="shared" si="214"/>
        <v>0</v>
      </c>
      <c r="QD21" s="84" t="str">
        <f t="shared" si="453"/>
        <v/>
      </c>
      <c r="QE21" s="84" t="str">
        <f t="shared" si="215"/>
        <v/>
      </c>
      <c r="QF21" s="24" t="str">
        <f t="shared" si="216"/>
        <v/>
      </c>
      <c r="QG21" s="101">
        <f>入力シート!PX21</f>
        <v>0</v>
      </c>
      <c r="QH21" s="210">
        <f>入力シート!PY21</f>
        <v>0</v>
      </c>
      <c r="QI21" s="211"/>
      <c r="QJ21" s="212"/>
      <c r="QK21" s="94"/>
      <c r="QL21" s="94"/>
      <c r="QM21" s="94"/>
      <c r="QN21" s="14">
        <f>入力シート!PZ21</f>
        <v>0</v>
      </c>
      <c r="QP21" s="30" t="str">
        <f t="shared" si="345"/>
        <v/>
      </c>
      <c r="QQ21" s="101">
        <f>入力シート!QP21</f>
        <v>0</v>
      </c>
      <c r="QR21" s="101" t="str">
        <f>IF(QP21="","",入力シート!QQ21)</f>
        <v/>
      </c>
      <c r="QS21" s="24">
        <f>TIME(入力シート!QS21,入力シート!QU21,0)</f>
        <v>0</v>
      </c>
      <c r="QT21" s="24">
        <f>TIME(入力シート!QW21,入力シート!QY21,0)</f>
        <v>0</v>
      </c>
      <c r="QU21" s="31">
        <f>TIME(入力シート!RA21,入力シート!RC21,0)</f>
        <v>0</v>
      </c>
      <c r="QV21" s="31">
        <f>TIME(入力シート!RE21,入力シート!RG21,0)</f>
        <v>0</v>
      </c>
      <c r="QW21" s="24">
        <f t="shared" si="217"/>
        <v>0</v>
      </c>
      <c r="QX21" s="24">
        <f t="shared" si="218"/>
        <v>0</v>
      </c>
      <c r="QY21" s="24">
        <f t="shared" si="219"/>
        <v>0</v>
      </c>
      <c r="QZ21" s="26" t="str">
        <f t="shared" si="36"/>
        <v/>
      </c>
      <c r="RA21" s="26" t="str">
        <f t="shared" si="37"/>
        <v/>
      </c>
      <c r="RB21" s="24" t="str">
        <f t="shared" si="392"/>
        <v/>
      </c>
      <c r="RC21" s="24" t="str">
        <f t="shared" si="454"/>
        <v/>
      </c>
      <c r="RD21" s="101" t="str">
        <f t="shared" si="221"/>
        <v/>
      </c>
      <c r="RE21" s="24" t="str">
        <f t="shared" si="222"/>
        <v/>
      </c>
      <c r="RF21" s="27">
        <f t="shared" si="373"/>
        <v>1</v>
      </c>
      <c r="RG21" s="27" t="str">
        <f t="shared" si="223"/>
        <v>1</v>
      </c>
      <c r="RH21" s="27" t="str">
        <f t="shared" si="346"/>
        <v/>
      </c>
      <c r="RI21" s="27" t="str">
        <f t="shared" si="224"/>
        <v/>
      </c>
      <c r="RJ21" s="28" t="str">
        <f t="shared" ca="1" si="225"/>
        <v/>
      </c>
      <c r="RK21" s="33">
        <f>入力シート!RI21</f>
        <v>0</v>
      </c>
      <c r="RL21" s="88" t="str">
        <f t="shared" ca="1" si="455"/>
        <v/>
      </c>
      <c r="RM21" s="87" t="str">
        <f t="shared" si="456"/>
        <v/>
      </c>
      <c r="RN21" s="89" t="str">
        <f t="shared" ca="1" si="226"/>
        <v/>
      </c>
      <c r="RO21" s="84">
        <f t="shared" si="227"/>
        <v>0</v>
      </c>
      <c r="RP21" s="84" t="str">
        <f t="shared" si="457"/>
        <v/>
      </c>
      <c r="RQ21" s="84" t="str">
        <f t="shared" si="228"/>
        <v/>
      </c>
      <c r="RR21" s="24" t="str">
        <f t="shared" si="229"/>
        <v/>
      </c>
      <c r="RS21" s="101">
        <f>入力シート!RJ21</f>
        <v>0</v>
      </c>
      <c r="RT21" s="210">
        <f>入力シート!RK21</f>
        <v>0</v>
      </c>
      <c r="RU21" s="211"/>
      <c r="RV21" s="212"/>
      <c r="RW21" s="94"/>
      <c r="RX21" s="94"/>
      <c r="RY21" s="94"/>
      <c r="RZ21" s="14">
        <f>入力シート!RL21</f>
        <v>0</v>
      </c>
      <c r="SB21" s="30" t="str">
        <f t="shared" si="347"/>
        <v/>
      </c>
      <c r="SC21" s="101">
        <f>入力シート!SB21</f>
        <v>0</v>
      </c>
      <c r="SD21" s="101" t="str">
        <f>IF(SB21="","",入力シート!SC21)</f>
        <v/>
      </c>
      <c r="SE21" s="24">
        <f>TIME(入力シート!SE21,入力シート!SG21,0)</f>
        <v>0</v>
      </c>
      <c r="SF21" s="24">
        <f>TIME(入力シート!SI21,入力シート!SK21,0)</f>
        <v>0</v>
      </c>
      <c r="SG21" s="31">
        <f>TIME(入力シート!SM21,入力シート!SO21,0)</f>
        <v>0</v>
      </c>
      <c r="SH21" s="31">
        <f>TIME(入力シート!SQ21,入力シート!SS21,0)</f>
        <v>0</v>
      </c>
      <c r="SI21" s="24">
        <f t="shared" si="230"/>
        <v>0</v>
      </c>
      <c r="SJ21" s="24">
        <f t="shared" si="231"/>
        <v>0</v>
      </c>
      <c r="SK21" s="24">
        <f t="shared" si="232"/>
        <v>0</v>
      </c>
      <c r="SL21" s="26" t="str">
        <f t="shared" si="39"/>
        <v/>
      </c>
      <c r="SM21" s="26" t="str">
        <f t="shared" si="40"/>
        <v/>
      </c>
      <c r="SN21" s="24" t="str">
        <f t="shared" si="393"/>
        <v/>
      </c>
      <c r="SO21" s="24" t="str">
        <f t="shared" si="458"/>
        <v/>
      </c>
      <c r="SP21" s="101" t="str">
        <f t="shared" si="234"/>
        <v/>
      </c>
      <c r="SQ21" s="24" t="str">
        <f t="shared" si="235"/>
        <v/>
      </c>
      <c r="SR21" s="27">
        <f t="shared" si="374"/>
        <v>1</v>
      </c>
      <c r="SS21" s="27" t="str">
        <f t="shared" si="236"/>
        <v>1</v>
      </c>
      <c r="ST21" s="27" t="str">
        <f t="shared" si="348"/>
        <v/>
      </c>
      <c r="SU21" s="27" t="str">
        <f t="shared" si="237"/>
        <v/>
      </c>
      <c r="SV21" s="28" t="str">
        <f t="shared" ca="1" si="238"/>
        <v/>
      </c>
      <c r="SW21" s="33">
        <f>入力シート!SU21</f>
        <v>0</v>
      </c>
      <c r="SX21" s="88" t="str">
        <f t="shared" ca="1" si="459"/>
        <v/>
      </c>
      <c r="SY21" s="87" t="str">
        <f t="shared" si="460"/>
        <v/>
      </c>
      <c r="SZ21" s="89" t="str">
        <f t="shared" ca="1" si="239"/>
        <v/>
      </c>
      <c r="TA21" s="84">
        <f t="shared" si="240"/>
        <v>0</v>
      </c>
      <c r="TB21" s="84" t="str">
        <f t="shared" si="461"/>
        <v/>
      </c>
      <c r="TC21" s="84" t="str">
        <f t="shared" si="241"/>
        <v/>
      </c>
      <c r="TD21" s="24" t="str">
        <f t="shared" si="242"/>
        <v/>
      </c>
      <c r="TE21" s="101">
        <f>入力シート!SV21</f>
        <v>0</v>
      </c>
      <c r="TF21" s="210">
        <f>入力シート!SW21</f>
        <v>0</v>
      </c>
      <c r="TG21" s="211"/>
      <c r="TH21" s="212"/>
      <c r="TI21" s="94"/>
      <c r="TJ21" s="94"/>
      <c r="TK21" s="94"/>
      <c r="TL21" s="14">
        <f>入力シート!SX21</f>
        <v>0</v>
      </c>
      <c r="TN21" s="30" t="str">
        <f t="shared" si="349"/>
        <v/>
      </c>
      <c r="TO21" s="101">
        <f>入力シート!TN21</f>
        <v>0</v>
      </c>
      <c r="TP21" s="101" t="str">
        <f>IF(TN21="","",入力シート!TO21)</f>
        <v/>
      </c>
      <c r="TQ21" s="24">
        <f>TIME(入力シート!TQ21,入力シート!TS21,0)</f>
        <v>0</v>
      </c>
      <c r="TR21" s="24">
        <f>TIME(入力シート!TU21,入力シート!TW21,0)</f>
        <v>0</v>
      </c>
      <c r="TS21" s="31">
        <f>TIME(入力シート!TY21,入力シート!UA21,0)</f>
        <v>0</v>
      </c>
      <c r="TT21" s="31">
        <f>TIME(入力シート!UC21,入力シート!UE21,0)</f>
        <v>0</v>
      </c>
      <c r="TU21" s="24">
        <f t="shared" si="243"/>
        <v>0</v>
      </c>
      <c r="TV21" s="24">
        <f t="shared" si="244"/>
        <v>0</v>
      </c>
      <c r="TW21" s="24">
        <f t="shared" si="245"/>
        <v>0</v>
      </c>
      <c r="TX21" s="26" t="str">
        <f t="shared" si="42"/>
        <v/>
      </c>
      <c r="TY21" s="26" t="str">
        <f t="shared" si="43"/>
        <v/>
      </c>
      <c r="TZ21" s="24" t="str">
        <f t="shared" si="394"/>
        <v/>
      </c>
      <c r="UA21" s="24" t="str">
        <f t="shared" si="462"/>
        <v/>
      </c>
      <c r="UB21" s="101" t="str">
        <f t="shared" si="247"/>
        <v/>
      </c>
      <c r="UC21" s="24" t="str">
        <f t="shared" si="248"/>
        <v/>
      </c>
      <c r="UD21" s="27">
        <f t="shared" si="375"/>
        <v>1</v>
      </c>
      <c r="UE21" s="27" t="str">
        <f t="shared" si="249"/>
        <v>1</v>
      </c>
      <c r="UF21" s="27" t="str">
        <f t="shared" si="350"/>
        <v/>
      </c>
      <c r="UG21" s="27" t="str">
        <f t="shared" si="250"/>
        <v/>
      </c>
      <c r="UH21" s="28" t="str">
        <f t="shared" ca="1" si="251"/>
        <v/>
      </c>
      <c r="UI21" s="33">
        <f>入力シート!UG21</f>
        <v>0</v>
      </c>
      <c r="UJ21" s="88" t="str">
        <f t="shared" ca="1" si="463"/>
        <v/>
      </c>
      <c r="UK21" s="87" t="str">
        <f t="shared" si="464"/>
        <v/>
      </c>
      <c r="UL21" s="89" t="str">
        <f t="shared" ca="1" si="252"/>
        <v/>
      </c>
      <c r="UM21" s="84">
        <f t="shared" si="253"/>
        <v>0</v>
      </c>
      <c r="UN21" s="84" t="str">
        <f t="shared" si="465"/>
        <v/>
      </c>
      <c r="UO21" s="84" t="str">
        <f t="shared" si="254"/>
        <v/>
      </c>
      <c r="UP21" s="24" t="str">
        <f t="shared" si="255"/>
        <v/>
      </c>
      <c r="UQ21" s="101">
        <f>入力シート!UH21</f>
        <v>0</v>
      </c>
      <c r="UR21" s="210">
        <f>入力シート!UI21</f>
        <v>0</v>
      </c>
      <c r="US21" s="211"/>
      <c r="UT21" s="212"/>
      <c r="UU21" s="94"/>
      <c r="UV21" s="94"/>
      <c r="UW21" s="94"/>
      <c r="UX21" s="14">
        <f>入力シート!UJ21</f>
        <v>0</v>
      </c>
      <c r="UZ21" s="30" t="str">
        <f t="shared" si="351"/>
        <v/>
      </c>
      <c r="VA21" s="101">
        <f>入力シート!UZ21</f>
        <v>0</v>
      </c>
      <c r="VB21" s="101" t="str">
        <f>IF(UZ21="","",入力シート!VA21)</f>
        <v/>
      </c>
      <c r="VC21" s="24">
        <f>TIME(入力シート!VC21,入力シート!VE21,0)</f>
        <v>0</v>
      </c>
      <c r="VD21" s="24">
        <f>TIME(入力シート!VG21,入力シート!VI21,0)</f>
        <v>0</v>
      </c>
      <c r="VE21" s="31">
        <f>TIME(入力シート!VK21,入力シート!VM21,0)</f>
        <v>0</v>
      </c>
      <c r="VF21" s="31">
        <f>TIME(入力シート!VO21,入力シート!VQ21,0)</f>
        <v>0</v>
      </c>
      <c r="VG21" s="24">
        <f t="shared" si="256"/>
        <v>0</v>
      </c>
      <c r="VH21" s="24">
        <f t="shared" si="257"/>
        <v>0</v>
      </c>
      <c r="VI21" s="24">
        <f t="shared" si="258"/>
        <v>0</v>
      </c>
      <c r="VJ21" s="26" t="str">
        <f t="shared" si="45"/>
        <v/>
      </c>
      <c r="VK21" s="26" t="str">
        <f t="shared" si="46"/>
        <v/>
      </c>
      <c r="VL21" s="24" t="str">
        <f t="shared" si="395"/>
        <v/>
      </c>
      <c r="VM21" s="24" t="str">
        <f t="shared" si="466"/>
        <v/>
      </c>
      <c r="VN21" s="101" t="str">
        <f t="shared" si="260"/>
        <v/>
      </c>
      <c r="VO21" s="24" t="str">
        <f t="shared" si="261"/>
        <v/>
      </c>
      <c r="VP21" s="27">
        <f t="shared" si="376"/>
        <v>1</v>
      </c>
      <c r="VQ21" s="27" t="str">
        <f t="shared" si="262"/>
        <v>1</v>
      </c>
      <c r="VR21" s="27" t="str">
        <f t="shared" si="352"/>
        <v/>
      </c>
      <c r="VS21" s="27" t="str">
        <f t="shared" si="263"/>
        <v/>
      </c>
      <c r="VT21" s="28" t="str">
        <f t="shared" ca="1" si="264"/>
        <v/>
      </c>
      <c r="VU21" s="33">
        <f>入力シート!VS21</f>
        <v>0</v>
      </c>
      <c r="VV21" s="88" t="str">
        <f t="shared" ca="1" si="467"/>
        <v/>
      </c>
      <c r="VW21" s="87" t="str">
        <f t="shared" si="468"/>
        <v/>
      </c>
      <c r="VX21" s="89" t="str">
        <f t="shared" ca="1" si="265"/>
        <v/>
      </c>
      <c r="VY21" s="84">
        <f t="shared" si="266"/>
        <v>0</v>
      </c>
      <c r="VZ21" s="84" t="str">
        <f t="shared" si="469"/>
        <v/>
      </c>
      <c r="WA21" s="84" t="str">
        <f t="shared" si="267"/>
        <v/>
      </c>
      <c r="WB21" s="24" t="str">
        <f t="shared" si="268"/>
        <v/>
      </c>
      <c r="WC21" s="101">
        <f>入力シート!VT21</f>
        <v>0</v>
      </c>
      <c r="WD21" s="210">
        <f>入力シート!VU21</f>
        <v>0</v>
      </c>
      <c r="WE21" s="211"/>
      <c r="WF21" s="212"/>
      <c r="WG21" s="94"/>
      <c r="WH21" s="94"/>
      <c r="WI21" s="94"/>
      <c r="WJ21" s="14">
        <f>入力シート!VV21</f>
        <v>0</v>
      </c>
      <c r="WL21" s="30" t="str">
        <f t="shared" si="353"/>
        <v/>
      </c>
      <c r="WM21" s="101">
        <f>入力シート!WL21</f>
        <v>0</v>
      </c>
      <c r="WN21" s="101" t="str">
        <f>IF(WL21="","",入力シート!WM21)</f>
        <v/>
      </c>
      <c r="WO21" s="24">
        <f>TIME(入力シート!WO21,入力シート!WQ21,0)</f>
        <v>0</v>
      </c>
      <c r="WP21" s="24">
        <f>TIME(入力シート!WS21,入力シート!WU21,0)</f>
        <v>0</v>
      </c>
      <c r="WQ21" s="31">
        <f>TIME(入力シート!WW21,入力シート!WY21,0)</f>
        <v>0</v>
      </c>
      <c r="WR21" s="31">
        <f>TIME(入力シート!XA21,入力シート!XC21,0)</f>
        <v>0</v>
      </c>
      <c r="WS21" s="24">
        <f t="shared" si="269"/>
        <v>0</v>
      </c>
      <c r="WT21" s="24">
        <f t="shared" si="270"/>
        <v>0</v>
      </c>
      <c r="WU21" s="24">
        <f t="shared" si="271"/>
        <v>0</v>
      </c>
      <c r="WV21" s="26" t="str">
        <f t="shared" si="48"/>
        <v/>
      </c>
      <c r="WW21" s="26" t="str">
        <f t="shared" si="49"/>
        <v/>
      </c>
      <c r="WX21" s="24" t="str">
        <f t="shared" si="396"/>
        <v/>
      </c>
      <c r="WY21" s="24" t="str">
        <f t="shared" si="470"/>
        <v/>
      </c>
      <c r="WZ21" s="101" t="str">
        <f t="shared" si="273"/>
        <v/>
      </c>
      <c r="XA21" s="24" t="str">
        <f t="shared" si="274"/>
        <v/>
      </c>
      <c r="XB21" s="27">
        <f t="shared" si="377"/>
        <v>1</v>
      </c>
      <c r="XC21" s="27" t="str">
        <f t="shared" si="275"/>
        <v>1</v>
      </c>
      <c r="XD21" s="27" t="str">
        <f t="shared" si="354"/>
        <v/>
      </c>
      <c r="XE21" s="27" t="str">
        <f t="shared" si="276"/>
        <v/>
      </c>
      <c r="XF21" s="28" t="str">
        <f t="shared" ca="1" si="277"/>
        <v/>
      </c>
      <c r="XG21" s="33">
        <f>入力シート!XE21</f>
        <v>0</v>
      </c>
      <c r="XH21" s="88" t="str">
        <f t="shared" ca="1" si="471"/>
        <v/>
      </c>
      <c r="XI21" s="87" t="str">
        <f t="shared" si="472"/>
        <v/>
      </c>
      <c r="XJ21" s="89" t="str">
        <f t="shared" ca="1" si="278"/>
        <v/>
      </c>
      <c r="XK21" s="84">
        <f t="shared" si="279"/>
        <v>0</v>
      </c>
      <c r="XL21" s="84" t="str">
        <f t="shared" si="473"/>
        <v/>
      </c>
      <c r="XM21" s="84" t="str">
        <f t="shared" si="280"/>
        <v/>
      </c>
      <c r="XN21" s="24" t="str">
        <f t="shared" si="281"/>
        <v/>
      </c>
      <c r="XO21" s="101">
        <f>入力シート!XF21</f>
        <v>0</v>
      </c>
      <c r="XP21" s="210">
        <f>入力シート!XG21</f>
        <v>0</v>
      </c>
      <c r="XQ21" s="211"/>
      <c r="XR21" s="212"/>
      <c r="XS21" s="94"/>
      <c r="XT21" s="94"/>
      <c r="XU21" s="94"/>
      <c r="XV21" s="14">
        <f>入力シート!XH21</f>
        <v>0</v>
      </c>
      <c r="XX21" s="30" t="str">
        <f t="shared" si="355"/>
        <v/>
      </c>
      <c r="XY21" s="101">
        <f>入力シート!XX21</f>
        <v>0</v>
      </c>
      <c r="XZ21" s="101" t="str">
        <f>IF(XX21="","",入力シート!XY21)</f>
        <v/>
      </c>
      <c r="YA21" s="24">
        <f>TIME(入力シート!YA21,入力シート!YC21,0)</f>
        <v>0</v>
      </c>
      <c r="YB21" s="24">
        <f>TIME(入力シート!YE21,入力シート!YG21,0)</f>
        <v>0</v>
      </c>
      <c r="YC21" s="31">
        <f>TIME(入力シート!YI21,入力シート!YK21,0)</f>
        <v>0</v>
      </c>
      <c r="YD21" s="31">
        <f>TIME(入力シート!YM21,入力シート!YO21,0)</f>
        <v>0</v>
      </c>
      <c r="YE21" s="24">
        <f t="shared" si="282"/>
        <v>0</v>
      </c>
      <c r="YF21" s="24">
        <f t="shared" si="283"/>
        <v>0</v>
      </c>
      <c r="YG21" s="24">
        <f t="shared" si="284"/>
        <v>0</v>
      </c>
      <c r="YH21" s="26" t="str">
        <f t="shared" si="51"/>
        <v/>
      </c>
      <c r="YI21" s="26" t="str">
        <f t="shared" si="52"/>
        <v/>
      </c>
      <c r="YJ21" s="24" t="str">
        <f t="shared" si="397"/>
        <v/>
      </c>
      <c r="YK21" s="24" t="str">
        <f t="shared" si="474"/>
        <v/>
      </c>
      <c r="YL21" s="101" t="str">
        <f t="shared" si="286"/>
        <v/>
      </c>
      <c r="YM21" s="24" t="str">
        <f t="shared" si="287"/>
        <v/>
      </c>
      <c r="YN21" s="27">
        <f t="shared" si="378"/>
        <v>1</v>
      </c>
      <c r="YO21" s="27" t="str">
        <f t="shared" si="288"/>
        <v>1</v>
      </c>
      <c r="YP21" s="27" t="str">
        <f t="shared" si="356"/>
        <v/>
      </c>
      <c r="YQ21" s="27" t="str">
        <f t="shared" si="289"/>
        <v/>
      </c>
      <c r="YR21" s="28" t="str">
        <f t="shared" ca="1" si="290"/>
        <v/>
      </c>
      <c r="YS21" s="33">
        <f>入力シート!YQ21</f>
        <v>0</v>
      </c>
      <c r="YT21" s="88" t="str">
        <f t="shared" ca="1" si="475"/>
        <v/>
      </c>
      <c r="YU21" s="87" t="str">
        <f t="shared" si="476"/>
        <v/>
      </c>
      <c r="YV21" s="89" t="str">
        <f t="shared" ca="1" si="291"/>
        <v/>
      </c>
      <c r="YW21" s="84">
        <f t="shared" si="292"/>
        <v>0</v>
      </c>
      <c r="YX21" s="84" t="str">
        <f t="shared" si="477"/>
        <v/>
      </c>
      <c r="YY21" s="84" t="str">
        <f t="shared" si="293"/>
        <v/>
      </c>
      <c r="YZ21" s="24" t="str">
        <f t="shared" si="294"/>
        <v/>
      </c>
      <c r="ZA21" s="101">
        <f>入力シート!YR21</f>
        <v>0</v>
      </c>
      <c r="ZB21" s="210">
        <f>入力シート!YS21</f>
        <v>0</v>
      </c>
      <c r="ZC21" s="211"/>
      <c r="ZD21" s="212"/>
      <c r="ZE21" s="94"/>
      <c r="ZF21" s="94"/>
      <c r="ZG21" s="94"/>
      <c r="ZH21" s="14">
        <f>入力シート!YT21</f>
        <v>0</v>
      </c>
      <c r="ZJ21" s="30" t="str">
        <f t="shared" si="357"/>
        <v/>
      </c>
      <c r="ZK21" s="101">
        <f>入力シート!ZJ21</f>
        <v>0</v>
      </c>
      <c r="ZL21" s="101" t="str">
        <f>IF(ZJ21="","",入力シート!ZK21)</f>
        <v/>
      </c>
      <c r="ZM21" s="24">
        <f>TIME(入力シート!ZM21,入力シート!ZO21,0)</f>
        <v>0</v>
      </c>
      <c r="ZN21" s="24">
        <f>TIME(入力シート!ZQ21,入力シート!ZS21,0)</f>
        <v>0</v>
      </c>
      <c r="ZO21" s="31">
        <f>TIME(入力シート!ZU21,入力シート!ZW21,0)</f>
        <v>0</v>
      </c>
      <c r="ZP21" s="31">
        <f>TIME(入力シート!ZY21,入力シート!AAA21,0)</f>
        <v>0</v>
      </c>
      <c r="ZQ21" s="24">
        <f t="shared" si="295"/>
        <v>0</v>
      </c>
      <c r="ZR21" s="24">
        <f t="shared" si="296"/>
        <v>0</v>
      </c>
      <c r="ZS21" s="24">
        <f t="shared" si="297"/>
        <v>0</v>
      </c>
      <c r="ZT21" s="26" t="str">
        <f t="shared" si="54"/>
        <v/>
      </c>
      <c r="ZU21" s="26" t="str">
        <f t="shared" si="55"/>
        <v/>
      </c>
      <c r="ZV21" s="24" t="str">
        <f t="shared" si="398"/>
        <v/>
      </c>
      <c r="ZW21" s="24" t="str">
        <f t="shared" si="478"/>
        <v/>
      </c>
      <c r="ZX21" s="101" t="str">
        <f t="shared" si="299"/>
        <v/>
      </c>
      <c r="ZY21" s="24" t="str">
        <f t="shared" si="300"/>
        <v/>
      </c>
      <c r="ZZ21" s="27">
        <f t="shared" si="379"/>
        <v>1</v>
      </c>
      <c r="AAA21" s="27" t="str">
        <f t="shared" si="301"/>
        <v>1</v>
      </c>
      <c r="AAB21" s="27" t="str">
        <f t="shared" si="358"/>
        <v/>
      </c>
      <c r="AAC21" s="27" t="str">
        <f t="shared" si="302"/>
        <v/>
      </c>
      <c r="AAD21" s="28" t="str">
        <f t="shared" ca="1" si="303"/>
        <v/>
      </c>
      <c r="AAE21" s="33">
        <f>入力シート!AAC21</f>
        <v>0</v>
      </c>
      <c r="AAF21" s="88" t="str">
        <f t="shared" ca="1" si="479"/>
        <v/>
      </c>
      <c r="AAG21" s="87" t="str">
        <f t="shared" si="480"/>
        <v/>
      </c>
      <c r="AAH21" s="89" t="str">
        <f t="shared" ca="1" si="304"/>
        <v/>
      </c>
      <c r="AAI21" s="84">
        <f t="shared" si="305"/>
        <v>0</v>
      </c>
      <c r="AAJ21" s="84" t="str">
        <f t="shared" si="481"/>
        <v/>
      </c>
      <c r="AAK21" s="84" t="str">
        <f t="shared" si="306"/>
        <v/>
      </c>
      <c r="AAL21" s="24" t="str">
        <f t="shared" si="307"/>
        <v/>
      </c>
      <c r="AAM21" s="101">
        <f>入力シート!AAD21</f>
        <v>0</v>
      </c>
      <c r="AAN21" s="210">
        <f>入力シート!AAE21</f>
        <v>0</v>
      </c>
      <c r="AAO21" s="211"/>
      <c r="AAP21" s="212"/>
      <c r="AAQ21" s="94"/>
      <c r="AAR21" s="94"/>
      <c r="AAS21" s="94"/>
      <c r="AAT21" s="14">
        <f>入力シート!AAF21</f>
        <v>0</v>
      </c>
      <c r="AAV21" s="30" t="str">
        <f t="shared" si="359"/>
        <v/>
      </c>
      <c r="AAW21" s="101">
        <f>入力シート!AAV21</f>
        <v>0</v>
      </c>
      <c r="AAX21" s="101" t="str">
        <f>IF(AAV21="","",入力シート!AAW21)</f>
        <v/>
      </c>
      <c r="AAY21" s="24">
        <f>TIME(入力シート!AAY21,入力シート!ABA21,0)</f>
        <v>0</v>
      </c>
      <c r="AAZ21" s="24">
        <f>TIME(入力シート!ABC21,入力シート!ABE21,0)</f>
        <v>0</v>
      </c>
      <c r="ABA21" s="31">
        <f>TIME(入力シート!ABG21,入力シート!ABI21,0)</f>
        <v>0</v>
      </c>
      <c r="ABB21" s="31">
        <f>TIME(入力シート!ABK21,入力シート!ABM21,0)</f>
        <v>0</v>
      </c>
      <c r="ABC21" s="24">
        <f t="shared" si="308"/>
        <v>0</v>
      </c>
      <c r="ABD21" s="24">
        <f t="shared" si="309"/>
        <v>0</v>
      </c>
      <c r="ABE21" s="24">
        <f t="shared" si="310"/>
        <v>0</v>
      </c>
      <c r="ABF21" s="26" t="str">
        <f t="shared" si="57"/>
        <v/>
      </c>
      <c r="ABG21" s="26" t="str">
        <f t="shared" si="58"/>
        <v/>
      </c>
      <c r="ABH21" s="24" t="str">
        <f t="shared" si="399"/>
        <v/>
      </c>
      <c r="ABI21" s="24" t="str">
        <f t="shared" si="482"/>
        <v/>
      </c>
      <c r="ABJ21" s="101" t="str">
        <f t="shared" si="312"/>
        <v/>
      </c>
      <c r="ABK21" s="24" t="str">
        <f t="shared" si="313"/>
        <v/>
      </c>
      <c r="ABL21" s="27">
        <f t="shared" si="380"/>
        <v>1</v>
      </c>
      <c r="ABM21" s="27" t="str">
        <f t="shared" si="314"/>
        <v>1</v>
      </c>
      <c r="ABN21" s="27" t="str">
        <f t="shared" si="360"/>
        <v/>
      </c>
      <c r="ABO21" s="27" t="str">
        <f t="shared" si="315"/>
        <v/>
      </c>
      <c r="ABP21" s="28" t="str">
        <f t="shared" ca="1" si="316"/>
        <v/>
      </c>
      <c r="ABQ21" s="33">
        <f>入力シート!ABO21</f>
        <v>0</v>
      </c>
      <c r="ABR21" s="88" t="str">
        <f t="shared" ca="1" si="483"/>
        <v/>
      </c>
      <c r="ABS21" s="87" t="str">
        <f t="shared" si="484"/>
        <v/>
      </c>
      <c r="ABT21" s="89" t="str">
        <f t="shared" ca="1" si="317"/>
        <v/>
      </c>
      <c r="ABU21" s="84">
        <f t="shared" si="318"/>
        <v>0</v>
      </c>
      <c r="ABV21" s="84" t="str">
        <f t="shared" si="485"/>
        <v/>
      </c>
      <c r="ABW21" s="84" t="str">
        <f t="shared" si="319"/>
        <v/>
      </c>
      <c r="ABX21" s="24" t="str">
        <f t="shared" si="320"/>
        <v/>
      </c>
      <c r="ABY21" s="101">
        <f>入力シート!ABP21</f>
        <v>0</v>
      </c>
      <c r="ABZ21" s="210">
        <f>入力シート!ABQ21</f>
        <v>0</v>
      </c>
      <c r="ACA21" s="211"/>
      <c r="ACB21" s="212"/>
      <c r="ACC21" s="94"/>
      <c r="ACD21" s="94"/>
      <c r="ACE21" s="94"/>
      <c r="ACF21" s="14">
        <f>入力シート!ABR21</f>
        <v>0</v>
      </c>
    </row>
    <row r="22" spans="2:760" ht="18" customHeight="1" x14ac:dyDescent="0.2">
      <c r="B22" s="30" t="str">
        <f t="shared" si="321"/>
        <v/>
      </c>
      <c r="C22" s="101">
        <f>入力シート!B22</f>
        <v>0</v>
      </c>
      <c r="D22" s="101" t="str">
        <f>IF(B22="","",入力シート!C22)</f>
        <v/>
      </c>
      <c r="E22" s="24">
        <f>TIME(入力シート!E22,入力シート!G22,0)</f>
        <v>0</v>
      </c>
      <c r="F22" s="24">
        <f>TIME(入力シート!I22,入力シート!K22,0)</f>
        <v>0</v>
      </c>
      <c r="G22" s="31">
        <f>TIME(入力シート!M22,入力シート!O22,0)</f>
        <v>0</v>
      </c>
      <c r="H22" s="31">
        <f>TIME(入力シート!Q22,入力シート!S22,0)</f>
        <v>0</v>
      </c>
      <c r="I22" s="24">
        <f t="shared" si="60"/>
        <v>0</v>
      </c>
      <c r="J22" s="24">
        <f t="shared" si="61"/>
        <v>0</v>
      </c>
      <c r="K22" s="24">
        <f t="shared" si="62"/>
        <v>0</v>
      </c>
      <c r="L22" s="26" t="str">
        <f t="shared" si="400"/>
        <v/>
      </c>
      <c r="M22" s="26" t="str">
        <f t="shared" si="1"/>
        <v/>
      </c>
      <c r="N22" s="24" t="str">
        <f t="shared" si="401"/>
        <v/>
      </c>
      <c r="O22" s="24" t="str">
        <f t="shared" si="402"/>
        <v/>
      </c>
      <c r="P22" s="101" t="str">
        <f t="shared" si="403"/>
        <v/>
      </c>
      <c r="Q22" s="24" t="str">
        <f t="shared" si="66"/>
        <v/>
      </c>
      <c r="R22" s="27">
        <f t="shared" si="361"/>
        <v>1</v>
      </c>
      <c r="S22" s="27" t="str">
        <f t="shared" si="404"/>
        <v>1</v>
      </c>
      <c r="T22" s="27" t="str">
        <f t="shared" si="322"/>
        <v/>
      </c>
      <c r="U22" s="27" t="str">
        <f t="shared" si="405"/>
        <v/>
      </c>
      <c r="V22" s="28" t="str">
        <f t="shared" ca="1" si="406"/>
        <v/>
      </c>
      <c r="W22" s="33">
        <f>入力シート!U22</f>
        <v>0</v>
      </c>
      <c r="X22" s="88" t="str">
        <f t="shared" ca="1" si="407"/>
        <v/>
      </c>
      <c r="Y22" s="87" t="str">
        <f t="shared" si="408"/>
        <v/>
      </c>
      <c r="Z22" s="89" t="str">
        <f t="shared" ca="1" si="70"/>
        <v/>
      </c>
      <c r="AA22" s="84">
        <f t="shared" si="71"/>
        <v>0</v>
      </c>
      <c r="AB22" s="84" t="str">
        <f t="shared" si="409"/>
        <v/>
      </c>
      <c r="AC22" s="84" t="str">
        <f t="shared" si="72"/>
        <v/>
      </c>
      <c r="AD22" s="24" t="str">
        <f t="shared" si="73"/>
        <v/>
      </c>
      <c r="AE22" s="101">
        <f>入力シート!V22</f>
        <v>0</v>
      </c>
      <c r="AF22" s="210">
        <f>入力シート!W22</f>
        <v>0</v>
      </c>
      <c r="AG22" s="211"/>
      <c r="AH22" s="212"/>
      <c r="AI22" s="94"/>
      <c r="AJ22" s="94"/>
      <c r="AK22" s="94"/>
      <c r="AL22" s="14">
        <f>入力シート!X22</f>
        <v>0</v>
      </c>
      <c r="AN22" s="30" t="str">
        <f t="shared" si="323"/>
        <v/>
      </c>
      <c r="AO22" s="101">
        <f>入力シート!AN22</f>
        <v>0</v>
      </c>
      <c r="AP22" s="101" t="str">
        <f>IF(AN22="","",入力シート!AO22)</f>
        <v/>
      </c>
      <c r="AQ22" s="24">
        <f>TIME(入力シート!AQ22,入力シート!AS22,0)</f>
        <v>0</v>
      </c>
      <c r="AR22" s="24">
        <f>TIME(入力シート!AU22,入力シート!AW22,0)</f>
        <v>0</v>
      </c>
      <c r="AS22" s="31">
        <f>TIME(入力シート!AY22,入力シート!BA22,0)</f>
        <v>0</v>
      </c>
      <c r="AT22" s="31">
        <f>TIME(入力シート!BC22,入力シート!BE22,0)</f>
        <v>0</v>
      </c>
      <c r="AU22" s="24">
        <f t="shared" si="74"/>
        <v>0</v>
      </c>
      <c r="AV22" s="24">
        <f t="shared" si="75"/>
        <v>0</v>
      </c>
      <c r="AW22" s="24">
        <f t="shared" si="76"/>
        <v>0</v>
      </c>
      <c r="AX22" s="26" t="str">
        <f t="shared" si="3"/>
        <v/>
      </c>
      <c r="AY22" s="26" t="str">
        <f t="shared" si="4"/>
        <v/>
      </c>
      <c r="AZ22" s="24" t="str">
        <f t="shared" si="381"/>
        <v/>
      </c>
      <c r="BA22" s="24" t="str">
        <f t="shared" si="410"/>
        <v/>
      </c>
      <c r="BB22" s="101" t="str">
        <f t="shared" si="78"/>
        <v/>
      </c>
      <c r="BC22" s="24" t="str">
        <f t="shared" si="79"/>
        <v/>
      </c>
      <c r="BD22" s="27">
        <f t="shared" si="362"/>
        <v>1</v>
      </c>
      <c r="BE22" s="27" t="str">
        <f t="shared" si="80"/>
        <v>1</v>
      </c>
      <c r="BF22" s="27" t="str">
        <f t="shared" si="324"/>
        <v/>
      </c>
      <c r="BG22" s="27" t="str">
        <f t="shared" si="81"/>
        <v/>
      </c>
      <c r="BH22" s="28" t="str">
        <f t="shared" ca="1" si="82"/>
        <v/>
      </c>
      <c r="BI22" s="33">
        <f>入力シート!BG22</f>
        <v>0</v>
      </c>
      <c r="BJ22" s="88" t="str">
        <f t="shared" ca="1" si="411"/>
        <v/>
      </c>
      <c r="BK22" s="87" t="str">
        <f t="shared" si="412"/>
        <v/>
      </c>
      <c r="BL22" s="89" t="str">
        <f t="shared" ca="1" si="83"/>
        <v/>
      </c>
      <c r="BM22" s="84">
        <f t="shared" si="84"/>
        <v>0</v>
      </c>
      <c r="BN22" s="84" t="str">
        <f t="shared" si="413"/>
        <v/>
      </c>
      <c r="BO22" s="84" t="str">
        <f t="shared" si="85"/>
        <v/>
      </c>
      <c r="BP22" s="24" t="str">
        <f t="shared" si="86"/>
        <v/>
      </c>
      <c r="BQ22" s="101">
        <f>入力シート!BH22</f>
        <v>0</v>
      </c>
      <c r="BR22" s="210">
        <f>入力シート!BI22</f>
        <v>0</v>
      </c>
      <c r="BS22" s="211"/>
      <c r="BT22" s="212"/>
      <c r="BU22" s="94"/>
      <c r="BV22" s="94"/>
      <c r="BW22" s="94"/>
      <c r="BX22" s="14">
        <f>入力シート!BJ22</f>
        <v>0</v>
      </c>
      <c r="BZ22" s="30" t="str">
        <f t="shared" si="325"/>
        <v/>
      </c>
      <c r="CA22" s="101">
        <f>入力シート!BZ22</f>
        <v>0</v>
      </c>
      <c r="CB22" s="101" t="str">
        <f>IF(BZ22="","",入力シート!CA22)</f>
        <v/>
      </c>
      <c r="CC22" s="24">
        <f>TIME(入力シート!CC22,入力シート!CE22,0)</f>
        <v>0</v>
      </c>
      <c r="CD22" s="24">
        <f>TIME(入力シート!CG22,入力シート!CI22,0)</f>
        <v>0</v>
      </c>
      <c r="CE22" s="31">
        <f>TIME(入力シート!CK22,入力シート!CM22,0)</f>
        <v>0</v>
      </c>
      <c r="CF22" s="31">
        <f>TIME(入力シート!CO22,入力シート!CQ22,0)</f>
        <v>0</v>
      </c>
      <c r="CG22" s="24">
        <f t="shared" si="87"/>
        <v>0</v>
      </c>
      <c r="CH22" s="24">
        <f t="shared" si="88"/>
        <v>0</v>
      </c>
      <c r="CI22" s="24">
        <f t="shared" si="89"/>
        <v>0</v>
      </c>
      <c r="CJ22" s="26" t="str">
        <f t="shared" si="6"/>
        <v/>
      </c>
      <c r="CK22" s="26" t="str">
        <f t="shared" si="7"/>
        <v/>
      </c>
      <c r="CL22" s="24" t="str">
        <f t="shared" si="382"/>
        <v/>
      </c>
      <c r="CM22" s="24" t="str">
        <f t="shared" si="414"/>
        <v/>
      </c>
      <c r="CN22" s="101" t="str">
        <f t="shared" si="91"/>
        <v/>
      </c>
      <c r="CO22" s="24" t="str">
        <f t="shared" si="92"/>
        <v/>
      </c>
      <c r="CP22" s="27">
        <f t="shared" si="363"/>
        <v>1</v>
      </c>
      <c r="CQ22" s="27" t="str">
        <f t="shared" si="93"/>
        <v>1</v>
      </c>
      <c r="CR22" s="27" t="str">
        <f t="shared" si="326"/>
        <v/>
      </c>
      <c r="CS22" s="27" t="str">
        <f t="shared" si="94"/>
        <v/>
      </c>
      <c r="CT22" s="28" t="str">
        <f t="shared" ca="1" si="95"/>
        <v/>
      </c>
      <c r="CU22" s="33">
        <f>入力シート!CS22</f>
        <v>0</v>
      </c>
      <c r="CV22" s="88" t="str">
        <f t="shared" ca="1" si="415"/>
        <v/>
      </c>
      <c r="CW22" s="87" t="str">
        <f t="shared" si="416"/>
        <v/>
      </c>
      <c r="CX22" s="89" t="str">
        <f t="shared" ca="1" si="96"/>
        <v/>
      </c>
      <c r="CY22" s="84">
        <f t="shared" si="97"/>
        <v>0</v>
      </c>
      <c r="CZ22" s="84" t="str">
        <f t="shared" si="417"/>
        <v/>
      </c>
      <c r="DA22" s="84" t="str">
        <f t="shared" si="98"/>
        <v/>
      </c>
      <c r="DB22" s="24" t="str">
        <f t="shared" si="99"/>
        <v/>
      </c>
      <c r="DC22" s="101">
        <f>入力シート!CT22</f>
        <v>0</v>
      </c>
      <c r="DD22" s="210">
        <f>入力シート!CU22</f>
        <v>0</v>
      </c>
      <c r="DE22" s="211"/>
      <c r="DF22" s="212"/>
      <c r="DG22" s="94"/>
      <c r="DH22" s="94"/>
      <c r="DI22" s="94"/>
      <c r="DJ22" s="14">
        <f>入力シート!CV22</f>
        <v>0</v>
      </c>
      <c r="DL22" s="30" t="str">
        <f t="shared" si="327"/>
        <v/>
      </c>
      <c r="DM22" s="101">
        <f>入力シート!DL22</f>
        <v>0</v>
      </c>
      <c r="DN22" s="101" t="str">
        <f>IF(DL22="","",入力シート!DM22)</f>
        <v/>
      </c>
      <c r="DO22" s="24">
        <f>TIME(入力シート!DO22,入力シート!DQ22,0)</f>
        <v>0</v>
      </c>
      <c r="DP22" s="24">
        <f>TIME(入力シート!DS22,入力シート!DU22,0)</f>
        <v>0</v>
      </c>
      <c r="DQ22" s="31">
        <f>TIME(入力シート!DW22,入力シート!DY22,0)</f>
        <v>0</v>
      </c>
      <c r="DR22" s="31">
        <f>TIME(入力シート!EA22,入力シート!EC22,0)</f>
        <v>0</v>
      </c>
      <c r="DS22" s="24">
        <f t="shared" si="100"/>
        <v>0</v>
      </c>
      <c r="DT22" s="24">
        <f t="shared" si="101"/>
        <v>0</v>
      </c>
      <c r="DU22" s="24">
        <f t="shared" si="102"/>
        <v>0</v>
      </c>
      <c r="DV22" s="26" t="str">
        <f t="shared" si="9"/>
        <v/>
      </c>
      <c r="DW22" s="26" t="str">
        <f t="shared" si="10"/>
        <v/>
      </c>
      <c r="DX22" s="24" t="str">
        <f t="shared" si="383"/>
        <v/>
      </c>
      <c r="DY22" s="24" t="str">
        <f t="shared" si="418"/>
        <v/>
      </c>
      <c r="DZ22" s="101" t="str">
        <f t="shared" si="104"/>
        <v/>
      </c>
      <c r="EA22" s="24" t="str">
        <f t="shared" si="105"/>
        <v/>
      </c>
      <c r="EB22" s="27">
        <f t="shared" si="364"/>
        <v>1</v>
      </c>
      <c r="EC22" s="27" t="str">
        <f t="shared" si="106"/>
        <v>1</v>
      </c>
      <c r="ED22" s="27" t="str">
        <f t="shared" si="328"/>
        <v/>
      </c>
      <c r="EE22" s="27" t="str">
        <f t="shared" si="107"/>
        <v/>
      </c>
      <c r="EF22" s="28" t="str">
        <f t="shared" ca="1" si="108"/>
        <v/>
      </c>
      <c r="EG22" s="33">
        <f>入力シート!EE22</f>
        <v>0</v>
      </c>
      <c r="EH22" s="88" t="str">
        <f t="shared" ca="1" si="419"/>
        <v/>
      </c>
      <c r="EI22" s="87" t="str">
        <f t="shared" si="420"/>
        <v/>
      </c>
      <c r="EJ22" s="89" t="str">
        <f t="shared" ca="1" si="109"/>
        <v/>
      </c>
      <c r="EK22" s="84">
        <f t="shared" si="110"/>
        <v>0</v>
      </c>
      <c r="EL22" s="84" t="str">
        <f t="shared" si="421"/>
        <v/>
      </c>
      <c r="EM22" s="84" t="str">
        <f t="shared" si="111"/>
        <v/>
      </c>
      <c r="EN22" s="24" t="str">
        <f t="shared" si="112"/>
        <v/>
      </c>
      <c r="EO22" s="101">
        <f>入力シート!EF22</f>
        <v>0</v>
      </c>
      <c r="EP22" s="210">
        <f>入力シート!EG22</f>
        <v>0</v>
      </c>
      <c r="EQ22" s="211"/>
      <c r="ER22" s="212"/>
      <c r="ES22" s="94"/>
      <c r="ET22" s="94"/>
      <c r="EU22" s="94"/>
      <c r="EV22" s="14">
        <f>入力シート!EH22</f>
        <v>0</v>
      </c>
      <c r="EX22" s="30" t="str">
        <f t="shared" si="329"/>
        <v/>
      </c>
      <c r="EY22" s="101">
        <f>入力シート!EX22</f>
        <v>0</v>
      </c>
      <c r="EZ22" s="101" t="str">
        <f>IF(EX22="","",入力シート!EY22)</f>
        <v/>
      </c>
      <c r="FA22" s="24">
        <f>TIME(入力シート!FA22,入力シート!FC22,0)</f>
        <v>0</v>
      </c>
      <c r="FB22" s="24">
        <f>TIME(入力シート!FE22,入力シート!FG22,0)</f>
        <v>0</v>
      </c>
      <c r="FC22" s="31">
        <f>TIME(入力シート!FI22,入力シート!FK22,0)</f>
        <v>0</v>
      </c>
      <c r="FD22" s="31">
        <f>TIME(入力シート!FM22,入力シート!FO22,0)</f>
        <v>0</v>
      </c>
      <c r="FE22" s="24">
        <f t="shared" si="113"/>
        <v>0</v>
      </c>
      <c r="FF22" s="24">
        <f t="shared" si="114"/>
        <v>0</v>
      </c>
      <c r="FG22" s="24">
        <f t="shared" si="115"/>
        <v>0</v>
      </c>
      <c r="FH22" s="26" t="str">
        <f t="shared" si="12"/>
        <v/>
      </c>
      <c r="FI22" s="26" t="str">
        <f t="shared" si="13"/>
        <v/>
      </c>
      <c r="FJ22" s="24" t="str">
        <f t="shared" si="384"/>
        <v/>
      </c>
      <c r="FK22" s="24" t="str">
        <f t="shared" si="422"/>
        <v/>
      </c>
      <c r="FL22" s="101" t="str">
        <f t="shared" si="117"/>
        <v/>
      </c>
      <c r="FM22" s="24" t="str">
        <f t="shared" si="118"/>
        <v/>
      </c>
      <c r="FN22" s="27">
        <f t="shared" si="365"/>
        <v>1</v>
      </c>
      <c r="FO22" s="27" t="str">
        <f t="shared" si="119"/>
        <v>1</v>
      </c>
      <c r="FP22" s="27" t="str">
        <f t="shared" si="330"/>
        <v/>
      </c>
      <c r="FQ22" s="27" t="str">
        <f t="shared" si="120"/>
        <v/>
      </c>
      <c r="FR22" s="28" t="str">
        <f t="shared" ca="1" si="121"/>
        <v/>
      </c>
      <c r="FS22" s="33">
        <f>入力シート!FQ22</f>
        <v>0</v>
      </c>
      <c r="FT22" s="88" t="str">
        <f t="shared" ca="1" si="423"/>
        <v/>
      </c>
      <c r="FU22" s="87" t="str">
        <f t="shared" si="424"/>
        <v/>
      </c>
      <c r="FV22" s="89" t="str">
        <f t="shared" ca="1" si="122"/>
        <v/>
      </c>
      <c r="FW22" s="84">
        <f t="shared" si="123"/>
        <v>0</v>
      </c>
      <c r="FX22" s="84" t="str">
        <f t="shared" si="425"/>
        <v/>
      </c>
      <c r="FY22" s="84" t="str">
        <f t="shared" si="124"/>
        <v/>
      </c>
      <c r="FZ22" s="24" t="str">
        <f t="shared" si="125"/>
        <v/>
      </c>
      <c r="GA22" s="101">
        <f>入力シート!FR22</f>
        <v>0</v>
      </c>
      <c r="GB22" s="210">
        <f>入力シート!FS22</f>
        <v>0</v>
      </c>
      <c r="GC22" s="211"/>
      <c r="GD22" s="212"/>
      <c r="GE22" s="94"/>
      <c r="GF22" s="94"/>
      <c r="GG22" s="94"/>
      <c r="GH22" s="14">
        <f>入力シート!FT22</f>
        <v>0</v>
      </c>
      <c r="GJ22" s="30" t="str">
        <f t="shared" si="331"/>
        <v/>
      </c>
      <c r="GK22" s="101">
        <f>入力シート!GJ22</f>
        <v>0</v>
      </c>
      <c r="GL22" s="101" t="str">
        <f>IF(GJ22="","",入力シート!GK22)</f>
        <v/>
      </c>
      <c r="GM22" s="24">
        <f>TIME(入力シート!GM22,入力シート!GO22,0)</f>
        <v>0</v>
      </c>
      <c r="GN22" s="24">
        <f>TIME(入力シート!GQ22,入力シート!GS22,0)</f>
        <v>0</v>
      </c>
      <c r="GO22" s="31">
        <f>TIME(入力シート!GU22,入力シート!GW22,0)</f>
        <v>0</v>
      </c>
      <c r="GP22" s="31">
        <f>TIME(入力シート!GY22,入力シート!HA22,0)</f>
        <v>0</v>
      </c>
      <c r="GQ22" s="24">
        <f t="shared" si="126"/>
        <v>0</v>
      </c>
      <c r="GR22" s="24">
        <f t="shared" si="127"/>
        <v>0</v>
      </c>
      <c r="GS22" s="24">
        <f t="shared" si="128"/>
        <v>0</v>
      </c>
      <c r="GT22" s="26" t="str">
        <f t="shared" si="15"/>
        <v/>
      </c>
      <c r="GU22" s="26" t="str">
        <f t="shared" si="16"/>
        <v/>
      </c>
      <c r="GV22" s="24" t="str">
        <f t="shared" si="385"/>
        <v/>
      </c>
      <c r="GW22" s="24" t="str">
        <f t="shared" si="426"/>
        <v/>
      </c>
      <c r="GX22" s="101" t="str">
        <f t="shared" si="130"/>
        <v/>
      </c>
      <c r="GY22" s="24" t="str">
        <f t="shared" si="131"/>
        <v/>
      </c>
      <c r="GZ22" s="27">
        <f t="shared" si="366"/>
        <v>1</v>
      </c>
      <c r="HA22" s="27" t="str">
        <f t="shared" si="132"/>
        <v>1</v>
      </c>
      <c r="HB22" s="27" t="str">
        <f t="shared" si="332"/>
        <v/>
      </c>
      <c r="HC22" s="27" t="str">
        <f t="shared" si="133"/>
        <v/>
      </c>
      <c r="HD22" s="28" t="str">
        <f t="shared" ca="1" si="134"/>
        <v/>
      </c>
      <c r="HE22" s="33">
        <f>入力シート!HC22</f>
        <v>0</v>
      </c>
      <c r="HF22" s="88" t="str">
        <f t="shared" ca="1" si="427"/>
        <v/>
      </c>
      <c r="HG22" s="87" t="str">
        <f t="shared" si="428"/>
        <v/>
      </c>
      <c r="HH22" s="89" t="str">
        <f t="shared" ca="1" si="135"/>
        <v/>
      </c>
      <c r="HI22" s="84">
        <f t="shared" si="136"/>
        <v>0</v>
      </c>
      <c r="HJ22" s="84" t="str">
        <f t="shared" si="429"/>
        <v/>
      </c>
      <c r="HK22" s="84" t="str">
        <f t="shared" si="137"/>
        <v/>
      </c>
      <c r="HL22" s="24" t="str">
        <f t="shared" si="138"/>
        <v/>
      </c>
      <c r="HM22" s="101">
        <f>入力シート!HD22</f>
        <v>0</v>
      </c>
      <c r="HN22" s="210">
        <f>入力シート!HE22</f>
        <v>0</v>
      </c>
      <c r="HO22" s="211"/>
      <c r="HP22" s="212"/>
      <c r="HQ22" s="94"/>
      <c r="HR22" s="94"/>
      <c r="HS22" s="94"/>
      <c r="HT22" s="14">
        <f>入力シート!HF22</f>
        <v>0</v>
      </c>
      <c r="HV22" s="30" t="str">
        <f t="shared" si="333"/>
        <v/>
      </c>
      <c r="HW22" s="101">
        <f>入力シート!HV22</f>
        <v>0</v>
      </c>
      <c r="HX22" s="101" t="str">
        <f>IF(HV22="","",入力シート!HW22)</f>
        <v/>
      </c>
      <c r="HY22" s="24">
        <f>TIME(入力シート!HY22,入力シート!IA22,0)</f>
        <v>0</v>
      </c>
      <c r="HZ22" s="24">
        <f>TIME(入力シート!IC22,入力シート!IE22,0)</f>
        <v>0</v>
      </c>
      <c r="IA22" s="31">
        <f>TIME(入力シート!IG22,入力シート!II22,0)</f>
        <v>0</v>
      </c>
      <c r="IB22" s="31">
        <f>TIME(入力シート!IK22,入力シート!IM22,0)</f>
        <v>0</v>
      </c>
      <c r="IC22" s="24">
        <f t="shared" si="139"/>
        <v>0</v>
      </c>
      <c r="ID22" s="24">
        <f t="shared" si="140"/>
        <v>0</v>
      </c>
      <c r="IE22" s="24">
        <f t="shared" si="141"/>
        <v>0</v>
      </c>
      <c r="IF22" s="26" t="str">
        <f t="shared" si="18"/>
        <v/>
      </c>
      <c r="IG22" s="26" t="str">
        <f t="shared" si="19"/>
        <v/>
      </c>
      <c r="IH22" s="24" t="str">
        <f t="shared" si="386"/>
        <v/>
      </c>
      <c r="II22" s="24" t="str">
        <f t="shared" si="430"/>
        <v/>
      </c>
      <c r="IJ22" s="101" t="str">
        <f t="shared" si="143"/>
        <v/>
      </c>
      <c r="IK22" s="24" t="str">
        <f t="shared" si="144"/>
        <v/>
      </c>
      <c r="IL22" s="27">
        <f t="shared" si="367"/>
        <v>1</v>
      </c>
      <c r="IM22" s="27" t="str">
        <f t="shared" si="145"/>
        <v>1</v>
      </c>
      <c r="IN22" s="27" t="str">
        <f t="shared" si="334"/>
        <v/>
      </c>
      <c r="IO22" s="27" t="str">
        <f t="shared" si="146"/>
        <v/>
      </c>
      <c r="IP22" s="28" t="str">
        <f t="shared" ca="1" si="147"/>
        <v/>
      </c>
      <c r="IQ22" s="33">
        <f>入力シート!IO22</f>
        <v>0</v>
      </c>
      <c r="IR22" s="88" t="str">
        <f t="shared" ca="1" si="431"/>
        <v/>
      </c>
      <c r="IS22" s="87" t="str">
        <f t="shared" si="432"/>
        <v/>
      </c>
      <c r="IT22" s="89" t="str">
        <f t="shared" ca="1" si="148"/>
        <v/>
      </c>
      <c r="IU22" s="84">
        <f t="shared" si="149"/>
        <v>0</v>
      </c>
      <c r="IV22" s="84" t="str">
        <f t="shared" si="433"/>
        <v/>
      </c>
      <c r="IW22" s="84" t="str">
        <f t="shared" si="150"/>
        <v/>
      </c>
      <c r="IX22" s="24" t="str">
        <f t="shared" si="151"/>
        <v/>
      </c>
      <c r="IY22" s="101">
        <f>入力シート!IP22</f>
        <v>0</v>
      </c>
      <c r="IZ22" s="210">
        <f>入力シート!IQ22</f>
        <v>0</v>
      </c>
      <c r="JA22" s="211"/>
      <c r="JB22" s="212"/>
      <c r="JC22" s="94"/>
      <c r="JD22" s="94"/>
      <c r="JE22" s="94"/>
      <c r="JF22" s="14">
        <f>入力シート!IR22</f>
        <v>0</v>
      </c>
      <c r="JH22" s="30" t="str">
        <f t="shared" si="335"/>
        <v/>
      </c>
      <c r="JI22" s="101">
        <f>入力シート!JH22</f>
        <v>0</v>
      </c>
      <c r="JJ22" s="101" t="str">
        <f>IF(JH22="","",入力シート!JI22)</f>
        <v/>
      </c>
      <c r="JK22" s="24">
        <f>TIME(入力シート!JK22,入力シート!JM22,0)</f>
        <v>0</v>
      </c>
      <c r="JL22" s="24">
        <f>TIME(入力シート!JO22,入力シート!JQ22,0)</f>
        <v>0</v>
      </c>
      <c r="JM22" s="31">
        <f>TIME(入力シート!JS22,入力シート!JU22,0)</f>
        <v>0</v>
      </c>
      <c r="JN22" s="31">
        <f>TIME(入力シート!JW22,入力シート!JY22,0)</f>
        <v>0</v>
      </c>
      <c r="JO22" s="24">
        <f t="shared" si="152"/>
        <v>0</v>
      </c>
      <c r="JP22" s="24">
        <f t="shared" si="153"/>
        <v>0</v>
      </c>
      <c r="JQ22" s="24">
        <f t="shared" si="154"/>
        <v>0</v>
      </c>
      <c r="JR22" s="26" t="str">
        <f t="shared" si="21"/>
        <v/>
      </c>
      <c r="JS22" s="26" t="str">
        <f t="shared" si="22"/>
        <v/>
      </c>
      <c r="JT22" s="24" t="str">
        <f t="shared" si="387"/>
        <v/>
      </c>
      <c r="JU22" s="24" t="str">
        <f t="shared" si="434"/>
        <v/>
      </c>
      <c r="JV22" s="101" t="str">
        <f t="shared" si="156"/>
        <v/>
      </c>
      <c r="JW22" s="24" t="str">
        <f t="shared" si="157"/>
        <v/>
      </c>
      <c r="JX22" s="27">
        <f t="shared" si="368"/>
        <v>1</v>
      </c>
      <c r="JY22" s="27" t="str">
        <f t="shared" si="158"/>
        <v>1</v>
      </c>
      <c r="JZ22" s="27" t="str">
        <f t="shared" si="336"/>
        <v/>
      </c>
      <c r="KA22" s="27" t="str">
        <f t="shared" si="159"/>
        <v/>
      </c>
      <c r="KB22" s="28" t="str">
        <f t="shared" ca="1" si="160"/>
        <v/>
      </c>
      <c r="KC22" s="33">
        <f>入力シート!KA22</f>
        <v>0</v>
      </c>
      <c r="KD22" s="88" t="str">
        <f t="shared" ca="1" si="435"/>
        <v/>
      </c>
      <c r="KE22" s="87" t="str">
        <f t="shared" si="436"/>
        <v/>
      </c>
      <c r="KF22" s="89" t="str">
        <f t="shared" ca="1" si="161"/>
        <v/>
      </c>
      <c r="KG22" s="84">
        <f t="shared" si="162"/>
        <v>0</v>
      </c>
      <c r="KH22" s="84" t="str">
        <f t="shared" si="437"/>
        <v/>
      </c>
      <c r="KI22" s="84" t="str">
        <f t="shared" si="163"/>
        <v/>
      </c>
      <c r="KJ22" s="24" t="str">
        <f t="shared" si="164"/>
        <v/>
      </c>
      <c r="KK22" s="101">
        <f>入力シート!KB22</f>
        <v>0</v>
      </c>
      <c r="KL22" s="210">
        <f>入力シート!KC22</f>
        <v>0</v>
      </c>
      <c r="KM22" s="211"/>
      <c r="KN22" s="212"/>
      <c r="KO22" s="94"/>
      <c r="KP22" s="94"/>
      <c r="KQ22" s="94"/>
      <c r="KR22" s="14">
        <f>入力シート!KD22</f>
        <v>0</v>
      </c>
      <c r="KT22" s="30" t="str">
        <f t="shared" si="337"/>
        <v/>
      </c>
      <c r="KU22" s="101">
        <f>入力シート!KT22</f>
        <v>0</v>
      </c>
      <c r="KV22" s="101" t="str">
        <f>IF(KT22="","",入力シート!KU22)</f>
        <v/>
      </c>
      <c r="KW22" s="24">
        <f>TIME(入力シート!KW22,入力シート!KY22,0)</f>
        <v>0</v>
      </c>
      <c r="KX22" s="24">
        <f>TIME(入力シート!LA22,入力シート!LC22,0)</f>
        <v>0</v>
      </c>
      <c r="KY22" s="31">
        <f>TIME(入力シート!LE22,入力シート!LG22,0)</f>
        <v>0</v>
      </c>
      <c r="KZ22" s="31">
        <f>TIME(入力シート!LI22,入力シート!LK22,0)</f>
        <v>0</v>
      </c>
      <c r="LA22" s="24">
        <f t="shared" si="165"/>
        <v>0</v>
      </c>
      <c r="LB22" s="24">
        <f t="shared" si="166"/>
        <v>0</v>
      </c>
      <c r="LC22" s="24">
        <f t="shared" si="167"/>
        <v>0</v>
      </c>
      <c r="LD22" s="26" t="str">
        <f t="shared" si="24"/>
        <v/>
      </c>
      <c r="LE22" s="26" t="str">
        <f t="shared" si="25"/>
        <v/>
      </c>
      <c r="LF22" s="24" t="str">
        <f t="shared" si="388"/>
        <v/>
      </c>
      <c r="LG22" s="24" t="str">
        <f t="shared" si="438"/>
        <v/>
      </c>
      <c r="LH22" s="101" t="str">
        <f t="shared" si="169"/>
        <v/>
      </c>
      <c r="LI22" s="24" t="str">
        <f t="shared" si="170"/>
        <v/>
      </c>
      <c r="LJ22" s="27">
        <f t="shared" si="369"/>
        <v>1</v>
      </c>
      <c r="LK22" s="27" t="str">
        <f t="shared" si="171"/>
        <v>1</v>
      </c>
      <c r="LL22" s="27" t="str">
        <f t="shared" si="338"/>
        <v/>
      </c>
      <c r="LM22" s="27" t="str">
        <f t="shared" si="172"/>
        <v/>
      </c>
      <c r="LN22" s="28" t="str">
        <f t="shared" ca="1" si="173"/>
        <v/>
      </c>
      <c r="LO22" s="33">
        <f>入力シート!LM22</f>
        <v>0</v>
      </c>
      <c r="LP22" s="88" t="str">
        <f t="shared" ca="1" si="439"/>
        <v/>
      </c>
      <c r="LQ22" s="87" t="str">
        <f t="shared" si="440"/>
        <v/>
      </c>
      <c r="LR22" s="89" t="str">
        <f t="shared" ca="1" si="174"/>
        <v/>
      </c>
      <c r="LS22" s="84">
        <f t="shared" si="175"/>
        <v>0</v>
      </c>
      <c r="LT22" s="84" t="str">
        <f t="shared" si="441"/>
        <v/>
      </c>
      <c r="LU22" s="84" t="str">
        <f t="shared" si="176"/>
        <v/>
      </c>
      <c r="LV22" s="24" t="str">
        <f t="shared" si="177"/>
        <v/>
      </c>
      <c r="LW22" s="101">
        <f>入力シート!LN22</f>
        <v>0</v>
      </c>
      <c r="LX22" s="210">
        <f>入力シート!LO22</f>
        <v>0</v>
      </c>
      <c r="LY22" s="211"/>
      <c r="LZ22" s="212"/>
      <c r="MA22" s="94"/>
      <c r="MB22" s="94"/>
      <c r="MC22" s="94"/>
      <c r="MD22" s="14">
        <f>入力シート!LP22</f>
        <v>0</v>
      </c>
      <c r="MF22" s="30" t="str">
        <f t="shared" si="339"/>
        <v/>
      </c>
      <c r="MG22" s="101">
        <f>入力シート!MF22</f>
        <v>0</v>
      </c>
      <c r="MH22" s="101" t="str">
        <f>IF(MF22="","",入力シート!MG22)</f>
        <v/>
      </c>
      <c r="MI22" s="24">
        <f>TIME(入力シート!MI22,入力シート!MK22,0)</f>
        <v>0</v>
      </c>
      <c r="MJ22" s="24">
        <f>TIME(入力シート!MM22,入力シート!MO22,0)</f>
        <v>0</v>
      </c>
      <c r="MK22" s="31">
        <f>TIME(入力シート!MQ22,入力シート!MS22,0)</f>
        <v>0</v>
      </c>
      <c r="ML22" s="31">
        <f>TIME(入力シート!MU22,入力シート!MW22,0)</f>
        <v>0</v>
      </c>
      <c r="MM22" s="24">
        <f t="shared" si="178"/>
        <v>0</v>
      </c>
      <c r="MN22" s="24">
        <f t="shared" si="179"/>
        <v>0</v>
      </c>
      <c r="MO22" s="24">
        <f t="shared" si="180"/>
        <v>0</v>
      </c>
      <c r="MP22" s="26" t="str">
        <f t="shared" si="27"/>
        <v/>
      </c>
      <c r="MQ22" s="26" t="str">
        <f t="shared" si="28"/>
        <v/>
      </c>
      <c r="MR22" s="24" t="str">
        <f t="shared" si="389"/>
        <v/>
      </c>
      <c r="MS22" s="24" t="str">
        <f t="shared" si="442"/>
        <v/>
      </c>
      <c r="MT22" s="101" t="str">
        <f t="shared" si="182"/>
        <v/>
      </c>
      <c r="MU22" s="24" t="str">
        <f t="shared" si="183"/>
        <v/>
      </c>
      <c r="MV22" s="27">
        <f t="shared" si="370"/>
        <v>1</v>
      </c>
      <c r="MW22" s="27" t="str">
        <f t="shared" si="184"/>
        <v>1</v>
      </c>
      <c r="MX22" s="27" t="str">
        <f t="shared" si="340"/>
        <v/>
      </c>
      <c r="MY22" s="27" t="str">
        <f t="shared" si="185"/>
        <v/>
      </c>
      <c r="MZ22" s="28" t="str">
        <f t="shared" ca="1" si="186"/>
        <v/>
      </c>
      <c r="NA22" s="33">
        <f>入力シート!MY22</f>
        <v>0</v>
      </c>
      <c r="NB22" s="88" t="str">
        <f t="shared" ca="1" si="443"/>
        <v/>
      </c>
      <c r="NC22" s="87" t="str">
        <f t="shared" si="444"/>
        <v/>
      </c>
      <c r="ND22" s="89" t="str">
        <f t="shared" ca="1" si="187"/>
        <v/>
      </c>
      <c r="NE22" s="84">
        <f t="shared" si="188"/>
        <v>0</v>
      </c>
      <c r="NF22" s="84" t="str">
        <f t="shared" si="445"/>
        <v/>
      </c>
      <c r="NG22" s="84" t="str">
        <f t="shared" si="189"/>
        <v/>
      </c>
      <c r="NH22" s="24" t="str">
        <f t="shared" si="190"/>
        <v/>
      </c>
      <c r="NI22" s="101">
        <f>入力シート!MZ22</f>
        <v>0</v>
      </c>
      <c r="NJ22" s="210">
        <f>入力シート!NA22</f>
        <v>0</v>
      </c>
      <c r="NK22" s="211"/>
      <c r="NL22" s="212"/>
      <c r="NM22" s="94"/>
      <c r="NN22" s="94"/>
      <c r="NO22" s="94"/>
      <c r="NP22" s="14">
        <f>入力シート!NB22</f>
        <v>0</v>
      </c>
      <c r="NR22" s="30" t="str">
        <f t="shared" si="341"/>
        <v/>
      </c>
      <c r="NS22" s="101">
        <f>入力シート!NR22</f>
        <v>0</v>
      </c>
      <c r="NT22" s="101" t="str">
        <f>IF(NR22="","",入力シート!NS22)</f>
        <v/>
      </c>
      <c r="NU22" s="24">
        <f>TIME(入力シート!NU22,入力シート!NW22,0)</f>
        <v>0</v>
      </c>
      <c r="NV22" s="24">
        <f>TIME(入力シート!NY22,入力シート!OA22,0)</f>
        <v>0</v>
      </c>
      <c r="NW22" s="31">
        <f>TIME(入力シート!OC22,入力シート!OE22,0)</f>
        <v>0</v>
      </c>
      <c r="NX22" s="31">
        <f>TIME(入力シート!OG22,入力シート!OI22,0)</f>
        <v>0</v>
      </c>
      <c r="NY22" s="24">
        <f t="shared" si="191"/>
        <v>0</v>
      </c>
      <c r="NZ22" s="24">
        <f t="shared" si="192"/>
        <v>0</v>
      </c>
      <c r="OA22" s="24">
        <f t="shared" si="193"/>
        <v>0</v>
      </c>
      <c r="OB22" s="26" t="str">
        <f t="shared" si="30"/>
        <v/>
      </c>
      <c r="OC22" s="26" t="str">
        <f t="shared" si="31"/>
        <v/>
      </c>
      <c r="OD22" s="24" t="str">
        <f t="shared" si="390"/>
        <v/>
      </c>
      <c r="OE22" s="24" t="str">
        <f t="shared" si="446"/>
        <v/>
      </c>
      <c r="OF22" s="101" t="str">
        <f t="shared" si="195"/>
        <v/>
      </c>
      <c r="OG22" s="24" t="str">
        <f t="shared" si="196"/>
        <v/>
      </c>
      <c r="OH22" s="27">
        <f t="shared" si="371"/>
        <v>1</v>
      </c>
      <c r="OI22" s="27" t="str">
        <f t="shared" si="197"/>
        <v>1</v>
      </c>
      <c r="OJ22" s="27" t="str">
        <f t="shared" si="342"/>
        <v/>
      </c>
      <c r="OK22" s="27" t="str">
        <f t="shared" si="198"/>
        <v/>
      </c>
      <c r="OL22" s="28" t="str">
        <f t="shared" ca="1" si="199"/>
        <v/>
      </c>
      <c r="OM22" s="33">
        <f>入力シート!OK22</f>
        <v>0</v>
      </c>
      <c r="ON22" s="88" t="str">
        <f t="shared" ca="1" si="447"/>
        <v/>
      </c>
      <c r="OO22" s="87" t="str">
        <f t="shared" si="448"/>
        <v/>
      </c>
      <c r="OP22" s="89" t="str">
        <f t="shared" ca="1" si="200"/>
        <v/>
      </c>
      <c r="OQ22" s="84">
        <f t="shared" si="201"/>
        <v>0</v>
      </c>
      <c r="OR22" s="84" t="str">
        <f t="shared" si="449"/>
        <v/>
      </c>
      <c r="OS22" s="84" t="str">
        <f t="shared" si="202"/>
        <v/>
      </c>
      <c r="OT22" s="24" t="str">
        <f t="shared" si="203"/>
        <v/>
      </c>
      <c r="OU22" s="101">
        <f>入力シート!OL22</f>
        <v>0</v>
      </c>
      <c r="OV22" s="210">
        <f>入力シート!OM22</f>
        <v>0</v>
      </c>
      <c r="OW22" s="211"/>
      <c r="OX22" s="212"/>
      <c r="OY22" s="94"/>
      <c r="OZ22" s="94"/>
      <c r="PA22" s="94"/>
      <c r="PB22" s="14">
        <f>入力シート!ON22</f>
        <v>0</v>
      </c>
      <c r="PD22" s="30" t="str">
        <f t="shared" si="343"/>
        <v/>
      </c>
      <c r="PE22" s="101">
        <f>入力シート!PD22</f>
        <v>0</v>
      </c>
      <c r="PF22" s="101" t="str">
        <f>IF(PD22="","",入力シート!PE22)</f>
        <v/>
      </c>
      <c r="PG22" s="24">
        <f>TIME(入力シート!PG22,入力シート!PI22,0)</f>
        <v>0</v>
      </c>
      <c r="PH22" s="24">
        <f>TIME(入力シート!PK22,入力シート!PM22,0)</f>
        <v>0</v>
      </c>
      <c r="PI22" s="31">
        <f>TIME(入力シート!PO22,入力シート!PQ22,0)</f>
        <v>0</v>
      </c>
      <c r="PJ22" s="31">
        <f>TIME(入力シート!PS22,入力シート!PU22,0)</f>
        <v>0</v>
      </c>
      <c r="PK22" s="24">
        <f t="shared" si="204"/>
        <v>0</v>
      </c>
      <c r="PL22" s="24">
        <f t="shared" si="205"/>
        <v>0</v>
      </c>
      <c r="PM22" s="24">
        <f t="shared" si="206"/>
        <v>0</v>
      </c>
      <c r="PN22" s="26" t="str">
        <f t="shared" si="33"/>
        <v/>
      </c>
      <c r="PO22" s="26" t="str">
        <f t="shared" si="34"/>
        <v/>
      </c>
      <c r="PP22" s="24" t="str">
        <f t="shared" si="391"/>
        <v/>
      </c>
      <c r="PQ22" s="24" t="str">
        <f t="shared" si="450"/>
        <v/>
      </c>
      <c r="PR22" s="101" t="str">
        <f t="shared" si="208"/>
        <v/>
      </c>
      <c r="PS22" s="24" t="str">
        <f t="shared" si="209"/>
        <v/>
      </c>
      <c r="PT22" s="27">
        <f t="shared" si="372"/>
        <v>1</v>
      </c>
      <c r="PU22" s="27" t="str">
        <f t="shared" si="210"/>
        <v>1</v>
      </c>
      <c r="PV22" s="27" t="str">
        <f t="shared" si="344"/>
        <v/>
      </c>
      <c r="PW22" s="27" t="str">
        <f t="shared" si="211"/>
        <v/>
      </c>
      <c r="PX22" s="28" t="str">
        <f t="shared" ca="1" si="212"/>
        <v/>
      </c>
      <c r="PY22" s="33">
        <f>入力シート!PW22</f>
        <v>0</v>
      </c>
      <c r="PZ22" s="88" t="str">
        <f t="shared" ca="1" si="451"/>
        <v/>
      </c>
      <c r="QA22" s="87" t="str">
        <f t="shared" si="452"/>
        <v/>
      </c>
      <c r="QB22" s="89" t="str">
        <f t="shared" ca="1" si="213"/>
        <v/>
      </c>
      <c r="QC22" s="84">
        <f t="shared" si="214"/>
        <v>0</v>
      </c>
      <c r="QD22" s="84" t="str">
        <f t="shared" si="453"/>
        <v/>
      </c>
      <c r="QE22" s="84" t="str">
        <f t="shared" si="215"/>
        <v/>
      </c>
      <c r="QF22" s="24" t="str">
        <f t="shared" si="216"/>
        <v/>
      </c>
      <c r="QG22" s="101">
        <f>入力シート!PX22</f>
        <v>0</v>
      </c>
      <c r="QH22" s="210">
        <f>入力シート!PY22</f>
        <v>0</v>
      </c>
      <c r="QI22" s="211"/>
      <c r="QJ22" s="212"/>
      <c r="QK22" s="94"/>
      <c r="QL22" s="94"/>
      <c r="QM22" s="94"/>
      <c r="QN22" s="14">
        <f>入力シート!PZ22</f>
        <v>0</v>
      </c>
      <c r="QP22" s="30" t="str">
        <f t="shared" si="345"/>
        <v/>
      </c>
      <c r="QQ22" s="101">
        <f>入力シート!QP22</f>
        <v>0</v>
      </c>
      <c r="QR22" s="101" t="str">
        <f>IF(QP22="","",入力シート!QQ22)</f>
        <v/>
      </c>
      <c r="QS22" s="24">
        <f>TIME(入力シート!QS22,入力シート!QU22,0)</f>
        <v>0</v>
      </c>
      <c r="QT22" s="24">
        <f>TIME(入力シート!QW22,入力シート!QY22,0)</f>
        <v>0</v>
      </c>
      <c r="QU22" s="31">
        <f>TIME(入力シート!RA22,入力シート!RC22,0)</f>
        <v>0</v>
      </c>
      <c r="QV22" s="31">
        <f>TIME(入力シート!RE22,入力シート!RG22,0)</f>
        <v>0</v>
      </c>
      <c r="QW22" s="24">
        <f t="shared" si="217"/>
        <v>0</v>
      </c>
      <c r="QX22" s="24">
        <f t="shared" si="218"/>
        <v>0</v>
      </c>
      <c r="QY22" s="24">
        <f t="shared" si="219"/>
        <v>0</v>
      </c>
      <c r="QZ22" s="26" t="str">
        <f t="shared" si="36"/>
        <v/>
      </c>
      <c r="RA22" s="26" t="str">
        <f t="shared" si="37"/>
        <v/>
      </c>
      <c r="RB22" s="24" t="str">
        <f t="shared" si="392"/>
        <v/>
      </c>
      <c r="RC22" s="24" t="str">
        <f t="shared" si="454"/>
        <v/>
      </c>
      <c r="RD22" s="101" t="str">
        <f t="shared" si="221"/>
        <v/>
      </c>
      <c r="RE22" s="24" t="str">
        <f t="shared" si="222"/>
        <v/>
      </c>
      <c r="RF22" s="27">
        <f t="shared" si="373"/>
        <v>1</v>
      </c>
      <c r="RG22" s="27" t="str">
        <f t="shared" si="223"/>
        <v>1</v>
      </c>
      <c r="RH22" s="27" t="str">
        <f t="shared" si="346"/>
        <v/>
      </c>
      <c r="RI22" s="27" t="str">
        <f t="shared" si="224"/>
        <v/>
      </c>
      <c r="RJ22" s="28" t="str">
        <f t="shared" ca="1" si="225"/>
        <v/>
      </c>
      <c r="RK22" s="33">
        <f>入力シート!RI22</f>
        <v>0</v>
      </c>
      <c r="RL22" s="88" t="str">
        <f t="shared" ca="1" si="455"/>
        <v/>
      </c>
      <c r="RM22" s="87" t="str">
        <f t="shared" si="456"/>
        <v/>
      </c>
      <c r="RN22" s="89" t="str">
        <f t="shared" ca="1" si="226"/>
        <v/>
      </c>
      <c r="RO22" s="84">
        <f t="shared" si="227"/>
        <v>0</v>
      </c>
      <c r="RP22" s="84" t="str">
        <f t="shared" si="457"/>
        <v/>
      </c>
      <c r="RQ22" s="84" t="str">
        <f t="shared" si="228"/>
        <v/>
      </c>
      <c r="RR22" s="24" t="str">
        <f t="shared" si="229"/>
        <v/>
      </c>
      <c r="RS22" s="101">
        <f>入力シート!RJ22</f>
        <v>0</v>
      </c>
      <c r="RT22" s="210">
        <f>入力シート!RK22</f>
        <v>0</v>
      </c>
      <c r="RU22" s="211"/>
      <c r="RV22" s="212"/>
      <c r="RW22" s="94"/>
      <c r="RX22" s="94"/>
      <c r="RY22" s="94"/>
      <c r="RZ22" s="14">
        <f>入力シート!RL22</f>
        <v>0</v>
      </c>
      <c r="SB22" s="30" t="str">
        <f t="shared" si="347"/>
        <v/>
      </c>
      <c r="SC22" s="101">
        <f>入力シート!SB22</f>
        <v>0</v>
      </c>
      <c r="SD22" s="101" t="str">
        <f>IF(SB22="","",入力シート!SC22)</f>
        <v/>
      </c>
      <c r="SE22" s="24">
        <f>TIME(入力シート!SE22,入力シート!SG22,0)</f>
        <v>0</v>
      </c>
      <c r="SF22" s="24">
        <f>TIME(入力シート!SI22,入力シート!SK22,0)</f>
        <v>0</v>
      </c>
      <c r="SG22" s="31">
        <f>TIME(入力シート!SM22,入力シート!SO22,0)</f>
        <v>0</v>
      </c>
      <c r="SH22" s="31">
        <f>TIME(入力シート!SQ22,入力シート!SS22,0)</f>
        <v>0</v>
      </c>
      <c r="SI22" s="24">
        <f t="shared" si="230"/>
        <v>0</v>
      </c>
      <c r="SJ22" s="24">
        <f t="shared" si="231"/>
        <v>0</v>
      </c>
      <c r="SK22" s="24">
        <f t="shared" si="232"/>
        <v>0</v>
      </c>
      <c r="SL22" s="26" t="str">
        <f t="shared" si="39"/>
        <v/>
      </c>
      <c r="SM22" s="26" t="str">
        <f t="shared" si="40"/>
        <v/>
      </c>
      <c r="SN22" s="24" t="str">
        <f t="shared" si="393"/>
        <v/>
      </c>
      <c r="SO22" s="24" t="str">
        <f t="shared" si="458"/>
        <v/>
      </c>
      <c r="SP22" s="101" t="str">
        <f t="shared" si="234"/>
        <v/>
      </c>
      <c r="SQ22" s="24" t="str">
        <f t="shared" si="235"/>
        <v/>
      </c>
      <c r="SR22" s="27">
        <f t="shared" si="374"/>
        <v>1</v>
      </c>
      <c r="SS22" s="27" t="str">
        <f t="shared" si="236"/>
        <v>1</v>
      </c>
      <c r="ST22" s="27" t="str">
        <f t="shared" si="348"/>
        <v/>
      </c>
      <c r="SU22" s="27" t="str">
        <f t="shared" si="237"/>
        <v/>
      </c>
      <c r="SV22" s="28" t="str">
        <f t="shared" ca="1" si="238"/>
        <v/>
      </c>
      <c r="SW22" s="33">
        <f>入力シート!SU22</f>
        <v>0</v>
      </c>
      <c r="SX22" s="88" t="str">
        <f t="shared" ca="1" si="459"/>
        <v/>
      </c>
      <c r="SY22" s="87" t="str">
        <f t="shared" si="460"/>
        <v/>
      </c>
      <c r="SZ22" s="89" t="str">
        <f t="shared" ca="1" si="239"/>
        <v/>
      </c>
      <c r="TA22" s="84">
        <f t="shared" si="240"/>
        <v>0</v>
      </c>
      <c r="TB22" s="84" t="str">
        <f t="shared" si="461"/>
        <v/>
      </c>
      <c r="TC22" s="84" t="str">
        <f t="shared" si="241"/>
        <v/>
      </c>
      <c r="TD22" s="24" t="str">
        <f t="shared" si="242"/>
        <v/>
      </c>
      <c r="TE22" s="101">
        <f>入力シート!SV22</f>
        <v>0</v>
      </c>
      <c r="TF22" s="210">
        <f>入力シート!SW22</f>
        <v>0</v>
      </c>
      <c r="TG22" s="211"/>
      <c r="TH22" s="212"/>
      <c r="TI22" s="94"/>
      <c r="TJ22" s="94"/>
      <c r="TK22" s="94"/>
      <c r="TL22" s="14">
        <f>入力シート!SX22</f>
        <v>0</v>
      </c>
      <c r="TN22" s="30" t="str">
        <f t="shared" si="349"/>
        <v/>
      </c>
      <c r="TO22" s="101">
        <f>入力シート!TN22</f>
        <v>0</v>
      </c>
      <c r="TP22" s="101" t="str">
        <f>IF(TN22="","",入力シート!TO22)</f>
        <v/>
      </c>
      <c r="TQ22" s="24">
        <f>TIME(入力シート!TQ22,入力シート!TS22,0)</f>
        <v>0</v>
      </c>
      <c r="TR22" s="24">
        <f>TIME(入力シート!TU22,入力シート!TW22,0)</f>
        <v>0</v>
      </c>
      <c r="TS22" s="31">
        <f>TIME(入力シート!TY22,入力シート!UA22,0)</f>
        <v>0</v>
      </c>
      <c r="TT22" s="31">
        <f>TIME(入力シート!UC22,入力シート!UE22,0)</f>
        <v>0</v>
      </c>
      <c r="TU22" s="24">
        <f t="shared" si="243"/>
        <v>0</v>
      </c>
      <c r="TV22" s="24">
        <f t="shared" si="244"/>
        <v>0</v>
      </c>
      <c r="TW22" s="24">
        <f t="shared" si="245"/>
        <v>0</v>
      </c>
      <c r="TX22" s="26" t="str">
        <f t="shared" si="42"/>
        <v/>
      </c>
      <c r="TY22" s="26" t="str">
        <f t="shared" si="43"/>
        <v/>
      </c>
      <c r="TZ22" s="24" t="str">
        <f t="shared" si="394"/>
        <v/>
      </c>
      <c r="UA22" s="24" t="str">
        <f t="shared" si="462"/>
        <v/>
      </c>
      <c r="UB22" s="101" t="str">
        <f t="shared" si="247"/>
        <v/>
      </c>
      <c r="UC22" s="24" t="str">
        <f t="shared" si="248"/>
        <v/>
      </c>
      <c r="UD22" s="27">
        <f t="shared" si="375"/>
        <v>1</v>
      </c>
      <c r="UE22" s="27" t="str">
        <f t="shared" si="249"/>
        <v>1</v>
      </c>
      <c r="UF22" s="27" t="str">
        <f t="shared" si="350"/>
        <v/>
      </c>
      <c r="UG22" s="27" t="str">
        <f t="shared" si="250"/>
        <v/>
      </c>
      <c r="UH22" s="28" t="str">
        <f t="shared" ca="1" si="251"/>
        <v/>
      </c>
      <c r="UI22" s="33">
        <f>入力シート!UG22</f>
        <v>0</v>
      </c>
      <c r="UJ22" s="88" t="str">
        <f t="shared" ca="1" si="463"/>
        <v/>
      </c>
      <c r="UK22" s="87" t="str">
        <f t="shared" si="464"/>
        <v/>
      </c>
      <c r="UL22" s="89" t="str">
        <f t="shared" ca="1" si="252"/>
        <v/>
      </c>
      <c r="UM22" s="84">
        <f t="shared" si="253"/>
        <v>0</v>
      </c>
      <c r="UN22" s="84" t="str">
        <f t="shared" si="465"/>
        <v/>
      </c>
      <c r="UO22" s="84" t="str">
        <f t="shared" si="254"/>
        <v/>
      </c>
      <c r="UP22" s="24" t="str">
        <f t="shared" si="255"/>
        <v/>
      </c>
      <c r="UQ22" s="101">
        <f>入力シート!UH22</f>
        <v>0</v>
      </c>
      <c r="UR22" s="210">
        <f>入力シート!UI22</f>
        <v>0</v>
      </c>
      <c r="US22" s="211"/>
      <c r="UT22" s="212"/>
      <c r="UU22" s="94"/>
      <c r="UV22" s="94"/>
      <c r="UW22" s="94"/>
      <c r="UX22" s="14">
        <f>入力シート!UJ22</f>
        <v>0</v>
      </c>
      <c r="UZ22" s="30" t="str">
        <f t="shared" si="351"/>
        <v/>
      </c>
      <c r="VA22" s="101">
        <f>入力シート!UZ22</f>
        <v>0</v>
      </c>
      <c r="VB22" s="101" t="str">
        <f>IF(UZ22="","",入力シート!VA22)</f>
        <v/>
      </c>
      <c r="VC22" s="24">
        <f>TIME(入力シート!VC22,入力シート!VE22,0)</f>
        <v>0</v>
      </c>
      <c r="VD22" s="24">
        <f>TIME(入力シート!VG22,入力シート!VI22,0)</f>
        <v>0</v>
      </c>
      <c r="VE22" s="31">
        <f>TIME(入力シート!VK22,入力シート!VM22,0)</f>
        <v>0</v>
      </c>
      <c r="VF22" s="31">
        <f>TIME(入力シート!VO22,入力シート!VQ22,0)</f>
        <v>0</v>
      </c>
      <c r="VG22" s="24">
        <f t="shared" si="256"/>
        <v>0</v>
      </c>
      <c r="VH22" s="24">
        <f t="shared" si="257"/>
        <v>0</v>
      </c>
      <c r="VI22" s="24">
        <f t="shared" si="258"/>
        <v>0</v>
      </c>
      <c r="VJ22" s="26" t="str">
        <f t="shared" si="45"/>
        <v/>
      </c>
      <c r="VK22" s="26" t="str">
        <f t="shared" si="46"/>
        <v/>
      </c>
      <c r="VL22" s="24" t="str">
        <f t="shared" si="395"/>
        <v/>
      </c>
      <c r="VM22" s="24" t="str">
        <f t="shared" si="466"/>
        <v/>
      </c>
      <c r="VN22" s="101" t="str">
        <f t="shared" si="260"/>
        <v/>
      </c>
      <c r="VO22" s="24" t="str">
        <f t="shared" si="261"/>
        <v/>
      </c>
      <c r="VP22" s="27">
        <f t="shared" si="376"/>
        <v>1</v>
      </c>
      <c r="VQ22" s="27" t="str">
        <f t="shared" si="262"/>
        <v>1</v>
      </c>
      <c r="VR22" s="27" t="str">
        <f t="shared" si="352"/>
        <v/>
      </c>
      <c r="VS22" s="27" t="str">
        <f t="shared" si="263"/>
        <v/>
      </c>
      <c r="VT22" s="28" t="str">
        <f t="shared" ca="1" si="264"/>
        <v/>
      </c>
      <c r="VU22" s="33">
        <f>入力シート!VS22</f>
        <v>0</v>
      </c>
      <c r="VV22" s="88" t="str">
        <f t="shared" ca="1" si="467"/>
        <v/>
      </c>
      <c r="VW22" s="87" t="str">
        <f t="shared" si="468"/>
        <v/>
      </c>
      <c r="VX22" s="89" t="str">
        <f t="shared" ca="1" si="265"/>
        <v/>
      </c>
      <c r="VY22" s="84">
        <f t="shared" si="266"/>
        <v>0</v>
      </c>
      <c r="VZ22" s="84" t="str">
        <f t="shared" si="469"/>
        <v/>
      </c>
      <c r="WA22" s="84" t="str">
        <f t="shared" si="267"/>
        <v/>
      </c>
      <c r="WB22" s="24" t="str">
        <f t="shared" si="268"/>
        <v/>
      </c>
      <c r="WC22" s="101">
        <f>入力シート!VT22</f>
        <v>0</v>
      </c>
      <c r="WD22" s="210">
        <f>入力シート!VU22</f>
        <v>0</v>
      </c>
      <c r="WE22" s="211"/>
      <c r="WF22" s="212"/>
      <c r="WG22" s="94"/>
      <c r="WH22" s="94"/>
      <c r="WI22" s="94"/>
      <c r="WJ22" s="14">
        <f>入力シート!VV22</f>
        <v>0</v>
      </c>
      <c r="WL22" s="30" t="str">
        <f t="shared" si="353"/>
        <v/>
      </c>
      <c r="WM22" s="101">
        <f>入力シート!WL22</f>
        <v>0</v>
      </c>
      <c r="WN22" s="101" t="str">
        <f>IF(WL22="","",入力シート!WM22)</f>
        <v/>
      </c>
      <c r="WO22" s="24">
        <f>TIME(入力シート!WO22,入力シート!WQ22,0)</f>
        <v>0</v>
      </c>
      <c r="WP22" s="24">
        <f>TIME(入力シート!WS22,入力シート!WU22,0)</f>
        <v>0</v>
      </c>
      <c r="WQ22" s="31">
        <f>TIME(入力シート!WW22,入力シート!WY22,0)</f>
        <v>0</v>
      </c>
      <c r="WR22" s="31">
        <f>TIME(入力シート!XA22,入力シート!XC22,0)</f>
        <v>0</v>
      </c>
      <c r="WS22" s="24">
        <f t="shared" si="269"/>
        <v>0</v>
      </c>
      <c r="WT22" s="24">
        <f t="shared" si="270"/>
        <v>0</v>
      </c>
      <c r="WU22" s="24">
        <f t="shared" si="271"/>
        <v>0</v>
      </c>
      <c r="WV22" s="26" t="str">
        <f t="shared" si="48"/>
        <v/>
      </c>
      <c r="WW22" s="26" t="str">
        <f t="shared" si="49"/>
        <v/>
      </c>
      <c r="WX22" s="24" t="str">
        <f t="shared" si="396"/>
        <v/>
      </c>
      <c r="WY22" s="24" t="str">
        <f t="shared" si="470"/>
        <v/>
      </c>
      <c r="WZ22" s="101" t="str">
        <f t="shared" si="273"/>
        <v/>
      </c>
      <c r="XA22" s="24" t="str">
        <f t="shared" si="274"/>
        <v/>
      </c>
      <c r="XB22" s="27">
        <f t="shared" si="377"/>
        <v>1</v>
      </c>
      <c r="XC22" s="27" t="str">
        <f t="shared" si="275"/>
        <v>1</v>
      </c>
      <c r="XD22" s="27" t="str">
        <f t="shared" si="354"/>
        <v/>
      </c>
      <c r="XE22" s="27" t="str">
        <f t="shared" si="276"/>
        <v/>
      </c>
      <c r="XF22" s="28" t="str">
        <f t="shared" ca="1" si="277"/>
        <v/>
      </c>
      <c r="XG22" s="33">
        <f>入力シート!XE22</f>
        <v>0</v>
      </c>
      <c r="XH22" s="88" t="str">
        <f t="shared" ca="1" si="471"/>
        <v/>
      </c>
      <c r="XI22" s="87" t="str">
        <f t="shared" si="472"/>
        <v/>
      </c>
      <c r="XJ22" s="89" t="str">
        <f t="shared" ca="1" si="278"/>
        <v/>
      </c>
      <c r="XK22" s="84">
        <f t="shared" si="279"/>
        <v>0</v>
      </c>
      <c r="XL22" s="84" t="str">
        <f t="shared" si="473"/>
        <v/>
      </c>
      <c r="XM22" s="84" t="str">
        <f t="shared" si="280"/>
        <v/>
      </c>
      <c r="XN22" s="24" t="str">
        <f t="shared" si="281"/>
        <v/>
      </c>
      <c r="XO22" s="101">
        <f>入力シート!XF22</f>
        <v>0</v>
      </c>
      <c r="XP22" s="210">
        <f>入力シート!XG22</f>
        <v>0</v>
      </c>
      <c r="XQ22" s="211"/>
      <c r="XR22" s="212"/>
      <c r="XS22" s="94"/>
      <c r="XT22" s="94"/>
      <c r="XU22" s="94"/>
      <c r="XV22" s="14">
        <f>入力シート!XH22</f>
        <v>0</v>
      </c>
      <c r="XX22" s="30" t="str">
        <f t="shared" si="355"/>
        <v/>
      </c>
      <c r="XY22" s="101">
        <f>入力シート!XX22</f>
        <v>0</v>
      </c>
      <c r="XZ22" s="101" t="str">
        <f>IF(XX22="","",入力シート!XY22)</f>
        <v/>
      </c>
      <c r="YA22" s="24">
        <f>TIME(入力シート!YA22,入力シート!YC22,0)</f>
        <v>0</v>
      </c>
      <c r="YB22" s="24">
        <f>TIME(入力シート!YE22,入力シート!YG22,0)</f>
        <v>0</v>
      </c>
      <c r="YC22" s="31">
        <f>TIME(入力シート!YI22,入力シート!YK22,0)</f>
        <v>0</v>
      </c>
      <c r="YD22" s="31">
        <f>TIME(入力シート!YM22,入力シート!YO22,0)</f>
        <v>0</v>
      </c>
      <c r="YE22" s="24">
        <f t="shared" si="282"/>
        <v>0</v>
      </c>
      <c r="YF22" s="24">
        <f t="shared" si="283"/>
        <v>0</v>
      </c>
      <c r="YG22" s="24">
        <f t="shared" si="284"/>
        <v>0</v>
      </c>
      <c r="YH22" s="26" t="str">
        <f t="shared" si="51"/>
        <v/>
      </c>
      <c r="YI22" s="26" t="str">
        <f t="shared" si="52"/>
        <v/>
      </c>
      <c r="YJ22" s="24" t="str">
        <f t="shared" si="397"/>
        <v/>
      </c>
      <c r="YK22" s="24" t="str">
        <f t="shared" si="474"/>
        <v/>
      </c>
      <c r="YL22" s="101" t="str">
        <f t="shared" si="286"/>
        <v/>
      </c>
      <c r="YM22" s="24" t="str">
        <f t="shared" si="287"/>
        <v/>
      </c>
      <c r="YN22" s="27">
        <f t="shared" si="378"/>
        <v>1</v>
      </c>
      <c r="YO22" s="27" t="str">
        <f t="shared" si="288"/>
        <v>1</v>
      </c>
      <c r="YP22" s="27" t="str">
        <f t="shared" si="356"/>
        <v/>
      </c>
      <c r="YQ22" s="27" t="str">
        <f t="shared" si="289"/>
        <v/>
      </c>
      <c r="YR22" s="28" t="str">
        <f t="shared" ca="1" si="290"/>
        <v/>
      </c>
      <c r="YS22" s="33">
        <f>入力シート!YQ22</f>
        <v>0</v>
      </c>
      <c r="YT22" s="88" t="str">
        <f t="shared" ca="1" si="475"/>
        <v/>
      </c>
      <c r="YU22" s="87" t="str">
        <f t="shared" si="476"/>
        <v/>
      </c>
      <c r="YV22" s="89" t="str">
        <f t="shared" ca="1" si="291"/>
        <v/>
      </c>
      <c r="YW22" s="84">
        <f t="shared" si="292"/>
        <v>0</v>
      </c>
      <c r="YX22" s="84" t="str">
        <f t="shared" si="477"/>
        <v/>
      </c>
      <c r="YY22" s="84" t="str">
        <f t="shared" si="293"/>
        <v/>
      </c>
      <c r="YZ22" s="24" t="str">
        <f t="shared" si="294"/>
        <v/>
      </c>
      <c r="ZA22" s="101">
        <f>入力シート!YR22</f>
        <v>0</v>
      </c>
      <c r="ZB22" s="210">
        <f>入力シート!YS22</f>
        <v>0</v>
      </c>
      <c r="ZC22" s="211"/>
      <c r="ZD22" s="212"/>
      <c r="ZE22" s="94"/>
      <c r="ZF22" s="94"/>
      <c r="ZG22" s="94"/>
      <c r="ZH22" s="14">
        <f>入力シート!YT22</f>
        <v>0</v>
      </c>
      <c r="ZJ22" s="30" t="str">
        <f t="shared" si="357"/>
        <v/>
      </c>
      <c r="ZK22" s="101">
        <f>入力シート!ZJ22</f>
        <v>0</v>
      </c>
      <c r="ZL22" s="101" t="str">
        <f>IF(ZJ22="","",入力シート!ZK22)</f>
        <v/>
      </c>
      <c r="ZM22" s="24">
        <f>TIME(入力シート!ZM22,入力シート!ZO22,0)</f>
        <v>0</v>
      </c>
      <c r="ZN22" s="24">
        <f>TIME(入力シート!ZQ22,入力シート!ZS22,0)</f>
        <v>0</v>
      </c>
      <c r="ZO22" s="31">
        <f>TIME(入力シート!ZU22,入力シート!ZW22,0)</f>
        <v>0</v>
      </c>
      <c r="ZP22" s="31">
        <f>TIME(入力シート!ZY22,入力シート!AAA22,0)</f>
        <v>0</v>
      </c>
      <c r="ZQ22" s="24">
        <f t="shared" si="295"/>
        <v>0</v>
      </c>
      <c r="ZR22" s="24">
        <f t="shared" si="296"/>
        <v>0</v>
      </c>
      <c r="ZS22" s="24">
        <f t="shared" si="297"/>
        <v>0</v>
      </c>
      <c r="ZT22" s="26" t="str">
        <f t="shared" si="54"/>
        <v/>
      </c>
      <c r="ZU22" s="26" t="str">
        <f t="shared" si="55"/>
        <v/>
      </c>
      <c r="ZV22" s="24" t="str">
        <f t="shared" si="398"/>
        <v/>
      </c>
      <c r="ZW22" s="24" t="str">
        <f t="shared" si="478"/>
        <v/>
      </c>
      <c r="ZX22" s="101" t="str">
        <f t="shared" si="299"/>
        <v/>
      </c>
      <c r="ZY22" s="24" t="str">
        <f t="shared" si="300"/>
        <v/>
      </c>
      <c r="ZZ22" s="27">
        <f t="shared" si="379"/>
        <v>1</v>
      </c>
      <c r="AAA22" s="27" t="str">
        <f t="shared" si="301"/>
        <v>1</v>
      </c>
      <c r="AAB22" s="27" t="str">
        <f t="shared" si="358"/>
        <v/>
      </c>
      <c r="AAC22" s="27" t="str">
        <f t="shared" si="302"/>
        <v/>
      </c>
      <c r="AAD22" s="28" t="str">
        <f t="shared" ca="1" si="303"/>
        <v/>
      </c>
      <c r="AAE22" s="33">
        <f>入力シート!AAC22</f>
        <v>0</v>
      </c>
      <c r="AAF22" s="88" t="str">
        <f t="shared" ca="1" si="479"/>
        <v/>
      </c>
      <c r="AAG22" s="87" t="str">
        <f t="shared" si="480"/>
        <v/>
      </c>
      <c r="AAH22" s="89" t="str">
        <f t="shared" ca="1" si="304"/>
        <v/>
      </c>
      <c r="AAI22" s="84">
        <f t="shared" si="305"/>
        <v>0</v>
      </c>
      <c r="AAJ22" s="84" t="str">
        <f t="shared" si="481"/>
        <v/>
      </c>
      <c r="AAK22" s="84" t="str">
        <f t="shared" si="306"/>
        <v/>
      </c>
      <c r="AAL22" s="24" t="str">
        <f t="shared" si="307"/>
        <v/>
      </c>
      <c r="AAM22" s="101">
        <f>入力シート!AAD22</f>
        <v>0</v>
      </c>
      <c r="AAN22" s="210">
        <f>入力シート!AAE22</f>
        <v>0</v>
      </c>
      <c r="AAO22" s="211"/>
      <c r="AAP22" s="212"/>
      <c r="AAQ22" s="94"/>
      <c r="AAR22" s="94"/>
      <c r="AAS22" s="94"/>
      <c r="AAT22" s="14">
        <f>入力シート!AAF22</f>
        <v>0</v>
      </c>
      <c r="AAV22" s="30" t="str">
        <f t="shared" si="359"/>
        <v/>
      </c>
      <c r="AAW22" s="101">
        <f>入力シート!AAV22</f>
        <v>0</v>
      </c>
      <c r="AAX22" s="101" t="str">
        <f>IF(AAV22="","",入力シート!AAW22)</f>
        <v/>
      </c>
      <c r="AAY22" s="24">
        <f>TIME(入力シート!AAY22,入力シート!ABA22,0)</f>
        <v>0</v>
      </c>
      <c r="AAZ22" s="24">
        <f>TIME(入力シート!ABC22,入力シート!ABE22,0)</f>
        <v>0</v>
      </c>
      <c r="ABA22" s="31">
        <f>TIME(入力シート!ABG22,入力シート!ABI22,0)</f>
        <v>0</v>
      </c>
      <c r="ABB22" s="31">
        <f>TIME(入力シート!ABK22,入力シート!ABM22,0)</f>
        <v>0</v>
      </c>
      <c r="ABC22" s="24">
        <f t="shared" si="308"/>
        <v>0</v>
      </c>
      <c r="ABD22" s="24">
        <f t="shared" si="309"/>
        <v>0</v>
      </c>
      <c r="ABE22" s="24">
        <f t="shared" si="310"/>
        <v>0</v>
      </c>
      <c r="ABF22" s="26" t="str">
        <f t="shared" si="57"/>
        <v/>
      </c>
      <c r="ABG22" s="26" t="str">
        <f t="shared" si="58"/>
        <v/>
      </c>
      <c r="ABH22" s="24" t="str">
        <f t="shared" si="399"/>
        <v/>
      </c>
      <c r="ABI22" s="24" t="str">
        <f t="shared" si="482"/>
        <v/>
      </c>
      <c r="ABJ22" s="101" t="str">
        <f t="shared" si="312"/>
        <v/>
      </c>
      <c r="ABK22" s="24" t="str">
        <f t="shared" si="313"/>
        <v/>
      </c>
      <c r="ABL22" s="27">
        <f t="shared" si="380"/>
        <v>1</v>
      </c>
      <c r="ABM22" s="27" t="str">
        <f t="shared" si="314"/>
        <v>1</v>
      </c>
      <c r="ABN22" s="27" t="str">
        <f t="shared" si="360"/>
        <v/>
      </c>
      <c r="ABO22" s="27" t="str">
        <f t="shared" si="315"/>
        <v/>
      </c>
      <c r="ABP22" s="28" t="str">
        <f t="shared" ca="1" si="316"/>
        <v/>
      </c>
      <c r="ABQ22" s="33">
        <f>入力シート!ABO22</f>
        <v>0</v>
      </c>
      <c r="ABR22" s="88" t="str">
        <f t="shared" ca="1" si="483"/>
        <v/>
      </c>
      <c r="ABS22" s="87" t="str">
        <f t="shared" si="484"/>
        <v/>
      </c>
      <c r="ABT22" s="89" t="str">
        <f t="shared" ca="1" si="317"/>
        <v/>
      </c>
      <c r="ABU22" s="84">
        <f t="shared" si="318"/>
        <v>0</v>
      </c>
      <c r="ABV22" s="84" t="str">
        <f t="shared" si="485"/>
        <v/>
      </c>
      <c r="ABW22" s="84" t="str">
        <f t="shared" si="319"/>
        <v/>
      </c>
      <c r="ABX22" s="24" t="str">
        <f t="shared" si="320"/>
        <v/>
      </c>
      <c r="ABY22" s="101">
        <f>入力シート!ABP22</f>
        <v>0</v>
      </c>
      <c r="ABZ22" s="210">
        <f>入力シート!ABQ22</f>
        <v>0</v>
      </c>
      <c r="ACA22" s="211"/>
      <c r="ACB22" s="212"/>
      <c r="ACC22" s="94"/>
      <c r="ACD22" s="94"/>
      <c r="ACE22" s="94"/>
      <c r="ACF22" s="14">
        <f>入力シート!ABR22</f>
        <v>0</v>
      </c>
    </row>
    <row r="23" spans="2:760" ht="18" customHeight="1" x14ac:dyDescent="0.2">
      <c r="B23" s="30" t="str">
        <f t="shared" si="321"/>
        <v/>
      </c>
      <c r="C23" s="101">
        <f>入力シート!B23</f>
        <v>0</v>
      </c>
      <c r="D23" s="101" t="str">
        <f>IF(B23="","",入力シート!C23)</f>
        <v/>
      </c>
      <c r="E23" s="24">
        <f>TIME(入力シート!E23,入力シート!G23,0)</f>
        <v>0</v>
      </c>
      <c r="F23" s="24">
        <f>TIME(入力シート!I23,入力シート!K23,0)</f>
        <v>0</v>
      </c>
      <c r="G23" s="31">
        <f>TIME(入力シート!M23,入力シート!O23,0)</f>
        <v>0</v>
      </c>
      <c r="H23" s="31">
        <f>TIME(入力シート!Q23,入力シート!S23,0)</f>
        <v>0</v>
      </c>
      <c r="I23" s="24">
        <f t="shared" si="60"/>
        <v>0</v>
      </c>
      <c r="J23" s="24">
        <f t="shared" si="61"/>
        <v>0</v>
      </c>
      <c r="K23" s="24">
        <f t="shared" si="62"/>
        <v>0</v>
      </c>
      <c r="L23" s="26" t="str">
        <f t="shared" si="400"/>
        <v/>
      </c>
      <c r="M23" s="26" t="str">
        <f t="shared" si="1"/>
        <v/>
      </c>
      <c r="N23" s="24" t="str">
        <f t="shared" si="401"/>
        <v/>
      </c>
      <c r="O23" s="24" t="str">
        <f t="shared" si="402"/>
        <v/>
      </c>
      <c r="P23" s="101" t="str">
        <f t="shared" si="403"/>
        <v/>
      </c>
      <c r="Q23" s="24" t="str">
        <f t="shared" si="66"/>
        <v/>
      </c>
      <c r="R23" s="27">
        <f t="shared" si="361"/>
        <v>1</v>
      </c>
      <c r="S23" s="27" t="str">
        <f t="shared" si="404"/>
        <v>1</v>
      </c>
      <c r="T23" s="27" t="str">
        <f t="shared" si="322"/>
        <v/>
      </c>
      <c r="U23" s="27" t="str">
        <f t="shared" si="405"/>
        <v/>
      </c>
      <c r="V23" s="28" t="str">
        <f t="shared" ca="1" si="406"/>
        <v/>
      </c>
      <c r="W23" s="33">
        <f>入力シート!U23</f>
        <v>0</v>
      </c>
      <c r="X23" s="88" t="str">
        <f t="shared" ca="1" si="407"/>
        <v/>
      </c>
      <c r="Y23" s="87" t="str">
        <f t="shared" si="408"/>
        <v/>
      </c>
      <c r="Z23" s="89" t="str">
        <f t="shared" ca="1" si="70"/>
        <v/>
      </c>
      <c r="AA23" s="84">
        <f t="shared" si="71"/>
        <v>0</v>
      </c>
      <c r="AB23" s="84" t="str">
        <f t="shared" si="409"/>
        <v/>
      </c>
      <c r="AC23" s="84" t="str">
        <f t="shared" si="72"/>
        <v/>
      </c>
      <c r="AD23" s="24" t="str">
        <f t="shared" si="73"/>
        <v/>
      </c>
      <c r="AE23" s="101">
        <f>入力シート!V23</f>
        <v>0</v>
      </c>
      <c r="AF23" s="210">
        <f>入力シート!W23</f>
        <v>0</v>
      </c>
      <c r="AG23" s="211"/>
      <c r="AH23" s="212"/>
      <c r="AI23" s="94"/>
      <c r="AJ23" s="94"/>
      <c r="AK23" s="94"/>
      <c r="AL23" s="14">
        <f>入力シート!X23</f>
        <v>0</v>
      </c>
      <c r="AN23" s="30" t="str">
        <f t="shared" si="323"/>
        <v/>
      </c>
      <c r="AO23" s="101">
        <f>入力シート!AN23</f>
        <v>0</v>
      </c>
      <c r="AP23" s="101" t="str">
        <f>IF(AN23="","",入力シート!AO23)</f>
        <v/>
      </c>
      <c r="AQ23" s="24">
        <f>TIME(入力シート!AQ23,入力シート!AS23,0)</f>
        <v>0</v>
      </c>
      <c r="AR23" s="24">
        <f>TIME(入力シート!AU23,入力シート!AW23,0)</f>
        <v>0</v>
      </c>
      <c r="AS23" s="31">
        <f>TIME(入力シート!AY23,入力シート!BA23,0)</f>
        <v>0</v>
      </c>
      <c r="AT23" s="31">
        <f>TIME(入力シート!BC23,入力シート!BE23,0)</f>
        <v>0</v>
      </c>
      <c r="AU23" s="24">
        <f t="shared" si="74"/>
        <v>0</v>
      </c>
      <c r="AV23" s="24">
        <f t="shared" si="75"/>
        <v>0</v>
      </c>
      <c r="AW23" s="24">
        <f t="shared" si="76"/>
        <v>0</v>
      </c>
      <c r="AX23" s="26" t="str">
        <f t="shared" si="3"/>
        <v/>
      </c>
      <c r="AY23" s="26" t="str">
        <f t="shared" si="4"/>
        <v/>
      </c>
      <c r="AZ23" s="24" t="str">
        <f t="shared" si="381"/>
        <v/>
      </c>
      <c r="BA23" s="24" t="str">
        <f t="shared" si="410"/>
        <v/>
      </c>
      <c r="BB23" s="101" t="str">
        <f t="shared" si="78"/>
        <v/>
      </c>
      <c r="BC23" s="24" t="str">
        <f t="shared" si="79"/>
        <v/>
      </c>
      <c r="BD23" s="27">
        <f t="shared" si="362"/>
        <v>1</v>
      </c>
      <c r="BE23" s="27" t="str">
        <f t="shared" si="80"/>
        <v>1</v>
      </c>
      <c r="BF23" s="27" t="str">
        <f t="shared" si="324"/>
        <v/>
      </c>
      <c r="BG23" s="27" t="str">
        <f t="shared" si="81"/>
        <v/>
      </c>
      <c r="BH23" s="28" t="str">
        <f t="shared" ca="1" si="82"/>
        <v/>
      </c>
      <c r="BI23" s="33">
        <f>入力シート!BG23</f>
        <v>0</v>
      </c>
      <c r="BJ23" s="88" t="str">
        <f t="shared" ca="1" si="411"/>
        <v/>
      </c>
      <c r="BK23" s="87" t="str">
        <f t="shared" si="412"/>
        <v/>
      </c>
      <c r="BL23" s="89" t="str">
        <f t="shared" ca="1" si="83"/>
        <v/>
      </c>
      <c r="BM23" s="84">
        <f t="shared" si="84"/>
        <v>0</v>
      </c>
      <c r="BN23" s="84" t="str">
        <f t="shared" si="413"/>
        <v/>
      </c>
      <c r="BO23" s="84" t="str">
        <f t="shared" si="85"/>
        <v/>
      </c>
      <c r="BP23" s="24" t="str">
        <f t="shared" si="86"/>
        <v/>
      </c>
      <c r="BQ23" s="101">
        <f>入力シート!BH23</f>
        <v>0</v>
      </c>
      <c r="BR23" s="210">
        <f>入力シート!BI23</f>
        <v>0</v>
      </c>
      <c r="BS23" s="211"/>
      <c r="BT23" s="212"/>
      <c r="BU23" s="94"/>
      <c r="BV23" s="94"/>
      <c r="BW23" s="94"/>
      <c r="BX23" s="14">
        <f>入力シート!BJ23</f>
        <v>0</v>
      </c>
      <c r="BZ23" s="30" t="str">
        <f t="shared" si="325"/>
        <v/>
      </c>
      <c r="CA23" s="101">
        <f>入力シート!BZ23</f>
        <v>0</v>
      </c>
      <c r="CB23" s="101" t="str">
        <f>IF(BZ23="","",入力シート!CA23)</f>
        <v/>
      </c>
      <c r="CC23" s="24">
        <f>TIME(入力シート!CC23,入力シート!CE23,0)</f>
        <v>0</v>
      </c>
      <c r="CD23" s="24">
        <f>TIME(入力シート!CG23,入力シート!CI23,0)</f>
        <v>0</v>
      </c>
      <c r="CE23" s="31">
        <f>TIME(入力シート!CK23,入力シート!CM23,0)</f>
        <v>0</v>
      </c>
      <c r="CF23" s="31">
        <f>TIME(入力シート!CO23,入力シート!CQ23,0)</f>
        <v>0</v>
      </c>
      <c r="CG23" s="24">
        <f t="shared" si="87"/>
        <v>0</v>
      </c>
      <c r="CH23" s="24">
        <f t="shared" si="88"/>
        <v>0</v>
      </c>
      <c r="CI23" s="24">
        <f t="shared" si="89"/>
        <v>0</v>
      </c>
      <c r="CJ23" s="26" t="str">
        <f t="shared" si="6"/>
        <v/>
      </c>
      <c r="CK23" s="26" t="str">
        <f t="shared" si="7"/>
        <v/>
      </c>
      <c r="CL23" s="24" t="str">
        <f t="shared" si="382"/>
        <v/>
      </c>
      <c r="CM23" s="24" t="str">
        <f t="shared" si="414"/>
        <v/>
      </c>
      <c r="CN23" s="101" t="str">
        <f t="shared" si="91"/>
        <v/>
      </c>
      <c r="CO23" s="24" t="str">
        <f t="shared" si="92"/>
        <v/>
      </c>
      <c r="CP23" s="27">
        <f t="shared" si="363"/>
        <v>1</v>
      </c>
      <c r="CQ23" s="27" t="str">
        <f t="shared" si="93"/>
        <v>1</v>
      </c>
      <c r="CR23" s="27" t="str">
        <f t="shared" si="326"/>
        <v/>
      </c>
      <c r="CS23" s="27" t="str">
        <f t="shared" si="94"/>
        <v/>
      </c>
      <c r="CT23" s="28" t="str">
        <f t="shared" ca="1" si="95"/>
        <v/>
      </c>
      <c r="CU23" s="33">
        <f>入力シート!CS23</f>
        <v>0</v>
      </c>
      <c r="CV23" s="88" t="str">
        <f t="shared" ca="1" si="415"/>
        <v/>
      </c>
      <c r="CW23" s="87" t="str">
        <f t="shared" si="416"/>
        <v/>
      </c>
      <c r="CX23" s="89" t="str">
        <f t="shared" ca="1" si="96"/>
        <v/>
      </c>
      <c r="CY23" s="84">
        <f t="shared" si="97"/>
        <v>0</v>
      </c>
      <c r="CZ23" s="84" t="str">
        <f t="shared" si="417"/>
        <v/>
      </c>
      <c r="DA23" s="84" t="str">
        <f t="shared" si="98"/>
        <v/>
      </c>
      <c r="DB23" s="24" t="str">
        <f t="shared" si="99"/>
        <v/>
      </c>
      <c r="DC23" s="101">
        <f>入力シート!CT23</f>
        <v>0</v>
      </c>
      <c r="DD23" s="210">
        <f>入力シート!CU23</f>
        <v>0</v>
      </c>
      <c r="DE23" s="211"/>
      <c r="DF23" s="212"/>
      <c r="DG23" s="94"/>
      <c r="DH23" s="94"/>
      <c r="DI23" s="94"/>
      <c r="DJ23" s="14">
        <f>入力シート!CV23</f>
        <v>0</v>
      </c>
      <c r="DL23" s="30" t="str">
        <f t="shared" si="327"/>
        <v/>
      </c>
      <c r="DM23" s="101">
        <f>入力シート!DL23</f>
        <v>0</v>
      </c>
      <c r="DN23" s="101" t="str">
        <f>IF(DL23="","",入力シート!DM23)</f>
        <v/>
      </c>
      <c r="DO23" s="24">
        <f>TIME(入力シート!DO23,入力シート!DQ23,0)</f>
        <v>0</v>
      </c>
      <c r="DP23" s="24">
        <f>TIME(入力シート!DS23,入力シート!DU23,0)</f>
        <v>0</v>
      </c>
      <c r="DQ23" s="31">
        <f>TIME(入力シート!DW23,入力シート!DY23,0)</f>
        <v>0</v>
      </c>
      <c r="DR23" s="31">
        <f>TIME(入力シート!EA23,入力シート!EC23,0)</f>
        <v>0</v>
      </c>
      <c r="DS23" s="24">
        <f t="shared" si="100"/>
        <v>0</v>
      </c>
      <c r="DT23" s="24">
        <f t="shared" si="101"/>
        <v>0</v>
      </c>
      <c r="DU23" s="24">
        <f t="shared" si="102"/>
        <v>0</v>
      </c>
      <c r="DV23" s="26" t="str">
        <f t="shared" si="9"/>
        <v/>
      </c>
      <c r="DW23" s="26" t="str">
        <f t="shared" si="10"/>
        <v/>
      </c>
      <c r="DX23" s="24" t="str">
        <f t="shared" si="383"/>
        <v/>
      </c>
      <c r="DY23" s="24" t="str">
        <f t="shared" si="418"/>
        <v/>
      </c>
      <c r="DZ23" s="101" t="str">
        <f t="shared" si="104"/>
        <v/>
      </c>
      <c r="EA23" s="24" t="str">
        <f t="shared" si="105"/>
        <v/>
      </c>
      <c r="EB23" s="27">
        <f t="shared" si="364"/>
        <v>1</v>
      </c>
      <c r="EC23" s="27" t="str">
        <f t="shared" si="106"/>
        <v>1</v>
      </c>
      <c r="ED23" s="27" t="str">
        <f t="shared" si="328"/>
        <v/>
      </c>
      <c r="EE23" s="27" t="str">
        <f t="shared" si="107"/>
        <v/>
      </c>
      <c r="EF23" s="28" t="str">
        <f t="shared" ca="1" si="108"/>
        <v/>
      </c>
      <c r="EG23" s="33">
        <f>入力シート!EE23</f>
        <v>0</v>
      </c>
      <c r="EH23" s="88" t="str">
        <f t="shared" ca="1" si="419"/>
        <v/>
      </c>
      <c r="EI23" s="87" t="str">
        <f t="shared" si="420"/>
        <v/>
      </c>
      <c r="EJ23" s="89" t="str">
        <f t="shared" ca="1" si="109"/>
        <v/>
      </c>
      <c r="EK23" s="84">
        <f t="shared" si="110"/>
        <v>0</v>
      </c>
      <c r="EL23" s="84" t="str">
        <f t="shared" si="421"/>
        <v/>
      </c>
      <c r="EM23" s="84" t="str">
        <f t="shared" si="111"/>
        <v/>
      </c>
      <c r="EN23" s="24" t="str">
        <f t="shared" si="112"/>
        <v/>
      </c>
      <c r="EO23" s="101">
        <f>入力シート!EF23</f>
        <v>0</v>
      </c>
      <c r="EP23" s="210">
        <f>入力シート!EG23</f>
        <v>0</v>
      </c>
      <c r="EQ23" s="211"/>
      <c r="ER23" s="212"/>
      <c r="ES23" s="94"/>
      <c r="ET23" s="94"/>
      <c r="EU23" s="94"/>
      <c r="EV23" s="14">
        <f>入力シート!EH23</f>
        <v>0</v>
      </c>
      <c r="EX23" s="30" t="str">
        <f t="shared" si="329"/>
        <v/>
      </c>
      <c r="EY23" s="101">
        <f>入力シート!EX23</f>
        <v>0</v>
      </c>
      <c r="EZ23" s="101" t="str">
        <f>IF(EX23="","",入力シート!EY23)</f>
        <v/>
      </c>
      <c r="FA23" s="24">
        <f>TIME(入力シート!FA23,入力シート!FC23,0)</f>
        <v>0</v>
      </c>
      <c r="FB23" s="24">
        <f>TIME(入力シート!FE23,入力シート!FG23,0)</f>
        <v>0</v>
      </c>
      <c r="FC23" s="31">
        <f>TIME(入力シート!FI23,入力シート!FK23,0)</f>
        <v>0</v>
      </c>
      <c r="FD23" s="31">
        <f>TIME(入力シート!FM23,入力シート!FO23,0)</f>
        <v>0</v>
      </c>
      <c r="FE23" s="24">
        <f t="shared" si="113"/>
        <v>0</v>
      </c>
      <c r="FF23" s="24">
        <f t="shared" si="114"/>
        <v>0</v>
      </c>
      <c r="FG23" s="24">
        <f t="shared" si="115"/>
        <v>0</v>
      </c>
      <c r="FH23" s="26" t="str">
        <f t="shared" si="12"/>
        <v/>
      </c>
      <c r="FI23" s="26" t="str">
        <f t="shared" si="13"/>
        <v/>
      </c>
      <c r="FJ23" s="24" t="str">
        <f t="shared" si="384"/>
        <v/>
      </c>
      <c r="FK23" s="24" t="str">
        <f t="shared" si="422"/>
        <v/>
      </c>
      <c r="FL23" s="101" t="str">
        <f t="shared" si="117"/>
        <v/>
      </c>
      <c r="FM23" s="24" t="str">
        <f t="shared" si="118"/>
        <v/>
      </c>
      <c r="FN23" s="27">
        <f t="shared" si="365"/>
        <v>1</v>
      </c>
      <c r="FO23" s="27" t="str">
        <f t="shared" si="119"/>
        <v>1</v>
      </c>
      <c r="FP23" s="27" t="str">
        <f t="shared" si="330"/>
        <v/>
      </c>
      <c r="FQ23" s="27" t="str">
        <f t="shared" si="120"/>
        <v/>
      </c>
      <c r="FR23" s="28" t="str">
        <f t="shared" ca="1" si="121"/>
        <v/>
      </c>
      <c r="FS23" s="33">
        <f>入力シート!FQ23</f>
        <v>0</v>
      </c>
      <c r="FT23" s="88" t="str">
        <f t="shared" ca="1" si="423"/>
        <v/>
      </c>
      <c r="FU23" s="87" t="str">
        <f t="shared" si="424"/>
        <v/>
      </c>
      <c r="FV23" s="89" t="str">
        <f t="shared" ca="1" si="122"/>
        <v/>
      </c>
      <c r="FW23" s="84">
        <f t="shared" si="123"/>
        <v>0</v>
      </c>
      <c r="FX23" s="84" t="str">
        <f t="shared" si="425"/>
        <v/>
      </c>
      <c r="FY23" s="84" t="str">
        <f t="shared" si="124"/>
        <v/>
      </c>
      <c r="FZ23" s="24" t="str">
        <f t="shared" si="125"/>
        <v/>
      </c>
      <c r="GA23" s="101">
        <f>入力シート!FR23</f>
        <v>0</v>
      </c>
      <c r="GB23" s="210">
        <f>入力シート!FS23</f>
        <v>0</v>
      </c>
      <c r="GC23" s="211"/>
      <c r="GD23" s="212"/>
      <c r="GE23" s="94"/>
      <c r="GF23" s="94"/>
      <c r="GG23" s="94"/>
      <c r="GH23" s="14">
        <f>入力シート!FT23</f>
        <v>0</v>
      </c>
      <c r="GJ23" s="30" t="str">
        <f t="shared" si="331"/>
        <v/>
      </c>
      <c r="GK23" s="101">
        <f>入力シート!GJ23</f>
        <v>0</v>
      </c>
      <c r="GL23" s="101" t="str">
        <f>IF(GJ23="","",入力シート!GK23)</f>
        <v/>
      </c>
      <c r="GM23" s="24">
        <f>TIME(入力シート!GM23,入力シート!GO23,0)</f>
        <v>0</v>
      </c>
      <c r="GN23" s="24">
        <f>TIME(入力シート!GQ23,入力シート!GS23,0)</f>
        <v>0</v>
      </c>
      <c r="GO23" s="31">
        <f>TIME(入力シート!GU23,入力シート!GW23,0)</f>
        <v>0</v>
      </c>
      <c r="GP23" s="31">
        <f>TIME(入力シート!GY23,入力シート!HA23,0)</f>
        <v>0</v>
      </c>
      <c r="GQ23" s="24">
        <f t="shared" si="126"/>
        <v>0</v>
      </c>
      <c r="GR23" s="24">
        <f t="shared" si="127"/>
        <v>0</v>
      </c>
      <c r="GS23" s="24">
        <f t="shared" si="128"/>
        <v>0</v>
      </c>
      <c r="GT23" s="26" t="str">
        <f t="shared" si="15"/>
        <v/>
      </c>
      <c r="GU23" s="26" t="str">
        <f t="shared" si="16"/>
        <v/>
      </c>
      <c r="GV23" s="24" t="str">
        <f t="shared" si="385"/>
        <v/>
      </c>
      <c r="GW23" s="24" t="str">
        <f t="shared" si="426"/>
        <v/>
      </c>
      <c r="GX23" s="101" t="str">
        <f t="shared" si="130"/>
        <v/>
      </c>
      <c r="GY23" s="24" t="str">
        <f t="shared" si="131"/>
        <v/>
      </c>
      <c r="GZ23" s="27">
        <f t="shared" si="366"/>
        <v>1</v>
      </c>
      <c r="HA23" s="27" t="str">
        <f t="shared" si="132"/>
        <v>1</v>
      </c>
      <c r="HB23" s="27" t="str">
        <f t="shared" si="332"/>
        <v/>
      </c>
      <c r="HC23" s="27" t="str">
        <f t="shared" si="133"/>
        <v/>
      </c>
      <c r="HD23" s="28" t="str">
        <f t="shared" ca="1" si="134"/>
        <v/>
      </c>
      <c r="HE23" s="33">
        <f>入力シート!HC23</f>
        <v>0</v>
      </c>
      <c r="HF23" s="88" t="str">
        <f t="shared" ca="1" si="427"/>
        <v/>
      </c>
      <c r="HG23" s="87" t="str">
        <f t="shared" si="428"/>
        <v/>
      </c>
      <c r="HH23" s="89" t="str">
        <f t="shared" ca="1" si="135"/>
        <v/>
      </c>
      <c r="HI23" s="84">
        <f t="shared" si="136"/>
        <v>0</v>
      </c>
      <c r="HJ23" s="84" t="str">
        <f t="shared" si="429"/>
        <v/>
      </c>
      <c r="HK23" s="84" t="str">
        <f t="shared" si="137"/>
        <v/>
      </c>
      <c r="HL23" s="24" t="str">
        <f t="shared" si="138"/>
        <v/>
      </c>
      <c r="HM23" s="101">
        <f>入力シート!HD23</f>
        <v>0</v>
      </c>
      <c r="HN23" s="210">
        <f>入力シート!HE23</f>
        <v>0</v>
      </c>
      <c r="HO23" s="211"/>
      <c r="HP23" s="212"/>
      <c r="HQ23" s="94"/>
      <c r="HR23" s="94"/>
      <c r="HS23" s="94"/>
      <c r="HT23" s="14">
        <f>入力シート!HF23</f>
        <v>0</v>
      </c>
      <c r="HV23" s="30" t="str">
        <f t="shared" si="333"/>
        <v/>
      </c>
      <c r="HW23" s="101">
        <f>入力シート!HV23</f>
        <v>0</v>
      </c>
      <c r="HX23" s="101" t="str">
        <f>IF(HV23="","",入力シート!HW23)</f>
        <v/>
      </c>
      <c r="HY23" s="24">
        <f>TIME(入力シート!HY23,入力シート!IA23,0)</f>
        <v>0</v>
      </c>
      <c r="HZ23" s="24">
        <f>TIME(入力シート!IC23,入力シート!IE23,0)</f>
        <v>0</v>
      </c>
      <c r="IA23" s="31">
        <f>TIME(入力シート!IG23,入力シート!II23,0)</f>
        <v>0</v>
      </c>
      <c r="IB23" s="31">
        <f>TIME(入力シート!IK23,入力シート!IM23,0)</f>
        <v>0</v>
      </c>
      <c r="IC23" s="24">
        <f t="shared" si="139"/>
        <v>0</v>
      </c>
      <c r="ID23" s="24">
        <f t="shared" si="140"/>
        <v>0</v>
      </c>
      <c r="IE23" s="24">
        <f t="shared" si="141"/>
        <v>0</v>
      </c>
      <c r="IF23" s="26" t="str">
        <f t="shared" si="18"/>
        <v/>
      </c>
      <c r="IG23" s="26" t="str">
        <f t="shared" si="19"/>
        <v/>
      </c>
      <c r="IH23" s="24" t="str">
        <f t="shared" si="386"/>
        <v/>
      </c>
      <c r="II23" s="24" t="str">
        <f t="shared" si="430"/>
        <v/>
      </c>
      <c r="IJ23" s="101" t="str">
        <f t="shared" si="143"/>
        <v/>
      </c>
      <c r="IK23" s="24" t="str">
        <f t="shared" si="144"/>
        <v/>
      </c>
      <c r="IL23" s="27">
        <f t="shared" si="367"/>
        <v>1</v>
      </c>
      <c r="IM23" s="27" t="str">
        <f t="shared" si="145"/>
        <v>1</v>
      </c>
      <c r="IN23" s="27" t="str">
        <f t="shared" si="334"/>
        <v/>
      </c>
      <c r="IO23" s="27" t="str">
        <f t="shared" si="146"/>
        <v/>
      </c>
      <c r="IP23" s="28" t="str">
        <f t="shared" ca="1" si="147"/>
        <v/>
      </c>
      <c r="IQ23" s="33">
        <f>入力シート!IO23</f>
        <v>0</v>
      </c>
      <c r="IR23" s="88" t="str">
        <f t="shared" ca="1" si="431"/>
        <v/>
      </c>
      <c r="IS23" s="87" t="str">
        <f t="shared" si="432"/>
        <v/>
      </c>
      <c r="IT23" s="89" t="str">
        <f t="shared" ca="1" si="148"/>
        <v/>
      </c>
      <c r="IU23" s="84">
        <f t="shared" si="149"/>
        <v>0</v>
      </c>
      <c r="IV23" s="84" t="str">
        <f t="shared" si="433"/>
        <v/>
      </c>
      <c r="IW23" s="84" t="str">
        <f t="shared" si="150"/>
        <v/>
      </c>
      <c r="IX23" s="24" t="str">
        <f t="shared" si="151"/>
        <v/>
      </c>
      <c r="IY23" s="101">
        <f>入力シート!IP23</f>
        <v>0</v>
      </c>
      <c r="IZ23" s="210">
        <f>入力シート!IQ23</f>
        <v>0</v>
      </c>
      <c r="JA23" s="211"/>
      <c r="JB23" s="212"/>
      <c r="JC23" s="94"/>
      <c r="JD23" s="94"/>
      <c r="JE23" s="94"/>
      <c r="JF23" s="14">
        <f>入力シート!IR23</f>
        <v>0</v>
      </c>
      <c r="JH23" s="30" t="str">
        <f t="shared" si="335"/>
        <v/>
      </c>
      <c r="JI23" s="101">
        <f>入力シート!JH23</f>
        <v>0</v>
      </c>
      <c r="JJ23" s="101" t="str">
        <f>IF(JH23="","",入力シート!JI23)</f>
        <v/>
      </c>
      <c r="JK23" s="24">
        <f>TIME(入力シート!JK23,入力シート!JM23,0)</f>
        <v>0</v>
      </c>
      <c r="JL23" s="24">
        <f>TIME(入力シート!JO23,入力シート!JQ23,0)</f>
        <v>0</v>
      </c>
      <c r="JM23" s="31">
        <f>TIME(入力シート!JS23,入力シート!JU23,0)</f>
        <v>0</v>
      </c>
      <c r="JN23" s="31">
        <f>TIME(入力シート!JW23,入力シート!JY23,0)</f>
        <v>0</v>
      </c>
      <c r="JO23" s="24">
        <f t="shared" si="152"/>
        <v>0</v>
      </c>
      <c r="JP23" s="24">
        <f t="shared" si="153"/>
        <v>0</v>
      </c>
      <c r="JQ23" s="24">
        <f t="shared" si="154"/>
        <v>0</v>
      </c>
      <c r="JR23" s="26" t="str">
        <f t="shared" si="21"/>
        <v/>
      </c>
      <c r="JS23" s="26" t="str">
        <f t="shared" si="22"/>
        <v/>
      </c>
      <c r="JT23" s="24" t="str">
        <f t="shared" si="387"/>
        <v/>
      </c>
      <c r="JU23" s="24" t="str">
        <f t="shared" si="434"/>
        <v/>
      </c>
      <c r="JV23" s="101" t="str">
        <f t="shared" si="156"/>
        <v/>
      </c>
      <c r="JW23" s="24" t="str">
        <f t="shared" si="157"/>
        <v/>
      </c>
      <c r="JX23" s="27">
        <f t="shared" si="368"/>
        <v>1</v>
      </c>
      <c r="JY23" s="27" t="str">
        <f t="shared" si="158"/>
        <v>1</v>
      </c>
      <c r="JZ23" s="27" t="str">
        <f t="shared" si="336"/>
        <v/>
      </c>
      <c r="KA23" s="27" t="str">
        <f t="shared" si="159"/>
        <v/>
      </c>
      <c r="KB23" s="28" t="str">
        <f t="shared" ca="1" si="160"/>
        <v/>
      </c>
      <c r="KC23" s="33">
        <f>入力シート!KA23</f>
        <v>0</v>
      </c>
      <c r="KD23" s="88" t="str">
        <f t="shared" ca="1" si="435"/>
        <v/>
      </c>
      <c r="KE23" s="87" t="str">
        <f t="shared" si="436"/>
        <v/>
      </c>
      <c r="KF23" s="89" t="str">
        <f t="shared" ca="1" si="161"/>
        <v/>
      </c>
      <c r="KG23" s="84">
        <f t="shared" si="162"/>
        <v>0</v>
      </c>
      <c r="KH23" s="84" t="str">
        <f t="shared" si="437"/>
        <v/>
      </c>
      <c r="KI23" s="84" t="str">
        <f t="shared" si="163"/>
        <v/>
      </c>
      <c r="KJ23" s="24" t="str">
        <f t="shared" si="164"/>
        <v/>
      </c>
      <c r="KK23" s="101">
        <f>入力シート!KB23</f>
        <v>0</v>
      </c>
      <c r="KL23" s="210">
        <f>入力シート!KC23</f>
        <v>0</v>
      </c>
      <c r="KM23" s="211"/>
      <c r="KN23" s="212"/>
      <c r="KO23" s="94"/>
      <c r="KP23" s="94"/>
      <c r="KQ23" s="94"/>
      <c r="KR23" s="14">
        <f>入力シート!KD23</f>
        <v>0</v>
      </c>
      <c r="KT23" s="30" t="str">
        <f t="shared" si="337"/>
        <v/>
      </c>
      <c r="KU23" s="101">
        <f>入力シート!KT23</f>
        <v>0</v>
      </c>
      <c r="KV23" s="101" t="str">
        <f>IF(KT23="","",入力シート!KU23)</f>
        <v/>
      </c>
      <c r="KW23" s="24">
        <f>TIME(入力シート!KW23,入力シート!KY23,0)</f>
        <v>0</v>
      </c>
      <c r="KX23" s="24">
        <f>TIME(入力シート!LA23,入力シート!LC23,0)</f>
        <v>0</v>
      </c>
      <c r="KY23" s="31">
        <f>TIME(入力シート!LE23,入力シート!LG23,0)</f>
        <v>0</v>
      </c>
      <c r="KZ23" s="31">
        <f>TIME(入力シート!LI23,入力シート!LK23,0)</f>
        <v>0</v>
      </c>
      <c r="LA23" s="24">
        <f t="shared" si="165"/>
        <v>0</v>
      </c>
      <c r="LB23" s="24">
        <f t="shared" si="166"/>
        <v>0</v>
      </c>
      <c r="LC23" s="24">
        <f t="shared" si="167"/>
        <v>0</v>
      </c>
      <c r="LD23" s="26" t="str">
        <f t="shared" si="24"/>
        <v/>
      </c>
      <c r="LE23" s="26" t="str">
        <f t="shared" si="25"/>
        <v/>
      </c>
      <c r="LF23" s="24" t="str">
        <f t="shared" si="388"/>
        <v/>
      </c>
      <c r="LG23" s="24" t="str">
        <f t="shared" si="438"/>
        <v/>
      </c>
      <c r="LH23" s="101" t="str">
        <f t="shared" si="169"/>
        <v/>
      </c>
      <c r="LI23" s="24" t="str">
        <f t="shared" si="170"/>
        <v/>
      </c>
      <c r="LJ23" s="27">
        <f t="shared" si="369"/>
        <v>1</v>
      </c>
      <c r="LK23" s="27" t="str">
        <f t="shared" si="171"/>
        <v>1</v>
      </c>
      <c r="LL23" s="27" t="str">
        <f t="shared" si="338"/>
        <v/>
      </c>
      <c r="LM23" s="27" t="str">
        <f t="shared" si="172"/>
        <v/>
      </c>
      <c r="LN23" s="28" t="str">
        <f t="shared" ca="1" si="173"/>
        <v/>
      </c>
      <c r="LO23" s="33">
        <f>入力シート!LM23</f>
        <v>0</v>
      </c>
      <c r="LP23" s="88" t="str">
        <f t="shared" ca="1" si="439"/>
        <v/>
      </c>
      <c r="LQ23" s="87" t="str">
        <f t="shared" si="440"/>
        <v/>
      </c>
      <c r="LR23" s="89" t="str">
        <f t="shared" ca="1" si="174"/>
        <v/>
      </c>
      <c r="LS23" s="84">
        <f t="shared" si="175"/>
        <v>0</v>
      </c>
      <c r="LT23" s="84" t="str">
        <f t="shared" si="441"/>
        <v/>
      </c>
      <c r="LU23" s="84" t="str">
        <f t="shared" si="176"/>
        <v/>
      </c>
      <c r="LV23" s="24" t="str">
        <f t="shared" si="177"/>
        <v/>
      </c>
      <c r="LW23" s="101">
        <f>入力シート!LN23</f>
        <v>0</v>
      </c>
      <c r="LX23" s="210">
        <f>入力シート!LO23</f>
        <v>0</v>
      </c>
      <c r="LY23" s="211"/>
      <c r="LZ23" s="212"/>
      <c r="MA23" s="94"/>
      <c r="MB23" s="94"/>
      <c r="MC23" s="94"/>
      <c r="MD23" s="14">
        <f>入力シート!LP23</f>
        <v>0</v>
      </c>
      <c r="MF23" s="30" t="str">
        <f t="shared" si="339"/>
        <v/>
      </c>
      <c r="MG23" s="101">
        <f>入力シート!MF23</f>
        <v>0</v>
      </c>
      <c r="MH23" s="101" t="str">
        <f>IF(MF23="","",入力シート!MG23)</f>
        <v/>
      </c>
      <c r="MI23" s="24">
        <f>TIME(入力シート!MI23,入力シート!MK23,0)</f>
        <v>0</v>
      </c>
      <c r="MJ23" s="24">
        <f>TIME(入力シート!MM23,入力シート!MO23,0)</f>
        <v>0</v>
      </c>
      <c r="MK23" s="31">
        <f>TIME(入力シート!MQ23,入力シート!MS23,0)</f>
        <v>0</v>
      </c>
      <c r="ML23" s="31">
        <f>TIME(入力シート!MU23,入力シート!MW23,0)</f>
        <v>0</v>
      </c>
      <c r="MM23" s="24">
        <f t="shared" si="178"/>
        <v>0</v>
      </c>
      <c r="MN23" s="24">
        <f t="shared" si="179"/>
        <v>0</v>
      </c>
      <c r="MO23" s="24">
        <f t="shared" si="180"/>
        <v>0</v>
      </c>
      <c r="MP23" s="26" t="str">
        <f t="shared" si="27"/>
        <v/>
      </c>
      <c r="MQ23" s="26" t="str">
        <f t="shared" si="28"/>
        <v/>
      </c>
      <c r="MR23" s="24" t="str">
        <f t="shared" si="389"/>
        <v/>
      </c>
      <c r="MS23" s="24" t="str">
        <f t="shared" si="442"/>
        <v/>
      </c>
      <c r="MT23" s="101" t="str">
        <f t="shared" si="182"/>
        <v/>
      </c>
      <c r="MU23" s="24" t="str">
        <f t="shared" si="183"/>
        <v/>
      </c>
      <c r="MV23" s="27">
        <f t="shared" si="370"/>
        <v>1</v>
      </c>
      <c r="MW23" s="27" t="str">
        <f t="shared" si="184"/>
        <v>1</v>
      </c>
      <c r="MX23" s="27" t="str">
        <f t="shared" si="340"/>
        <v/>
      </c>
      <c r="MY23" s="27" t="str">
        <f t="shared" si="185"/>
        <v/>
      </c>
      <c r="MZ23" s="28" t="str">
        <f t="shared" ca="1" si="186"/>
        <v/>
      </c>
      <c r="NA23" s="33">
        <f>入力シート!MY23</f>
        <v>0</v>
      </c>
      <c r="NB23" s="88" t="str">
        <f t="shared" ca="1" si="443"/>
        <v/>
      </c>
      <c r="NC23" s="87" t="str">
        <f t="shared" si="444"/>
        <v/>
      </c>
      <c r="ND23" s="89" t="str">
        <f t="shared" ca="1" si="187"/>
        <v/>
      </c>
      <c r="NE23" s="84">
        <f t="shared" si="188"/>
        <v>0</v>
      </c>
      <c r="NF23" s="84" t="str">
        <f t="shared" si="445"/>
        <v/>
      </c>
      <c r="NG23" s="84" t="str">
        <f t="shared" si="189"/>
        <v/>
      </c>
      <c r="NH23" s="24" t="str">
        <f t="shared" si="190"/>
        <v/>
      </c>
      <c r="NI23" s="101">
        <f>入力シート!MZ23</f>
        <v>0</v>
      </c>
      <c r="NJ23" s="210">
        <f>入力シート!NA23</f>
        <v>0</v>
      </c>
      <c r="NK23" s="211"/>
      <c r="NL23" s="212"/>
      <c r="NM23" s="94"/>
      <c r="NN23" s="94"/>
      <c r="NO23" s="94"/>
      <c r="NP23" s="14">
        <f>入力シート!NB23</f>
        <v>0</v>
      </c>
      <c r="NR23" s="30" t="str">
        <f t="shared" si="341"/>
        <v/>
      </c>
      <c r="NS23" s="101">
        <f>入力シート!NR23</f>
        <v>0</v>
      </c>
      <c r="NT23" s="101" t="str">
        <f>IF(NR23="","",入力シート!NS23)</f>
        <v/>
      </c>
      <c r="NU23" s="24">
        <f>TIME(入力シート!NU23,入力シート!NW23,0)</f>
        <v>0</v>
      </c>
      <c r="NV23" s="24">
        <f>TIME(入力シート!NY23,入力シート!OA23,0)</f>
        <v>0</v>
      </c>
      <c r="NW23" s="31">
        <f>TIME(入力シート!OC23,入力シート!OE23,0)</f>
        <v>0</v>
      </c>
      <c r="NX23" s="31">
        <f>TIME(入力シート!OG23,入力シート!OI23,0)</f>
        <v>0</v>
      </c>
      <c r="NY23" s="24">
        <f t="shared" si="191"/>
        <v>0</v>
      </c>
      <c r="NZ23" s="24">
        <f t="shared" si="192"/>
        <v>0</v>
      </c>
      <c r="OA23" s="24">
        <f t="shared" si="193"/>
        <v>0</v>
      </c>
      <c r="OB23" s="26" t="str">
        <f t="shared" si="30"/>
        <v/>
      </c>
      <c r="OC23" s="26" t="str">
        <f t="shared" si="31"/>
        <v/>
      </c>
      <c r="OD23" s="24" t="str">
        <f t="shared" si="390"/>
        <v/>
      </c>
      <c r="OE23" s="24" t="str">
        <f t="shared" si="446"/>
        <v/>
      </c>
      <c r="OF23" s="101" t="str">
        <f t="shared" si="195"/>
        <v/>
      </c>
      <c r="OG23" s="24" t="str">
        <f t="shared" si="196"/>
        <v/>
      </c>
      <c r="OH23" s="27">
        <f t="shared" si="371"/>
        <v>1</v>
      </c>
      <c r="OI23" s="27" t="str">
        <f t="shared" si="197"/>
        <v>1</v>
      </c>
      <c r="OJ23" s="27" t="str">
        <f t="shared" si="342"/>
        <v/>
      </c>
      <c r="OK23" s="27" t="str">
        <f t="shared" si="198"/>
        <v/>
      </c>
      <c r="OL23" s="28" t="str">
        <f t="shared" ca="1" si="199"/>
        <v/>
      </c>
      <c r="OM23" s="33">
        <f>入力シート!OK23</f>
        <v>0</v>
      </c>
      <c r="ON23" s="88" t="str">
        <f t="shared" ca="1" si="447"/>
        <v/>
      </c>
      <c r="OO23" s="87" t="str">
        <f t="shared" si="448"/>
        <v/>
      </c>
      <c r="OP23" s="89" t="str">
        <f t="shared" ca="1" si="200"/>
        <v/>
      </c>
      <c r="OQ23" s="84">
        <f t="shared" si="201"/>
        <v>0</v>
      </c>
      <c r="OR23" s="84" t="str">
        <f t="shared" si="449"/>
        <v/>
      </c>
      <c r="OS23" s="84" t="str">
        <f t="shared" si="202"/>
        <v/>
      </c>
      <c r="OT23" s="24" t="str">
        <f t="shared" si="203"/>
        <v/>
      </c>
      <c r="OU23" s="101">
        <f>入力シート!OL23</f>
        <v>0</v>
      </c>
      <c r="OV23" s="210">
        <f>入力シート!OM23</f>
        <v>0</v>
      </c>
      <c r="OW23" s="211"/>
      <c r="OX23" s="212"/>
      <c r="OY23" s="94"/>
      <c r="OZ23" s="94"/>
      <c r="PA23" s="94"/>
      <c r="PB23" s="14">
        <f>入力シート!ON23</f>
        <v>0</v>
      </c>
      <c r="PD23" s="30" t="str">
        <f t="shared" si="343"/>
        <v/>
      </c>
      <c r="PE23" s="101">
        <f>入力シート!PD23</f>
        <v>0</v>
      </c>
      <c r="PF23" s="101" t="str">
        <f>IF(PD23="","",入力シート!PE23)</f>
        <v/>
      </c>
      <c r="PG23" s="24">
        <f>TIME(入力シート!PG23,入力シート!PI23,0)</f>
        <v>0</v>
      </c>
      <c r="PH23" s="24">
        <f>TIME(入力シート!PK23,入力シート!PM23,0)</f>
        <v>0</v>
      </c>
      <c r="PI23" s="31">
        <f>TIME(入力シート!PO23,入力シート!PQ23,0)</f>
        <v>0</v>
      </c>
      <c r="PJ23" s="31">
        <f>TIME(入力シート!PS23,入力シート!PU23,0)</f>
        <v>0</v>
      </c>
      <c r="PK23" s="24">
        <f t="shared" si="204"/>
        <v>0</v>
      </c>
      <c r="PL23" s="24">
        <f t="shared" si="205"/>
        <v>0</v>
      </c>
      <c r="PM23" s="24">
        <f t="shared" si="206"/>
        <v>0</v>
      </c>
      <c r="PN23" s="26" t="str">
        <f t="shared" si="33"/>
        <v/>
      </c>
      <c r="PO23" s="26" t="str">
        <f t="shared" si="34"/>
        <v/>
      </c>
      <c r="PP23" s="24" t="str">
        <f t="shared" si="391"/>
        <v/>
      </c>
      <c r="PQ23" s="24" t="str">
        <f t="shared" si="450"/>
        <v/>
      </c>
      <c r="PR23" s="101" t="str">
        <f t="shared" si="208"/>
        <v/>
      </c>
      <c r="PS23" s="24" t="str">
        <f t="shared" si="209"/>
        <v/>
      </c>
      <c r="PT23" s="27">
        <f t="shared" si="372"/>
        <v>1</v>
      </c>
      <c r="PU23" s="27" t="str">
        <f t="shared" si="210"/>
        <v>1</v>
      </c>
      <c r="PV23" s="27" t="str">
        <f t="shared" si="344"/>
        <v/>
      </c>
      <c r="PW23" s="27" t="str">
        <f t="shared" si="211"/>
        <v/>
      </c>
      <c r="PX23" s="28" t="str">
        <f t="shared" ca="1" si="212"/>
        <v/>
      </c>
      <c r="PY23" s="33">
        <f>入力シート!PW23</f>
        <v>0</v>
      </c>
      <c r="PZ23" s="88" t="str">
        <f t="shared" ca="1" si="451"/>
        <v/>
      </c>
      <c r="QA23" s="87" t="str">
        <f t="shared" si="452"/>
        <v/>
      </c>
      <c r="QB23" s="89" t="str">
        <f t="shared" ca="1" si="213"/>
        <v/>
      </c>
      <c r="QC23" s="84">
        <f t="shared" si="214"/>
        <v>0</v>
      </c>
      <c r="QD23" s="84" t="str">
        <f t="shared" si="453"/>
        <v/>
      </c>
      <c r="QE23" s="84" t="str">
        <f t="shared" si="215"/>
        <v/>
      </c>
      <c r="QF23" s="24" t="str">
        <f t="shared" si="216"/>
        <v/>
      </c>
      <c r="QG23" s="101">
        <f>入力シート!PX23</f>
        <v>0</v>
      </c>
      <c r="QH23" s="210">
        <f>入力シート!PY23</f>
        <v>0</v>
      </c>
      <c r="QI23" s="211"/>
      <c r="QJ23" s="212"/>
      <c r="QK23" s="94"/>
      <c r="QL23" s="94"/>
      <c r="QM23" s="94"/>
      <c r="QN23" s="14">
        <f>入力シート!PZ23</f>
        <v>0</v>
      </c>
      <c r="QP23" s="30" t="str">
        <f t="shared" si="345"/>
        <v/>
      </c>
      <c r="QQ23" s="101">
        <f>入力シート!QP23</f>
        <v>0</v>
      </c>
      <c r="QR23" s="101" t="str">
        <f>IF(QP23="","",入力シート!QQ23)</f>
        <v/>
      </c>
      <c r="QS23" s="24">
        <f>TIME(入力シート!QS23,入力シート!QU23,0)</f>
        <v>0</v>
      </c>
      <c r="QT23" s="24">
        <f>TIME(入力シート!QW23,入力シート!QY23,0)</f>
        <v>0</v>
      </c>
      <c r="QU23" s="31">
        <f>TIME(入力シート!RA23,入力シート!RC23,0)</f>
        <v>0</v>
      </c>
      <c r="QV23" s="31">
        <f>TIME(入力シート!RE23,入力シート!RG23,0)</f>
        <v>0</v>
      </c>
      <c r="QW23" s="24">
        <f t="shared" si="217"/>
        <v>0</v>
      </c>
      <c r="QX23" s="24">
        <f t="shared" si="218"/>
        <v>0</v>
      </c>
      <c r="QY23" s="24">
        <f t="shared" si="219"/>
        <v>0</v>
      </c>
      <c r="QZ23" s="26" t="str">
        <f t="shared" si="36"/>
        <v/>
      </c>
      <c r="RA23" s="26" t="str">
        <f t="shared" si="37"/>
        <v/>
      </c>
      <c r="RB23" s="24" t="str">
        <f t="shared" si="392"/>
        <v/>
      </c>
      <c r="RC23" s="24" t="str">
        <f t="shared" si="454"/>
        <v/>
      </c>
      <c r="RD23" s="101" t="str">
        <f t="shared" si="221"/>
        <v/>
      </c>
      <c r="RE23" s="24" t="str">
        <f t="shared" si="222"/>
        <v/>
      </c>
      <c r="RF23" s="27">
        <f t="shared" si="373"/>
        <v>1</v>
      </c>
      <c r="RG23" s="27" t="str">
        <f t="shared" si="223"/>
        <v>1</v>
      </c>
      <c r="RH23" s="27" t="str">
        <f t="shared" si="346"/>
        <v/>
      </c>
      <c r="RI23" s="27" t="str">
        <f t="shared" si="224"/>
        <v/>
      </c>
      <c r="RJ23" s="28" t="str">
        <f t="shared" ca="1" si="225"/>
        <v/>
      </c>
      <c r="RK23" s="33">
        <f>入力シート!RI23</f>
        <v>0</v>
      </c>
      <c r="RL23" s="88" t="str">
        <f t="shared" ca="1" si="455"/>
        <v/>
      </c>
      <c r="RM23" s="87" t="str">
        <f t="shared" si="456"/>
        <v/>
      </c>
      <c r="RN23" s="89" t="str">
        <f t="shared" ca="1" si="226"/>
        <v/>
      </c>
      <c r="RO23" s="84">
        <f t="shared" si="227"/>
        <v>0</v>
      </c>
      <c r="RP23" s="84" t="str">
        <f t="shared" si="457"/>
        <v/>
      </c>
      <c r="RQ23" s="84" t="str">
        <f t="shared" si="228"/>
        <v/>
      </c>
      <c r="RR23" s="24" t="str">
        <f t="shared" si="229"/>
        <v/>
      </c>
      <c r="RS23" s="101">
        <f>入力シート!RJ23</f>
        <v>0</v>
      </c>
      <c r="RT23" s="210">
        <f>入力シート!RK23</f>
        <v>0</v>
      </c>
      <c r="RU23" s="211"/>
      <c r="RV23" s="212"/>
      <c r="RW23" s="94"/>
      <c r="RX23" s="94"/>
      <c r="RY23" s="94"/>
      <c r="RZ23" s="14">
        <f>入力シート!RL23</f>
        <v>0</v>
      </c>
      <c r="SB23" s="30" t="str">
        <f t="shared" si="347"/>
        <v/>
      </c>
      <c r="SC23" s="101">
        <f>入力シート!SB23</f>
        <v>0</v>
      </c>
      <c r="SD23" s="101" t="str">
        <f>IF(SB23="","",入力シート!SC23)</f>
        <v/>
      </c>
      <c r="SE23" s="24">
        <f>TIME(入力シート!SE23,入力シート!SG23,0)</f>
        <v>0</v>
      </c>
      <c r="SF23" s="24">
        <f>TIME(入力シート!SI23,入力シート!SK23,0)</f>
        <v>0</v>
      </c>
      <c r="SG23" s="31">
        <f>TIME(入力シート!SM23,入力シート!SO23,0)</f>
        <v>0</v>
      </c>
      <c r="SH23" s="31">
        <f>TIME(入力シート!SQ23,入力シート!SS23,0)</f>
        <v>0</v>
      </c>
      <c r="SI23" s="24">
        <f t="shared" si="230"/>
        <v>0</v>
      </c>
      <c r="SJ23" s="24">
        <f t="shared" si="231"/>
        <v>0</v>
      </c>
      <c r="SK23" s="24">
        <f t="shared" si="232"/>
        <v>0</v>
      </c>
      <c r="SL23" s="26" t="str">
        <f t="shared" si="39"/>
        <v/>
      </c>
      <c r="SM23" s="26" t="str">
        <f t="shared" si="40"/>
        <v/>
      </c>
      <c r="SN23" s="24" t="str">
        <f t="shared" si="393"/>
        <v/>
      </c>
      <c r="SO23" s="24" t="str">
        <f t="shared" si="458"/>
        <v/>
      </c>
      <c r="SP23" s="101" t="str">
        <f t="shared" si="234"/>
        <v/>
      </c>
      <c r="SQ23" s="24" t="str">
        <f t="shared" si="235"/>
        <v/>
      </c>
      <c r="SR23" s="27">
        <f t="shared" si="374"/>
        <v>1</v>
      </c>
      <c r="SS23" s="27" t="str">
        <f t="shared" si="236"/>
        <v>1</v>
      </c>
      <c r="ST23" s="27" t="str">
        <f t="shared" si="348"/>
        <v/>
      </c>
      <c r="SU23" s="27" t="str">
        <f t="shared" si="237"/>
        <v/>
      </c>
      <c r="SV23" s="28" t="str">
        <f t="shared" ca="1" si="238"/>
        <v/>
      </c>
      <c r="SW23" s="33">
        <f>入力シート!SU23</f>
        <v>0</v>
      </c>
      <c r="SX23" s="88" t="str">
        <f t="shared" ca="1" si="459"/>
        <v/>
      </c>
      <c r="SY23" s="87" t="str">
        <f t="shared" si="460"/>
        <v/>
      </c>
      <c r="SZ23" s="89" t="str">
        <f t="shared" ca="1" si="239"/>
        <v/>
      </c>
      <c r="TA23" s="84">
        <f t="shared" si="240"/>
        <v>0</v>
      </c>
      <c r="TB23" s="84" t="str">
        <f t="shared" si="461"/>
        <v/>
      </c>
      <c r="TC23" s="84" t="str">
        <f t="shared" si="241"/>
        <v/>
      </c>
      <c r="TD23" s="24" t="str">
        <f t="shared" si="242"/>
        <v/>
      </c>
      <c r="TE23" s="101">
        <f>入力シート!SV23</f>
        <v>0</v>
      </c>
      <c r="TF23" s="210">
        <f>入力シート!SW23</f>
        <v>0</v>
      </c>
      <c r="TG23" s="211"/>
      <c r="TH23" s="212"/>
      <c r="TI23" s="94"/>
      <c r="TJ23" s="94"/>
      <c r="TK23" s="94"/>
      <c r="TL23" s="14">
        <f>入力シート!SX23</f>
        <v>0</v>
      </c>
      <c r="TN23" s="30" t="str">
        <f t="shared" si="349"/>
        <v/>
      </c>
      <c r="TO23" s="101">
        <f>入力シート!TN23</f>
        <v>0</v>
      </c>
      <c r="TP23" s="101" t="str">
        <f>IF(TN23="","",入力シート!TO23)</f>
        <v/>
      </c>
      <c r="TQ23" s="24">
        <f>TIME(入力シート!TQ23,入力シート!TS23,0)</f>
        <v>0</v>
      </c>
      <c r="TR23" s="24">
        <f>TIME(入力シート!TU23,入力シート!TW23,0)</f>
        <v>0</v>
      </c>
      <c r="TS23" s="31">
        <f>TIME(入力シート!TY23,入力シート!UA23,0)</f>
        <v>0</v>
      </c>
      <c r="TT23" s="31">
        <f>TIME(入力シート!UC23,入力シート!UE23,0)</f>
        <v>0</v>
      </c>
      <c r="TU23" s="24">
        <f t="shared" si="243"/>
        <v>0</v>
      </c>
      <c r="TV23" s="24">
        <f t="shared" si="244"/>
        <v>0</v>
      </c>
      <c r="TW23" s="24">
        <f t="shared" si="245"/>
        <v>0</v>
      </c>
      <c r="TX23" s="26" t="str">
        <f t="shared" si="42"/>
        <v/>
      </c>
      <c r="TY23" s="26" t="str">
        <f t="shared" si="43"/>
        <v/>
      </c>
      <c r="TZ23" s="24" t="str">
        <f t="shared" si="394"/>
        <v/>
      </c>
      <c r="UA23" s="24" t="str">
        <f t="shared" si="462"/>
        <v/>
      </c>
      <c r="UB23" s="101" t="str">
        <f t="shared" si="247"/>
        <v/>
      </c>
      <c r="UC23" s="24" t="str">
        <f t="shared" si="248"/>
        <v/>
      </c>
      <c r="UD23" s="27">
        <f t="shared" si="375"/>
        <v>1</v>
      </c>
      <c r="UE23" s="27" t="str">
        <f t="shared" si="249"/>
        <v>1</v>
      </c>
      <c r="UF23" s="27" t="str">
        <f t="shared" si="350"/>
        <v/>
      </c>
      <c r="UG23" s="27" t="str">
        <f t="shared" si="250"/>
        <v/>
      </c>
      <c r="UH23" s="28" t="str">
        <f t="shared" ca="1" si="251"/>
        <v/>
      </c>
      <c r="UI23" s="33">
        <f>入力シート!UG23</f>
        <v>0</v>
      </c>
      <c r="UJ23" s="88" t="str">
        <f t="shared" ca="1" si="463"/>
        <v/>
      </c>
      <c r="UK23" s="87" t="str">
        <f t="shared" si="464"/>
        <v/>
      </c>
      <c r="UL23" s="89" t="str">
        <f t="shared" ca="1" si="252"/>
        <v/>
      </c>
      <c r="UM23" s="84">
        <f t="shared" si="253"/>
        <v>0</v>
      </c>
      <c r="UN23" s="84" t="str">
        <f t="shared" si="465"/>
        <v/>
      </c>
      <c r="UO23" s="84" t="str">
        <f t="shared" si="254"/>
        <v/>
      </c>
      <c r="UP23" s="24" t="str">
        <f t="shared" si="255"/>
        <v/>
      </c>
      <c r="UQ23" s="101">
        <f>入力シート!UH23</f>
        <v>0</v>
      </c>
      <c r="UR23" s="210">
        <f>入力シート!UI23</f>
        <v>0</v>
      </c>
      <c r="US23" s="211"/>
      <c r="UT23" s="212"/>
      <c r="UU23" s="94"/>
      <c r="UV23" s="94"/>
      <c r="UW23" s="94"/>
      <c r="UX23" s="14">
        <f>入力シート!UJ23</f>
        <v>0</v>
      </c>
      <c r="UZ23" s="30" t="str">
        <f t="shared" si="351"/>
        <v/>
      </c>
      <c r="VA23" s="101">
        <f>入力シート!UZ23</f>
        <v>0</v>
      </c>
      <c r="VB23" s="101" t="str">
        <f>IF(UZ23="","",入力シート!VA23)</f>
        <v/>
      </c>
      <c r="VC23" s="24">
        <f>TIME(入力シート!VC23,入力シート!VE23,0)</f>
        <v>0</v>
      </c>
      <c r="VD23" s="24">
        <f>TIME(入力シート!VG23,入力シート!VI23,0)</f>
        <v>0</v>
      </c>
      <c r="VE23" s="31">
        <f>TIME(入力シート!VK23,入力シート!VM23,0)</f>
        <v>0</v>
      </c>
      <c r="VF23" s="31">
        <f>TIME(入力シート!VO23,入力シート!VQ23,0)</f>
        <v>0</v>
      </c>
      <c r="VG23" s="24">
        <f t="shared" si="256"/>
        <v>0</v>
      </c>
      <c r="VH23" s="24">
        <f t="shared" si="257"/>
        <v>0</v>
      </c>
      <c r="VI23" s="24">
        <f t="shared" si="258"/>
        <v>0</v>
      </c>
      <c r="VJ23" s="26" t="str">
        <f t="shared" si="45"/>
        <v/>
      </c>
      <c r="VK23" s="26" t="str">
        <f t="shared" si="46"/>
        <v/>
      </c>
      <c r="VL23" s="24" t="str">
        <f t="shared" si="395"/>
        <v/>
      </c>
      <c r="VM23" s="24" t="str">
        <f t="shared" si="466"/>
        <v/>
      </c>
      <c r="VN23" s="101" t="str">
        <f t="shared" si="260"/>
        <v/>
      </c>
      <c r="VO23" s="24" t="str">
        <f t="shared" si="261"/>
        <v/>
      </c>
      <c r="VP23" s="27">
        <f t="shared" si="376"/>
        <v>1</v>
      </c>
      <c r="VQ23" s="27" t="str">
        <f t="shared" si="262"/>
        <v>1</v>
      </c>
      <c r="VR23" s="27" t="str">
        <f t="shared" si="352"/>
        <v/>
      </c>
      <c r="VS23" s="27" t="str">
        <f t="shared" si="263"/>
        <v/>
      </c>
      <c r="VT23" s="28" t="str">
        <f t="shared" ca="1" si="264"/>
        <v/>
      </c>
      <c r="VU23" s="33">
        <f>入力シート!VS23</f>
        <v>0</v>
      </c>
      <c r="VV23" s="88" t="str">
        <f t="shared" ca="1" si="467"/>
        <v/>
      </c>
      <c r="VW23" s="87" t="str">
        <f t="shared" si="468"/>
        <v/>
      </c>
      <c r="VX23" s="89" t="str">
        <f t="shared" ca="1" si="265"/>
        <v/>
      </c>
      <c r="VY23" s="84">
        <f t="shared" si="266"/>
        <v>0</v>
      </c>
      <c r="VZ23" s="84" t="str">
        <f t="shared" si="469"/>
        <v/>
      </c>
      <c r="WA23" s="84" t="str">
        <f t="shared" si="267"/>
        <v/>
      </c>
      <c r="WB23" s="24" t="str">
        <f t="shared" si="268"/>
        <v/>
      </c>
      <c r="WC23" s="101">
        <f>入力シート!VT23</f>
        <v>0</v>
      </c>
      <c r="WD23" s="210">
        <f>入力シート!VU23</f>
        <v>0</v>
      </c>
      <c r="WE23" s="211"/>
      <c r="WF23" s="212"/>
      <c r="WG23" s="94"/>
      <c r="WH23" s="94"/>
      <c r="WI23" s="94"/>
      <c r="WJ23" s="14">
        <f>入力シート!VV23</f>
        <v>0</v>
      </c>
      <c r="WL23" s="30" t="str">
        <f t="shared" si="353"/>
        <v/>
      </c>
      <c r="WM23" s="101">
        <f>入力シート!WL23</f>
        <v>0</v>
      </c>
      <c r="WN23" s="101" t="str">
        <f>IF(WL23="","",入力シート!WM23)</f>
        <v/>
      </c>
      <c r="WO23" s="24">
        <f>TIME(入力シート!WO23,入力シート!WQ23,0)</f>
        <v>0</v>
      </c>
      <c r="WP23" s="24">
        <f>TIME(入力シート!WS23,入力シート!WU23,0)</f>
        <v>0</v>
      </c>
      <c r="WQ23" s="31">
        <f>TIME(入力シート!WW23,入力シート!WY23,0)</f>
        <v>0</v>
      </c>
      <c r="WR23" s="31">
        <f>TIME(入力シート!XA23,入力シート!XC23,0)</f>
        <v>0</v>
      </c>
      <c r="WS23" s="24">
        <f t="shared" si="269"/>
        <v>0</v>
      </c>
      <c r="WT23" s="24">
        <f t="shared" si="270"/>
        <v>0</v>
      </c>
      <c r="WU23" s="24">
        <f t="shared" si="271"/>
        <v>0</v>
      </c>
      <c r="WV23" s="26" t="str">
        <f t="shared" si="48"/>
        <v/>
      </c>
      <c r="WW23" s="26" t="str">
        <f t="shared" si="49"/>
        <v/>
      </c>
      <c r="WX23" s="24" t="str">
        <f t="shared" si="396"/>
        <v/>
      </c>
      <c r="WY23" s="24" t="str">
        <f t="shared" si="470"/>
        <v/>
      </c>
      <c r="WZ23" s="101" t="str">
        <f t="shared" si="273"/>
        <v/>
      </c>
      <c r="XA23" s="24" t="str">
        <f t="shared" si="274"/>
        <v/>
      </c>
      <c r="XB23" s="27">
        <f t="shared" si="377"/>
        <v>1</v>
      </c>
      <c r="XC23" s="27" t="str">
        <f t="shared" si="275"/>
        <v>1</v>
      </c>
      <c r="XD23" s="27" t="str">
        <f t="shared" si="354"/>
        <v/>
      </c>
      <c r="XE23" s="27" t="str">
        <f t="shared" si="276"/>
        <v/>
      </c>
      <c r="XF23" s="28" t="str">
        <f t="shared" ca="1" si="277"/>
        <v/>
      </c>
      <c r="XG23" s="33">
        <f>入力シート!XE23</f>
        <v>0</v>
      </c>
      <c r="XH23" s="88" t="str">
        <f t="shared" ca="1" si="471"/>
        <v/>
      </c>
      <c r="XI23" s="87" t="str">
        <f t="shared" si="472"/>
        <v/>
      </c>
      <c r="XJ23" s="89" t="str">
        <f t="shared" ca="1" si="278"/>
        <v/>
      </c>
      <c r="XK23" s="84">
        <f t="shared" si="279"/>
        <v>0</v>
      </c>
      <c r="XL23" s="84" t="str">
        <f t="shared" si="473"/>
        <v/>
      </c>
      <c r="XM23" s="84" t="str">
        <f t="shared" si="280"/>
        <v/>
      </c>
      <c r="XN23" s="24" t="str">
        <f t="shared" si="281"/>
        <v/>
      </c>
      <c r="XO23" s="101">
        <f>入力シート!XF23</f>
        <v>0</v>
      </c>
      <c r="XP23" s="210">
        <f>入力シート!XG23</f>
        <v>0</v>
      </c>
      <c r="XQ23" s="211"/>
      <c r="XR23" s="212"/>
      <c r="XS23" s="94"/>
      <c r="XT23" s="94"/>
      <c r="XU23" s="94"/>
      <c r="XV23" s="14">
        <f>入力シート!XH23</f>
        <v>0</v>
      </c>
      <c r="XX23" s="30" t="str">
        <f t="shared" si="355"/>
        <v/>
      </c>
      <c r="XY23" s="101">
        <f>入力シート!XX23</f>
        <v>0</v>
      </c>
      <c r="XZ23" s="101" t="str">
        <f>IF(XX23="","",入力シート!XY23)</f>
        <v/>
      </c>
      <c r="YA23" s="24">
        <f>TIME(入力シート!YA23,入力シート!YC23,0)</f>
        <v>0</v>
      </c>
      <c r="YB23" s="24">
        <f>TIME(入力シート!YE23,入力シート!YG23,0)</f>
        <v>0</v>
      </c>
      <c r="YC23" s="31">
        <f>TIME(入力シート!YI23,入力シート!YK23,0)</f>
        <v>0</v>
      </c>
      <c r="YD23" s="31">
        <f>TIME(入力シート!YM23,入力シート!YO23,0)</f>
        <v>0</v>
      </c>
      <c r="YE23" s="24">
        <f t="shared" si="282"/>
        <v>0</v>
      </c>
      <c r="YF23" s="24">
        <f t="shared" si="283"/>
        <v>0</v>
      </c>
      <c r="YG23" s="24">
        <f t="shared" si="284"/>
        <v>0</v>
      </c>
      <c r="YH23" s="26" t="str">
        <f t="shared" si="51"/>
        <v/>
      </c>
      <c r="YI23" s="26" t="str">
        <f t="shared" si="52"/>
        <v/>
      </c>
      <c r="YJ23" s="24" t="str">
        <f t="shared" si="397"/>
        <v/>
      </c>
      <c r="YK23" s="24" t="str">
        <f t="shared" si="474"/>
        <v/>
      </c>
      <c r="YL23" s="101" t="str">
        <f t="shared" si="286"/>
        <v/>
      </c>
      <c r="YM23" s="24" t="str">
        <f t="shared" si="287"/>
        <v/>
      </c>
      <c r="YN23" s="27">
        <f t="shared" si="378"/>
        <v>1</v>
      </c>
      <c r="YO23" s="27" t="str">
        <f t="shared" si="288"/>
        <v>1</v>
      </c>
      <c r="YP23" s="27" t="str">
        <f t="shared" si="356"/>
        <v/>
      </c>
      <c r="YQ23" s="27" t="str">
        <f t="shared" si="289"/>
        <v/>
      </c>
      <c r="YR23" s="28" t="str">
        <f t="shared" ca="1" si="290"/>
        <v/>
      </c>
      <c r="YS23" s="33">
        <f>入力シート!YQ23</f>
        <v>0</v>
      </c>
      <c r="YT23" s="88" t="str">
        <f t="shared" ca="1" si="475"/>
        <v/>
      </c>
      <c r="YU23" s="87" t="str">
        <f t="shared" si="476"/>
        <v/>
      </c>
      <c r="YV23" s="89" t="str">
        <f t="shared" ca="1" si="291"/>
        <v/>
      </c>
      <c r="YW23" s="84">
        <f t="shared" si="292"/>
        <v>0</v>
      </c>
      <c r="YX23" s="84" t="str">
        <f t="shared" si="477"/>
        <v/>
      </c>
      <c r="YY23" s="84" t="str">
        <f t="shared" si="293"/>
        <v/>
      </c>
      <c r="YZ23" s="24" t="str">
        <f t="shared" si="294"/>
        <v/>
      </c>
      <c r="ZA23" s="101">
        <f>入力シート!YR23</f>
        <v>0</v>
      </c>
      <c r="ZB23" s="210">
        <f>入力シート!YS23</f>
        <v>0</v>
      </c>
      <c r="ZC23" s="211"/>
      <c r="ZD23" s="212"/>
      <c r="ZE23" s="94"/>
      <c r="ZF23" s="94"/>
      <c r="ZG23" s="94"/>
      <c r="ZH23" s="14">
        <f>入力シート!YT23</f>
        <v>0</v>
      </c>
      <c r="ZJ23" s="30" t="str">
        <f t="shared" si="357"/>
        <v/>
      </c>
      <c r="ZK23" s="101">
        <f>入力シート!ZJ23</f>
        <v>0</v>
      </c>
      <c r="ZL23" s="101" t="str">
        <f>IF(ZJ23="","",入力シート!ZK23)</f>
        <v/>
      </c>
      <c r="ZM23" s="24">
        <f>TIME(入力シート!ZM23,入力シート!ZO23,0)</f>
        <v>0</v>
      </c>
      <c r="ZN23" s="24">
        <f>TIME(入力シート!ZQ23,入力シート!ZS23,0)</f>
        <v>0</v>
      </c>
      <c r="ZO23" s="31">
        <f>TIME(入力シート!ZU23,入力シート!ZW23,0)</f>
        <v>0</v>
      </c>
      <c r="ZP23" s="31">
        <f>TIME(入力シート!ZY23,入力シート!AAA23,0)</f>
        <v>0</v>
      </c>
      <c r="ZQ23" s="24">
        <f t="shared" si="295"/>
        <v>0</v>
      </c>
      <c r="ZR23" s="24">
        <f t="shared" si="296"/>
        <v>0</v>
      </c>
      <c r="ZS23" s="24">
        <f t="shared" si="297"/>
        <v>0</v>
      </c>
      <c r="ZT23" s="26" t="str">
        <f t="shared" si="54"/>
        <v/>
      </c>
      <c r="ZU23" s="26" t="str">
        <f t="shared" si="55"/>
        <v/>
      </c>
      <c r="ZV23" s="24" t="str">
        <f t="shared" si="398"/>
        <v/>
      </c>
      <c r="ZW23" s="24" t="str">
        <f t="shared" si="478"/>
        <v/>
      </c>
      <c r="ZX23" s="101" t="str">
        <f t="shared" si="299"/>
        <v/>
      </c>
      <c r="ZY23" s="24" t="str">
        <f t="shared" si="300"/>
        <v/>
      </c>
      <c r="ZZ23" s="27">
        <f t="shared" si="379"/>
        <v>1</v>
      </c>
      <c r="AAA23" s="27" t="str">
        <f t="shared" si="301"/>
        <v>1</v>
      </c>
      <c r="AAB23" s="27" t="str">
        <f t="shared" si="358"/>
        <v/>
      </c>
      <c r="AAC23" s="27" t="str">
        <f t="shared" si="302"/>
        <v/>
      </c>
      <c r="AAD23" s="28" t="str">
        <f t="shared" ca="1" si="303"/>
        <v/>
      </c>
      <c r="AAE23" s="33">
        <f>入力シート!AAC23</f>
        <v>0</v>
      </c>
      <c r="AAF23" s="88" t="str">
        <f t="shared" ca="1" si="479"/>
        <v/>
      </c>
      <c r="AAG23" s="87" t="str">
        <f t="shared" si="480"/>
        <v/>
      </c>
      <c r="AAH23" s="89" t="str">
        <f t="shared" ca="1" si="304"/>
        <v/>
      </c>
      <c r="AAI23" s="84">
        <f t="shared" si="305"/>
        <v>0</v>
      </c>
      <c r="AAJ23" s="84" t="str">
        <f t="shared" si="481"/>
        <v/>
      </c>
      <c r="AAK23" s="84" t="str">
        <f t="shared" si="306"/>
        <v/>
      </c>
      <c r="AAL23" s="24" t="str">
        <f t="shared" si="307"/>
        <v/>
      </c>
      <c r="AAM23" s="101">
        <f>入力シート!AAD23</f>
        <v>0</v>
      </c>
      <c r="AAN23" s="210">
        <f>入力シート!AAE23</f>
        <v>0</v>
      </c>
      <c r="AAO23" s="211"/>
      <c r="AAP23" s="212"/>
      <c r="AAQ23" s="94"/>
      <c r="AAR23" s="94"/>
      <c r="AAS23" s="94"/>
      <c r="AAT23" s="14">
        <f>入力シート!AAF23</f>
        <v>0</v>
      </c>
      <c r="AAV23" s="30" t="str">
        <f t="shared" si="359"/>
        <v/>
      </c>
      <c r="AAW23" s="101">
        <f>入力シート!AAV23</f>
        <v>0</v>
      </c>
      <c r="AAX23" s="101" t="str">
        <f>IF(AAV23="","",入力シート!AAW23)</f>
        <v/>
      </c>
      <c r="AAY23" s="24">
        <f>TIME(入力シート!AAY23,入力シート!ABA23,0)</f>
        <v>0</v>
      </c>
      <c r="AAZ23" s="24">
        <f>TIME(入力シート!ABC23,入力シート!ABE23,0)</f>
        <v>0</v>
      </c>
      <c r="ABA23" s="31">
        <f>TIME(入力シート!ABG23,入力シート!ABI23,0)</f>
        <v>0</v>
      </c>
      <c r="ABB23" s="31">
        <f>TIME(入力シート!ABK23,入力シート!ABM23,0)</f>
        <v>0</v>
      </c>
      <c r="ABC23" s="24">
        <f t="shared" si="308"/>
        <v>0</v>
      </c>
      <c r="ABD23" s="24">
        <f t="shared" si="309"/>
        <v>0</v>
      </c>
      <c r="ABE23" s="24">
        <f t="shared" si="310"/>
        <v>0</v>
      </c>
      <c r="ABF23" s="26" t="str">
        <f t="shared" si="57"/>
        <v/>
      </c>
      <c r="ABG23" s="26" t="str">
        <f t="shared" si="58"/>
        <v/>
      </c>
      <c r="ABH23" s="24" t="str">
        <f t="shared" si="399"/>
        <v/>
      </c>
      <c r="ABI23" s="24" t="str">
        <f t="shared" si="482"/>
        <v/>
      </c>
      <c r="ABJ23" s="101" t="str">
        <f t="shared" si="312"/>
        <v/>
      </c>
      <c r="ABK23" s="24" t="str">
        <f t="shared" si="313"/>
        <v/>
      </c>
      <c r="ABL23" s="27">
        <f t="shared" si="380"/>
        <v>1</v>
      </c>
      <c r="ABM23" s="27" t="str">
        <f t="shared" si="314"/>
        <v>1</v>
      </c>
      <c r="ABN23" s="27" t="str">
        <f t="shared" si="360"/>
        <v/>
      </c>
      <c r="ABO23" s="27" t="str">
        <f t="shared" si="315"/>
        <v/>
      </c>
      <c r="ABP23" s="28" t="str">
        <f t="shared" ca="1" si="316"/>
        <v/>
      </c>
      <c r="ABQ23" s="33">
        <f>入力シート!ABO23</f>
        <v>0</v>
      </c>
      <c r="ABR23" s="88" t="str">
        <f t="shared" ca="1" si="483"/>
        <v/>
      </c>
      <c r="ABS23" s="87" t="str">
        <f t="shared" si="484"/>
        <v/>
      </c>
      <c r="ABT23" s="89" t="str">
        <f t="shared" ca="1" si="317"/>
        <v/>
      </c>
      <c r="ABU23" s="84">
        <f t="shared" si="318"/>
        <v>0</v>
      </c>
      <c r="ABV23" s="84" t="str">
        <f t="shared" si="485"/>
        <v/>
      </c>
      <c r="ABW23" s="84" t="str">
        <f t="shared" si="319"/>
        <v/>
      </c>
      <c r="ABX23" s="24" t="str">
        <f t="shared" si="320"/>
        <v/>
      </c>
      <c r="ABY23" s="101">
        <f>入力シート!ABP23</f>
        <v>0</v>
      </c>
      <c r="ABZ23" s="210">
        <f>入力シート!ABQ23</f>
        <v>0</v>
      </c>
      <c r="ACA23" s="211"/>
      <c r="ACB23" s="212"/>
      <c r="ACC23" s="94"/>
      <c r="ACD23" s="94"/>
      <c r="ACE23" s="94"/>
      <c r="ACF23" s="14">
        <f>入力シート!ABR23</f>
        <v>0</v>
      </c>
    </row>
    <row r="24" spans="2:760" ht="18" customHeight="1" x14ac:dyDescent="0.2">
      <c r="B24" s="30" t="str">
        <f t="shared" si="321"/>
        <v/>
      </c>
      <c r="C24" s="101">
        <f>入力シート!B24</f>
        <v>0</v>
      </c>
      <c r="D24" s="101" t="str">
        <f>IF(B24="","",入力シート!C24)</f>
        <v/>
      </c>
      <c r="E24" s="24">
        <f>TIME(入力シート!E24,入力シート!G24,0)</f>
        <v>0</v>
      </c>
      <c r="F24" s="24">
        <f>TIME(入力シート!I24,入力シート!K24,0)</f>
        <v>0</v>
      </c>
      <c r="G24" s="31">
        <f>TIME(入力シート!M24,入力シート!O24,0)</f>
        <v>0</v>
      </c>
      <c r="H24" s="31">
        <f>TIME(入力シート!Q24,入力シート!S24,0)</f>
        <v>0</v>
      </c>
      <c r="I24" s="24">
        <f t="shared" si="60"/>
        <v>0</v>
      </c>
      <c r="J24" s="24">
        <f t="shared" si="61"/>
        <v>0</v>
      </c>
      <c r="K24" s="24">
        <f t="shared" si="62"/>
        <v>0</v>
      </c>
      <c r="L24" s="26" t="str">
        <f t="shared" si="400"/>
        <v/>
      </c>
      <c r="M24" s="26" t="str">
        <f t="shared" si="1"/>
        <v/>
      </c>
      <c r="N24" s="24" t="str">
        <f t="shared" si="401"/>
        <v/>
      </c>
      <c r="O24" s="24" t="str">
        <f t="shared" si="402"/>
        <v/>
      </c>
      <c r="P24" s="101" t="str">
        <f t="shared" si="403"/>
        <v/>
      </c>
      <c r="Q24" s="24" t="str">
        <f t="shared" si="66"/>
        <v/>
      </c>
      <c r="R24" s="27">
        <f t="shared" si="361"/>
        <v>1</v>
      </c>
      <c r="S24" s="27" t="str">
        <f t="shared" si="404"/>
        <v>1</v>
      </c>
      <c r="T24" s="27" t="str">
        <f t="shared" si="322"/>
        <v/>
      </c>
      <c r="U24" s="27" t="str">
        <f t="shared" si="405"/>
        <v/>
      </c>
      <c r="V24" s="28" t="str">
        <f t="shared" ca="1" si="406"/>
        <v/>
      </c>
      <c r="W24" s="33">
        <f>入力シート!U24</f>
        <v>0</v>
      </c>
      <c r="X24" s="88" t="str">
        <f t="shared" ca="1" si="407"/>
        <v/>
      </c>
      <c r="Y24" s="87" t="str">
        <f t="shared" si="408"/>
        <v/>
      </c>
      <c r="Z24" s="89" t="str">
        <f t="shared" ca="1" si="70"/>
        <v/>
      </c>
      <c r="AA24" s="84">
        <f t="shared" si="71"/>
        <v>0</v>
      </c>
      <c r="AB24" s="84" t="str">
        <f t="shared" si="409"/>
        <v/>
      </c>
      <c r="AC24" s="84" t="str">
        <f t="shared" si="72"/>
        <v/>
      </c>
      <c r="AD24" s="24" t="str">
        <f t="shared" si="73"/>
        <v/>
      </c>
      <c r="AE24" s="101">
        <f>入力シート!V24</f>
        <v>0</v>
      </c>
      <c r="AF24" s="210">
        <f>入力シート!W24</f>
        <v>0</v>
      </c>
      <c r="AG24" s="211"/>
      <c r="AH24" s="212"/>
      <c r="AI24" s="94"/>
      <c r="AJ24" s="94"/>
      <c r="AK24" s="94"/>
      <c r="AL24" s="14">
        <f>入力シート!X24</f>
        <v>0</v>
      </c>
      <c r="AN24" s="30" t="str">
        <f t="shared" si="323"/>
        <v/>
      </c>
      <c r="AO24" s="101">
        <f>入力シート!AN24</f>
        <v>0</v>
      </c>
      <c r="AP24" s="101" t="str">
        <f>IF(AN24="","",入力シート!AO24)</f>
        <v/>
      </c>
      <c r="AQ24" s="24">
        <f>TIME(入力シート!AQ24,入力シート!AS24,0)</f>
        <v>0</v>
      </c>
      <c r="AR24" s="24">
        <f>TIME(入力シート!AU24,入力シート!AW24,0)</f>
        <v>0</v>
      </c>
      <c r="AS24" s="31">
        <f>TIME(入力シート!AY24,入力シート!BA24,0)</f>
        <v>0</v>
      </c>
      <c r="AT24" s="31">
        <f>TIME(入力シート!BC24,入力シート!BE24,0)</f>
        <v>0</v>
      </c>
      <c r="AU24" s="24">
        <f t="shared" si="74"/>
        <v>0</v>
      </c>
      <c r="AV24" s="24">
        <f t="shared" si="75"/>
        <v>0</v>
      </c>
      <c r="AW24" s="24">
        <f t="shared" si="76"/>
        <v>0</v>
      </c>
      <c r="AX24" s="26" t="str">
        <f t="shared" si="3"/>
        <v/>
      </c>
      <c r="AY24" s="26" t="str">
        <f t="shared" si="4"/>
        <v/>
      </c>
      <c r="AZ24" s="24" t="str">
        <f t="shared" si="381"/>
        <v/>
      </c>
      <c r="BA24" s="24" t="str">
        <f t="shared" si="410"/>
        <v/>
      </c>
      <c r="BB24" s="101" t="str">
        <f t="shared" si="78"/>
        <v/>
      </c>
      <c r="BC24" s="24" t="str">
        <f t="shared" si="79"/>
        <v/>
      </c>
      <c r="BD24" s="27">
        <f t="shared" si="362"/>
        <v>1</v>
      </c>
      <c r="BE24" s="27" t="str">
        <f t="shared" si="80"/>
        <v>1</v>
      </c>
      <c r="BF24" s="27" t="str">
        <f t="shared" si="324"/>
        <v/>
      </c>
      <c r="BG24" s="27" t="str">
        <f t="shared" si="81"/>
        <v/>
      </c>
      <c r="BH24" s="28" t="str">
        <f t="shared" ca="1" si="82"/>
        <v/>
      </c>
      <c r="BI24" s="33">
        <f>入力シート!BG24</f>
        <v>0</v>
      </c>
      <c r="BJ24" s="88" t="str">
        <f t="shared" ca="1" si="411"/>
        <v/>
      </c>
      <c r="BK24" s="87" t="str">
        <f t="shared" si="412"/>
        <v/>
      </c>
      <c r="BL24" s="89" t="str">
        <f t="shared" ca="1" si="83"/>
        <v/>
      </c>
      <c r="BM24" s="84">
        <f t="shared" si="84"/>
        <v>0</v>
      </c>
      <c r="BN24" s="84" t="str">
        <f t="shared" si="413"/>
        <v/>
      </c>
      <c r="BO24" s="84" t="str">
        <f t="shared" si="85"/>
        <v/>
      </c>
      <c r="BP24" s="24" t="str">
        <f t="shared" si="86"/>
        <v/>
      </c>
      <c r="BQ24" s="101">
        <f>入力シート!BH24</f>
        <v>0</v>
      </c>
      <c r="BR24" s="210">
        <f>入力シート!BI24</f>
        <v>0</v>
      </c>
      <c r="BS24" s="211"/>
      <c r="BT24" s="212"/>
      <c r="BU24" s="94"/>
      <c r="BV24" s="94"/>
      <c r="BW24" s="94"/>
      <c r="BX24" s="14">
        <f>入力シート!BJ24</f>
        <v>0</v>
      </c>
      <c r="BZ24" s="30" t="str">
        <f t="shared" si="325"/>
        <v/>
      </c>
      <c r="CA24" s="101">
        <f>入力シート!BZ24</f>
        <v>0</v>
      </c>
      <c r="CB24" s="101" t="str">
        <f>IF(BZ24="","",入力シート!CA24)</f>
        <v/>
      </c>
      <c r="CC24" s="24">
        <f>TIME(入力シート!CC24,入力シート!CE24,0)</f>
        <v>0</v>
      </c>
      <c r="CD24" s="24">
        <f>TIME(入力シート!CG24,入力シート!CI24,0)</f>
        <v>0</v>
      </c>
      <c r="CE24" s="31">
        <f>TIME(入力シート!CK24,入力シート!CM24,0)</f>
        <v>0</v>
      </c>
      <c r="CF24" s="31">
        <f>TIME(入力シート!CO24,入力シート!CQ24,0)</f>
        <v>0</v>
      </c>
      <c r="CG24" s="24">
        <f t="shared" si="87"/>
        <v>0</v>
      </c>
      <c r="CH24" s="24">
        <f t="shared" si="88"/>
        <v>0</v>
      </c>
      <c r="CI24" s="24">
        <f t="shared" si="89"/>
        <v>0</v>
      </c>
      <c r="CJ24" s="26" t="str">
        <f t="shared" si="6"/>
        <v/>
      </c>
      <c r="CK24" s="26" t="str">
        <f t="shared" si="7"/>
        <v/>
      </c>
      <c r="CL24" s="24" t="str">
        <f t="shared" si="382"/>
        <v/>
      </c>
      <c r="CM24" s="24" t="str">
        <f t="shared" si="414"/>
        <v/>
      </c>
      <c r="CN24" s="101" t="str">
        <f t="shared" si="91"/>
        <v/>
      </c>
      <c r="CO24" s="24" t="str">
        <f t="shared" si="92"/>
        <v/>
      </c>
      <c r="CP24" s="27">
        <f t="shared" si="363"/>
        <v>1</v>
      </c>
      <c r="CQ24" s="27" t="str">
        <f t="shared" si="93"/>
        <v>1</v>
      </c>
      <c r="CR24" s="27" t="str">
        <f t="shared" si="326"/>
        <v/>
      </c>
      <c r="CS24" s="27" t="str">
        <f t="shared" si="94"/>
        <v/>
      </c>
      <c r="CT24" s="28" t="str">
        <f t="shared" ca="1" si="95"/>
        <v/>
      </c>
      <c r="CU24" s="33">
        <f>入力シート!CS24</f>
        <v>0</v>
      </c>
      <c r="CV24" s="88" t="str">
        <f t="shared" ca="1" si="415"/>
        <v/>
      </c>
      <c r="CW24" s="87" t="str">
        <f t="shared" si="416"/>
        <v/>
      </c>
      <c r="CX24" s="89" t="str">
        <f t="shared" ca="1" si="96"/>
        <v/>
      </c>
      <c r="CY24" s="84">
        <f t="shared" si="97"/>
        <v>0</v>
      </c>
      <c r="CZ24" s="84" t="str">
        <f t="shared" si="417"/>
        <v/>
      </c>
      <c r="DA24" s="84" t="str">
        <f t="shared" si="98"/>
        <v/>
      </c>
      <c r="DB24" s="24" t="str">
        <f t="shared" si="99"/>
        <v/>
      </c>
      <c r="DC24" s="101">
        <f>入力シート!CT24</f>
        <v>0</v>
      </c>
      <c r="DD24" s="210">
        <f>入力シート!CU24</f>
        <v>0</v>
      </c>
      <c r="DE24" s="211"/>
      <c r="DF24" s="212"/>
      <c r="DG24" s="94"/>
      <c r="DH24" s="94"/>
      <c r="DI24" s="94"/>
      <c r="DJ24" s="14">
        <f>入力シート!CV24</f>
        <v>0</v>
      </c>
      <c r="DL24" s="30" t="str">
        <f t="shared" si="327"/>
        <v/>
      </c>
      <c r="DM24" s="101">
        <f>入力シート!DL24</f>
        <v>0</v>
      </c>
      <c r="DN24" s="101" t="str">
        <f>IF(DL24="","",入力シート!DM24)</f>
        <v/>
      </c>
      <c r="DO24" s="24">
        <f>TIME(入力シート!DO24,入力シート!DQ24,0)</f>
        <v>0</v>
      </c>
      <c r="DP24" s="24">
        <f>TIME(入力シート!DS24,入力シート!DU24,0)</f>
        <v>0</v>
      </c>
      <c r="DQ24" s="31">
        <f>TIME(入力シート!DW24,入力シート!DY24,0)</f>
        <v>0</v>
      </c>
      <c r="DR24" s="31">
        <f>TIME(入力シート!EA24,入力シート!EC24,0)</f>
        <v>0</v>
      </c>
      <c r="DS24" s="24">
        <f t="shared" si="100"/>
        <v>0</v>
      </c>
      <c r="DT24" s="24">
        <f t="shared" si="101"/>
        <v>0</v>
      </c>
      <c r="DU24" s="24">
        <f t="shared" si="102"/>
        <v>0</v>
      </c>
      <c r="DV24" s="26" t="str">
        <f t="shared" si="9"/>
        <v/>
      </c>
      <c r="DW24" s="26" t="str">
        <f t="shared" si="10"/>
        <v/>
      </c>
      <c r="DX24" s="24" t="str">
        <f t="shared" si="383"/>
        <v/>
      </c>
      <c r="DY24" s="24" t="str">
        <f t="shared" si="418"/>
        <v/>
      </c>
      <c r="DZ24" s="101" t="str">
        <f t="shared" si="104"/>
        <v/>
      </c>
      <c r="EA24" s="24" t="str">
        <f t="shared" si="105"/>
        <v/>
      </c>
      <c r="EB24" s="27">
        <f t="shared" si="364"/>
        <v>1</v>
      </c>
      <c r="EC24" s="27" t="str">
        <f t="shared" si="106"/>
        <v>1</v>
      </c>
      <c r="ED24" s="27" t="str">
        <f t="shared" si="328"/>
        <v/>
      </c>
      <c r="EE24" s="27" t="str">
        <f t="shared" si="107"/>
        <v/>
      </c>
      <c r="EF24" s="28" t="str">
        <f t="shared" ca="1" si="108"/>
        <v/>
      </c>
      <c r="EG24" s="33">
        <f>入力シート!EE24</f>
        <v>0</v>
      </c>
      <c r="EH24" s="88" t="str">
        <f t="shared" ca="1" si="419"/>
        <v/>
      </c>
      <c r="EI24" s="87" t="str">
        <f t="shared" si="420"/>
        <v/>
      </c>
      <c r="EJ24" s="89" t="str">
        <f t="shared" ca="1" si="109"/>
        <v/>
      </c>
      <c r="EK24" s="84">
        <f t="shared" si="110"/>
        <v>0</v>
      </c>
      <c r="EL24" s="84" t="str">
        <f t="shared" si="421"/>
        <v/>
      </c>
      <c r="EM24" s="84" t="str">
        <f t="shared" si="111"/>
        <v/>
      </c>
      <c r="EN24" s="24" t="str">
        <f t="shared" si="112"/>
        <v/>
      </c>
      <c r="EO24" s="101">
        <f>入力シート!EF24</f>
        <v>0</v>
      </c>
      <c r="EP24" s="210">
        <f>入力シート!EG24</f>
        <v>0</v>
      </c>
      <c r="EQ24" s="211"/>
      <c r="ER24" s="212"/>
      <c r="ES24" s="94"/>
      <c r="ET24" s="94"/>
      <c r="EU24" s="94"/>
      <c r="EV24" s="14">
        <f>入力シート!EH24</f>
        <v>0</v>
      </c>
      <c r="EX24" s="30" t="str">
        <f t="shared" si="329"/>
        <v/>
      </c>
      <c r="EY24" s="101">
        <f>入力シート!EX24</f>
        <v>0</v>
      </c>
      <c r="EZ24" s="101" t="str">
        <f>IF(EX24="","",入力シート!EY24)</f>
        <v/>
      </c>
      <c r="FA24" s="24">
        <f>TIME(入力シート!FA24,入力シート!FC24,0)</f>
        <v>0</v>
      </c>
      <c r="FB24" s="24">
        <f>TIME(入力シート!FE24,入力シート!FG24,0)</f>
        <v>0</v>
      </c>
      <c r="FC24" s="31">
        <f>TIME(入力シート!FI24,入力シート!FK24,0)</f>
        <v>0</v>
      </c>
      <c r="FD24" s="31">
        <f>TIME(入力シート!FM24,入力シート!FO24,0)</f>
        <v>0</v>
      </c>
      <c r="FE24" s="24">
        <f t="shared" si="113"/>
        <v>0</v>
      </c>
      <c r="FF24" s="24">
        <f t="shared" si="114"/>
        <v>0</v>
      </c>
      <c r="FG24" s="24">
        <f t="shared" si="115"/>
        <v>0</v>
      </c>
      <c r="FH24" s="26" t="str">
        <f t="shared" si="12"/>
        <v/>
      </c>
      <c r="FI24" s="26" t="str">
        <f t="shared" si="13"/>
        <v/>
      </c>
      <c r="FJ24" s="24" t="str">
        <f t="shared" si="384"/>
        <v/>
      </c>
      <c r="FK24" s="24" t="str">
        <f t="shared" si="422"/>
        <v/>
      </c>
      <c r="FL24" s="101" t="str">
        <f t="shared" si="117"/>
        <v/>
      </c>
      <c r="FM24" s="24" t="str">
        <f t="shared" si="118"/>
        <v/>
      </c>
      <c r="FN24" s="27">
        <f t="shared" si="365"/>
        <v>1</v>
      </c>
      <c r="FO24" s="27" t="str">
        <f t="shared" si="119"/>
        <v>1</v>
      </c>
      <c r="FP24" s="27" t="str">
        <f t="shared" si="330"/>
        <v/>
      </c>
      <c r="FQ24" s="27" t="str">
        <f t="shared" si="120"/>
        <v/>
      </c>
      <c r="FR24" s="28" t="str">
        <f t="shared" ca="1" si="121"/>
        <v/>
      </c>
      <c r="FS24" s="33">
        <f>入力シート!FQ24</f>
        <v>0</v>
      </c>
      <c r="FT24" s="88" t="str">
        <f t="shared" ca="1" si="423"/>
        <v/>
      </c>
      <c r="FU24" s="87" t="str">
        <f t="shared" si="424"/>
        <v/>
      </c>
      <c r="FV24" s="89" t="str">
        <f t="shared" ca="1" si="122"/>
        <v/>
      </c>
      <c r="FW24" s="84">
        <f t="shared" si="123"/>
        <v>0</v>
      </c>
      <c r="FX24" s="84" t="str">
        <f t="shared" si="425"/>
        <v/>
      </c>
      <c r="FY24" s="84" t="str">
        <f t="shared" si="124"/>
        <v/>
      </c>
      <c r="FZ24" s="24" t="str">
        <f t="shared" si="125"/>
        <v/>
      </c>
      <c r="GA24" s="101">
        <f>入力シート!FR24</f>
        <v>0</v>
      </c>
      <c r="GB24" s="210">
        <f>入力シート!FS24</f>
        <v>0</v>
      </c>
      <c r="GC24" s="211"/>
      <c r="GD24" s="212"/>
      <c r="GE24" s="94"/>
      <c r="GF24" s="94"/>
      <c r="GG24" s="94"/>
      <c r="GH24" s="14">
        <f>入力シート!FT24</f>
        <v>0</v>
      </c>
      <c r="GJ24" s="30" t="str">
        <f t="shared" si="331"/>
        <v/>
      </c>
      <c r="GK24" s="101">
        <f>入力シート!GJ24</f>
        <v>0</v>
      </c>
      <c r="GL24" s="101" t="str">
        <f>IF(GJ24="","",入力シート!GK24)</f>
        <v/>
      </c>
      <c r="GM24" s="24">
        <f>TIME(入力シート!GM24,入力シート!GO24,0)</f>
        <v>0</v>
      </c>
      <c r="GN24" s="24">
        <f>TIME(入力シート!GQ24,入力シート!GS24,0)</f>
        <v>0</v>
      </c>
      <c r="GO24" s="31">
        <f>TIME(入力シート!GU24,入力シート!GW24,0)</f>
        <v>0</v>
      </c>
      <c r="GP24" s="31">
        <f>TIME(入力シート!GY24,入力シート!HA24,0)</f>
        <v>0</v>
      </c>
      <c r="GQ24" s="24">
        <f t="shared" si="126"/>
        <v>0</v>
      </c>
      <c r="GR24" s="24">
        <f t="shared" si="127"/>
        <v>0</v>
      </c>
      <c r="GS24" s="24">
        <f t="shared" si="128"/>
        <v>0</v>
      </c>
      <c r="GT24" s="26" t="str">
        <f t="shared" si="15"/>
        <v/>
      </c>
      <c r="GU24" s="26" t="str">
        <f t="shared" si="16"/>
        <v/>
      </c>
      <c r="GV24" s="24" t="str">
        <f t="shared" si="385"/>
        <v/>
      </c>
      <c r="GW24" s="24" t="str">
        <f t="shared" si="426"/>
        <v/>
      </c>
      <c r="GX24" s="101" t="str">
        <f t="shared" si="130"/>
        <v/>
      </c>
      <c r="GY24" s="24" t="str">
        <f t="shared" si="131"/>
        <v/>
      </c>
      <c r="GZ24" s="27">
        <f t="shared" si="366"/>
        <v>1</v>
      </c>
      <c r="HA24" s="27" t="str">
        <f t="shared" si="132"/>
        <v>1</v>
      </c>
      <c r="HB24" s="27" t="str">
        <f t="shared" si="332"/>
        <v/>
      </c>
      <c r="HC24" s="27" t="str">
        <f t="shared" si="133"/>
        <v/>
      </c>
      <c r="HD24" s="28" t="str">
        <f t="shared" ca="1" si="134"/>
        <v/>
      </c>
      <c r="HE24" s="33">
        <f>入力シート!HC24</f>
        <v>0</v>
      </c>
      <c r="HF24" s="88" t="str">
        <f t="shared" ca="1" si="427"/>
        <v/>
      </c>
      <c r="HG24" s="87" t="str">
        <f t="shared" si="428"/>
        <v/>
      </c>
      <c r="HH24" s="89" t="str">
        <f t="shared" ca="1" si="135"/>
        <v/>
      </c>
      <c r="HI24" s="84">
        <f t="shared" si="136"/>
        <v>0</v>
      </c>
      <c r="HJ24" s="84" t="str">
        <f t="shared" si="429"/>
        <v/>
      </c>
      <c r="HK24" s="84" t="str">
        <f t="shared" si="137"/>
        <v/>
      </c>
      <c r="HL24" s="24" t="str">
        <f t="shared" si="138"/>
        <v/>
      </c>
      <c r="HM24" s="101">
        <f>入力シート!HD24</f>
        <v>0</v>
      </c>
      <c r="HN24" s="210">
        <f>入力シート!HE24</f>
        <v>0</v>
      </c>
      <c r="HO24" s="211"/>
      <c r="HP24" s="212"/>
      <c r="HQ24" s="94"/>
      <c r="HR24" s="94"/>
      <c r="HS24" s="94"/>
      <c r="HT24" s="14">
        <f>入力シート!HF24</f>
        <v>0</v>
      </c>
      <c r="HV24" s="30" t="str">
        <f t="shared" si="333"/>
        <v/>
      </c>
      <c r="HW24" s="101">
        <f>入力シート!HV24</f>
        <v>0</v>
      </c>
      <c r="HX24" s="101" t="str">
        <f>IF(HV24="","",入力シート!HW24)</f>
        <v/>
      </c>
      <c r="HY24" s="24">
        <f>TIME(入力シート!HY24,入力シート!IA24,0)</f>
        <v>0</v>
      </c>
      <c r="HZ24" s="24">
        <f>TIME(入力シート!IC24,入力シート!IE24,0)</f>
        <v>0</v>
      </c>
      <c r="IA24" s="31">
        <f>TIME(入力シート!IG24,入力シート!II24,0)</f>
        <v>0</v>
      </c>
      <c r="IB24" s="31">
        <f>TIME(入力シート!IK24,入力シート!IM24,0)</f>
        <v>0</v>
      </c>
      <c r="IC24" s="24">
        <f t="shared" si="139"/>
        <v>0</v>
      </c>
      <c r="ID24" s="24">
        <f t="shared" si="140"/>
        <v>0</v>
      </c>
      <c r="IE24" s="24">
        <f t="shared" si="141"/>
        <v>0</v>
      </c>
      <c r="IF24" s="26" t="str">
        <f t="shared" si="18"/>
        <v/>
      </c>
      <c r="IG24" s="26" t="str">
        <f t="shared" si="19"/>
        <v/>
      </c>
      <c r="IH24" s="24" t="str">
        <f t="shared" si="386"/>
        <v/>
      </c>
      <c r="II24" s="24" t="str">
        <f t="shared" si="430"/>
        <v/>
      </c>
      <c r="IJ24" s="101" t="str">
        <f t="shared" si="143"/>
        <v/>
      </c>
      <c r="IK24" s="24" t="str">
        <f t="shared" si="144"/>
        <v/>
      </c>
      <c r="IL24" s="27">
        <f t="shared" si="367"/>
        <v>1</v>
      </c>
      <c r="IM24" s="27" t="str">
        <f t="shared" si="145"/>
        <v>1</v>
      </c>
      <c r="IN24" s="27" t="str">
        <f t="shared" si="334"/>
        <v/>
      </c>
      <c r="IO24" s="27" t="str">
        <f t="shared" si="146"/>
        <v/>
      </c>
      <c r="IP24" s="28" t="str">
        <f t="shared" ca="1" si="147"/>
        <v/>
      </c>
      <c r="IQ24" s="33">
        <f>入力シート!IO24</f>
        <v>0</v>
      </c>
      <c r="IR24" s="88" t="str">
        <f t="shared" ca="1" si="431"/>
        <v/>
      </c>
      <c r="IS24" s="87" t="str">
        <f t="shared" si="432"/>
        <v/>
      </c>
      <c r="IT24" s="89" t="str">
        <f t="shared" ca="1" si="148"/>
        <v/>
      </c>
      <c r="IU24" s="84">
        <f t="shared" si="149"/>
        <v>0</v>
      </c>
      <c r="IV24" s="84" t="str">
        <f t="shared" si="433"/>
        <v/>
      </c>
      <c r="IW24" s="84" t="str">
        <f t="shared" si="150"/>
        <v/>
      </c>
      <c r="IX24" s="24" t="str">
        <f t="shared" si="151"/>
        <v/>
      </c>
      <c r="IY24" s="101">
        <f>入力シート!IP24</f>
        <v>0</v>
      </c>
      <c r="IZ24" s="210">
        <f>入力シート!IQ24</f>
        <v>0</v>
      </c>
      <c r="JA24" s="211"/>
      <c r="JB24" s="212"/>
      <c r="JC24" s="94"/>
      <c r="JD24" s="94"/>
      <c r="JE24" s="94"/>
      <c r="JF24" s="14">
        <f>入力シート!IR24</f>
        <v>0</v>
      </c>
      <c r="JH24" s="30" t="str">
        <f t="shared" si="335"/>
        <v/>
      </c>
      <c r="JI24" s="101">
        <f>入力シート!JH24</f>
        <v>0</v>
      </c>
      <c r="JJ24" s="101" t="str">
        <f>IF(JH24="","",入力シート!JI24)</f>
        <v/>
      </c>
      <c r="JK24" s="24">
        <f>TIME(入力シート!JK24,入力シート!JM24,0)</f>
        <v>0</v>
      </c>
      <c r="JL24" s="24">
        <f>TIME(入力シート!JO24,入力シート!JQ24,0)</f>
        <v>0</v>
      </c>
      <c r="JM24" s="31">
        <f>TIME(入力シート!JS24,入力シート!JU24,0)</f>
        <v>0</v>
      </c>
      <c r="JN24" s="31">
        <f>TIME(入力シート!JW24,入力シート!JY24,0)</f>
        <v>0</v>
      </c>
      <c r="JO24" s="24">
        <f t="shared" si="152"/>
        <v>0</v>
      </c>
      <c r="JP24" s="24">
        <f t="shared" si="153"/>
        <v>0</v>
      </c>
      <c r="JQ24" s="24">
        <f t="shared" si="154"/>
        <v>0</v>
      </c>
      <c r="JR24" s="26" t="str">
        <f t="shared" si="21"/>
        <v/>
      </c>
      <c r="JS24" s="26" t="str">
        <f t="shared" si="22"/>
        <v/>
      </c>
      <c r="JT24" s="24" t="str">
        <f t="shared" si="387"/>
        <v/>
      </c>
      <c r="JU24" s="24" t="str">
        <f t="shared" si="434"/>
        <v/>
      </c>
      <c r="JV24" s="101" t="str">
        <f t="shared" si="156"/>
        <v/>
      </c>
      <c r="JW24" s="24" t="str">
        <f t="shared" si="157"/>
        <v/>
      </c>
      <c r="JX24" s="27">
        <f t="shared" si="368"/>
        <v>1</v>
      </c>
      <c r="JY24" s="27" t="str">
        <f t="shared" si="158"/>
        <v>1</v>
      </c>
      <c r="JZ24" s="27" t="str">
        <f t="shared" si="336"/>
        <v/>
      </c>
      <c r="KA24" s="27" t="str">
        <f t="shared" si="159"/>
        <v/>
      </c>
      <c r="KB24" s="28" t="str">
        <f t="shared" ca="1" si="160"/>
        <v/>
      </c>
      <c r="KC24" s="33">
        <f>入力シート!KA24</f>
        <v>0</v>
      </c>
      <c r="KD24" s="88" t="str">
        <f t="shared" ca="1" si="435"/>
        <v/>
      </c>
      <c r="KE24" s="87" t="str">
        <f t="shared" si="436"/>
        <v/>
      </c>
      <c r="KF24" s="89" t="str">
        <f t="shared" ca="1" si="161"/>
        <v/>
      </c>
      <c r="KG24" s="84">
        <f t="shared" si="162"/>
        <v>0</v>
      </c>
      <c r="KH24" s="84" t="str">
        <f t="shared" si="437"/>
        <v/>
      </c>
      <c r="KI24" s="84" t="str">
        <f t="shared" si="163"/>
        <v/>
      </c>
      <c r="KJ24" s="24" t="str">
        <f t="shared" si="164"/>
        <v/>
      </c>
      <c r="KK24" s="101">
        <f>入力シート!KB24</f>
        <v>0</v>
      </c>
      <c r="KL24" s="210">
        <f>入力シート!KC24</f>
        <v>0</v>
      </c>
      <c r="KM24" s="211"/>
      <c r="KN24" s="212"/>
      <c r="KO24" s="94"/>
      <c r="KP24" s="94"/>
      <c r="KQ24" s="94"/>
      <c r="KR24" s="14">
        <f>入力シート!KD24</f>
        <v>0</v>
      </c>
      <c r="KT24" s="30" t="str">
        <f t="shared" si="337"/>
        <v/>
      </c>
      <c r="KU24" s="101">
        <f>入力シート!KT24</f>
        <v>0</v>
      </c>
      <c r="KV24" s="101" t="str">
        <f>IF(KT24="","",入力シート!KU24)</f>
        <v/>
      </c>
      <c r="KW24" s="24">
        <f>TIME(入力シート!KW24,入力シート!KY24,0)</f>
        <v>0</v>
      </c>
      <c r="KX24" s="24">
        <f>TIME(入力シート!LA24,入力シート!LC24,0)</f>
        <v>0</v>
      </c>
      <c r="KY24" s="31">
        <f>TIME(入力シート!LE24,入力シート!LG24,0)</f>
        <v>0</v>
      </c>
      <c r="KZ24" s="31">
        <f>TIME(入力シート!LI24,入力シート!LK24,0)</f>
        <v>0</v>
      </c>
      <c r="LA24" s="24">
        <f t="shared" si="165"/>
        <v>0</v>
      </c>
      <c r="LB24" s="24">
        <f t="shared" si="166"/>
        <v>0</v>
      </c>
      <c r="LC24" s="24">
        <f t="shared" si="167"/>
        <v>0</v>
      </c>
      <c r="LD24" s="26" t="str">
        <f t="shared" si="24"/>
        <v/>
      </c>
      <c r="LE24" s="26" t="str">
        <f t="shared" si="25"/>
        <v/>
      </c>
      <c r="LF24" s="24" t="str">
        <f t="shared" si="388"/>
        <v/>
      </c>
      <c r="LG24" s="24" t="str">
        <f t="shared" si="438"/>
        <v/>
      </c>
      <c r="LH24" s="101" t="str">
        <f t="shared" si="169"/>
        <v/>
      </c>
      <c r="LI24" s="24" t="str">
        <f t="shared" si="170"/>
        <v/>
      </c>
      <c r="LJ24" s="27">
        <f t="shared" si="369"/>
        <v>1</v>
      </c>
      <c r="LK24" s="27" t="str">
        <f t="shared" si="171"/>
        <v>1</v>
      </c>
      <c r="LL24" s="27" t="str">
        <f t="shared" si="338"/>
        <v/>
      </c>
      <c r="LM24" s="27" t="str">
        <f t="shared" si="172"/>
        <v/>
      </c>
      <c r="LN24" s="28" t="str">
        <f t="shared" ca="1" si="173"/>
        <v/>
      </c>
      <c r="LO24" s="33">
        <f>入力シート!LM24</f>
        <v>0</v>
      </c>
      <c r="LP24" s="88" t="str">
        <f t="shared" ca="1" si="439"/>
        <v/>
      </c>
      <c r="LQ24" s="87" t="str">
        <f t="shared" si="440"/>
        <v/>
      </c>
      <c r="LR24" s="89" t="str">
        <f t="shared" ca="1" si="174"/>
        <v/>
      </c>
      <c r="LS24" s="84">
        <f t="shared" si="175"/>
        <v>0</v>
      </c>
      <c r="LT24" s="84" t="str">
        <f t="shared" si="441"/>
        <v/>
      </c>
      <c r="LU24" s="84" t="str">
        <f t="shared" si="176"/>
        <v/>
      </c>
      <c r="LV24" s="24" t="str">
        <f t="shared" si="177"/>
        <v/>
      </c>
      <c r="LW24" s="101">
        <f>入力シート!LN24</f>
        <v>0</v>
      </c>
      <c r="LX24" s="210">
        <f>入力シート!LO24</f>
        <v>0</v>
      </c>
      <c r="LY24" s="211"/>
      <c r="LZ24" s="212"/>
      <c r="MA24" s="94"/>
      <c r="MB24" s="94"/>
      <c r="MC24" s="94"/>
      <c r="MD24" s="14">
        <f>入力シート!LP24</f>
        <v>0</v>
      </c>
      <c r="MF24" s="30" t="str">
        <f t="shared" si="339"/>
        <v/>
      </c>
      <c r="MG24" s="101">
        <f>入力シート!MF24</f>
        <v>0</v>
      </c>
      <c r="MH24" s="101" t="str">
        <f>IF(MF24="","",入力シート!MG24)</f>
        <v/>
      </c>
      <c r="MI24" s="24">
        <f>TIME(入力シート!MI24,入力シート!MK24,0)</f>
        <v>0</v>
      </c>
      <c r="MJ24" s="24">
        <f>TIME(入力シート!MM24,入力シート!MO24,0)</f>
        <v>0</v>
      </c>
      <c r="MK24" s="31">
        <f>TIME(入力シート!MQ24,入力シート!MS24,0)</f>
        <v>0</v>
      </c>
      <c r="ML24" s="31">
        <f>TIME(入力シート!MU24,入力シート!MW24,0)</f>
        <v>0</v>
      </c>
      <c r="MM24" s="24">
        <f t="shared" si="178"/>
        <v>0</v>
      </c>
      <c r="MN24" s="24">
        <f t="shared" si="179"/>
        <v>0</v>
      </c>
      <c r="MO24" s="24">
        <f t="shared" si="180"/>
        <v>0</v>
      </c>
      <c r="MP24" s="26" t="str">
        <f t="shared" si="27"/>
        <v/>
      </c>
      <c r="MQ24" s="26" t="str">
        <f t="shared" si="28"/>
        <v/>
      </c>
      <c r="MR24" s="24" t="str">
        <f t="shared" si="389"/>
        <v/>
      </c>
      <c r="MS24" s="24" t="str">
        <f t="shared" si="442"/>
        <v/>
      </c>
      <c r="MT24" s="101" t="str">
        <f t="shared" si="182"/>
        <v/>
      </c>
      <c r="MU24" s="24" t="str">
        <f t="shared" si="183"/>
        <v/>
      </c>
      <c r="MV24" s="27">
        <f t="shared" si="370"/>
        <v>1</v>
      </c>
      <c r="MW24" s="27" t="str">
        <f t="shared" si="184"/>
        <v>1</v>
      </c>
      <c r="MX24" s="27" t="str">
        <f t="shared" si="340"/>
        <v/>
      </c>
      <c r="MY24" s="27" t="str">
        <f t="shared" si="185"/>
        <v/>
      </c>
      <c r="MZ24" s="28" t="str">
        <f t="shared" ca="1" si="186"/>
        <v/>
      </c>
      <c r="NA24" s="33">
        <f>入力シート!MY24</f>
        <v>0</v>
      </c>
      <c r="NB24" s="88" t="str">
        <f t="shared" ca="1" si="443"/>
        <v/>
      </c>
      <c r="NC24" s="87" t="str">
        <f t="shared" si="444"/>
        <v/>
      </c>
      <c r="ND24" s="89" t="str">
        <f t="shared" ca="1" si="187"/>
        <v/>
      </c>
      <c r="NE24" s="84">
        <f t="shared" si="188"/>
        <v>0</v>
      </c>
      <c r="NF24" s="84" t="str">
        <f t="shared" si="445"/>
        <v/>
      </c>
      <c r="NG24" s="84" t="str">
        <f t="shared" si="189"/>
        <v/>
      </c>
      <c r="NH24" s="24" t="str">
        <f t="shared" si="190"/>
        <v/>
      </c>
      <c r="NI24" s="101">
        <f>入力シート!MZ24</f>
        <v>0</v>
      </c>
      <c r="NJ24" s="210">
        <f>入力シート!NA24</f>
        <v>0</v>
      </c>
      <c r="NK24" s="211"/>
      <c r="NL24" s="212"/>
      <c r="NM24" s="94"/>
      <c r="NN24" s="94"/>
      <c r="NO24" s="94"/>
      <c r="NP24" s="14">
        <f>入力シート!NB24</f>
        <v>0</v>
      </c>
      <c r="NR24" s="30" t="str">
        <f t="shared" si="341"/>
        <v/>
      </c>
      <c r="NS24" s="101">
        <f>入力シート!NR24</f>
        <v>0</v>
      </c>
      <c r="NT24" s="101" t="str">
        <f>IF(NR24="","",入力シート!NS24)</f>
        <v/>
      </c>
      <c r="NU24" s="24">
        <f>TIME(入力シート!NU24,入力シート!NW24,0)</f>
        <v>0</v>
      </c>
      <c r="NV24" s="24">
        <f>TIME(入力シート!NY24,入力シート!OA24,0)</f>
        <v>0</v>
      </c>
      <c r="NW24" s="31">
        <f>TIME(入力シート!OC24,入力シート!OE24,0)</f>
        <v>0</v>
      </c>
      <c r="NX24" s="31">
        <f>TIME(入力シート!OG24,入力シート!OI24,0)</f>
        <v>0</v>
      </c>
      <c r="NY24" s="24">
        <f t="shared" si="191"/>
        <v>0</v>
      </c>
      <c r="NZ24" s="24">
        <f t="shared" si="192"/>
        <v>0</v>
      </c>
      <c r="OA24" s="24">
        <f t="shared" si="193"/>
        <v>0</v>
      </c>
      <c r="OB24" s="26" t="str">
        <f t="shared" si="30"/>
        <v/>
      </c>
      <c r="OC24" s="26" t="str">
        <f t="shared" si="31"/>
        <v/>
      </c>
      <c r="OD24" s="24" t="str">
        <f t="shared" si="390"/>
        <v/>
      </c>
      <c r="OE24" s="24" t="str">
        <f t="shared" si="446"/>
        <v/>
      </c>
      <c r="OF24" s="101" t="str">
        <f t="shared" si="195"/>
        <v/>
      </c>
      <c r="OG24" s="24" t="str">
        <f t="shared" si="196"/>
        <v/>
      </c>
      <c r="OH24" s="27">
        <f t="shared" si="371"/>
        <v>1</v>
      </c>
      <c r="OI24" s="27" t="str">
        <f t="shared" si="197"/>
        <v>1</v>
      </c>
      <c r="OJ24" s="27" t="str">
        <f t="shared" si="342"/>
        <v/>
      </c>
      <c r="OK24" s="27" t="str">
        <f t="shared" si="198"/>
        <v/>
      </c>
      <c r="OL24" s="28" t="str">
        <f t="shared" ca="1" si="199"/>
        <v/>
      </c>
      <c r="OM24" s="33">
        <f>入力シート!OK24</f>
        <v>0</v>
      </c>
      <c r="ON24" s="88" t="str">
        <f t="shared" ca="1" si="447"/>
        <v/>
      </c>
      <c r="OO24" s="87" t="str">
        <f t="shared" si="448"/>
        <v/>
      </c>
      <c r="OP24" s="89" t="str">
        <f t="shared" ca="1" si="200"/>
        <v/>
      </c>
      <c r="OQ24" s="84">
        <f t="shared" si="201"/>
        <v>0</v>
      </c>
      <c r="OR24" s="84" t="str">
        <f t="shared" si="449"/>
        <v/>
      </c>
      <c r="OS24" s="84" t="str">
        <f t="shared" si="202"/>
        <v/>
      </c>
      <c r="OT24" s="24" t="str">
        <f t="shared" si="203"/>
        <v/>
      </c>
      <c r="OU24" s="101">
        <f>入力シート!OL24</f>
        <v>0</v>
      </c>
      <c r="OV24" s="210">
        <f>入力シート!OM24</f>
        <v>0</v>
      </c>
      <c r="OW24" s="211"/>
      <c r="OX24" s="212"/>
      <c r="OY24" s="94"/>
      <c r="OZ24" s="94"/>
      <c r="PA24" s="94"/>
      <c r="PB24" s="14">
        <f>入力シート!ON24</f>
        <v>0</v>
      </c>
      <c r="PD24" s="30" t="str">
        <f t="shared" si="343"/>
        <v/>
      </c>
      <c r="PE24" s="101">
        <f>入力シート!PD24</f>
        <v>0</v>
      </c>
      <c r="PF24" s="101" t="str">
        <f>IF(PD24="","",入力シート!PE24)</f>
        <v/>
      </c>
      <c r="PG24" s="24">
        <f>TIME(入力シート!PG24,入力シート!PI24,0)</f>
        <v>0</v>
      </c>
      <c r="PH24" s="24">
        <f>TIME(入力シート!PK24,入力シート!PM24,0)</f>
        <v>0</v>
      </c>
      <c r="PI24" s="31">
        <f>TIME(入力シート!PO24,入力シート!PQ24,0)</f>
        <v>0</v>
      </c>
      <c r="PJ24" s="31">
        <f>TIME(入力シート!PS24,入力シート!PU24,0)</f>
        <v>0</v>
      </c>
      <c r="PK24" s="24">
        <f t="shared" si="204"/>
        <v>0</v>
      </c>
      <c r="PL24" s="24">
        <f t="shared" si="205"/>
        <v>0</v>
      </c>
      <c r="PM24" s="24">
        <f t="shared" si="206"/>
        <v>0</v>
      </c>
      <c r="PN24" s="26" t="str">
        <f t="shared" si="33"/>
        <v/>
      </c>
      <c r="PO24" s="26" t="str">
        <f t="shared" si="34"/>
        <v/>
      </c>
      <c r="PP24" s="24" t="str">
        <f t="shared" si="391"/>
        <v/>
      </c>
      <c r="PQ24" s="24" t="str">
        <f t="shared" si="450"/>
        <v/>
      </c>
      <c r="PR24" s="101" t="str">
        <f t="shared" si="208"/>
        <v/>
      </c>
      <c r="PS24" s="24" t="str">
        <f t="shared" si="209"/>
        <v/>
      </c>
      <c r="PT24" s="27">
        <f t="shared" si="372"/>
        <v>1</v>
      </c>
      <c r="PU24" s="27" t="str">
        <f t="shared" si="210"/>
        <v>1</v>
      </c>
      <c r="PV24" s="27" t="str">
        <f t="shared" si="344"/>
        <v/>
      </c>
      <c r="PW24" s="27" t="str">
        <f t="shared" si="211"/>
        <v/>
      </c>
      <c r="PX24" s="28" t="str">
        <f t="shared" ca="1" si="212"/>
        <v/>
      </c>
      <c r="PY24" s="33">
        <f>入力シート!PW24</f>
        <v>0</v>
      </c>
      <c r="PZ24" s="88" t="str">
        <f t="shared" ca="1" si="451"/>
        <v/>
      </c>
      <c r="QA24" s="87" t="str">
        <f t="shared" si="452"/>
        <v/>
      </c>
      <c r="QB24" s="89" t="str">
        <f t="shared" ca="1" si="213"/>
        <v/>
      </c>
      <c r="QC24" s="84">
        <f t="shared" si="214"/>
        <v>0</v>
      </c>
      <c r="QD24" s="84" t="str">
        <f t="shared" si="453"/>
        <v/>
      </c>
      <c r="QE24" s="84" t="str">
        <f t="shared" si="215"/>
        <v/>
      </c>
      <c r="QF24" s="24" t="str">
        <f t="shared" si="216"/>
        <v/>
      </c>
      <c r="QG24" s="101">
        <f>入力シート!PX24</f>
        <v>0</v>
      </c>
      <c r="QH24" s="210">
        <f>入力シート!PY24</f>
        <v>0</v>
      </c>
      <c r="QI24" s="211"/>
      <c r="QJ24" s="212"/>
      <c r="QK24" s="94"/>
      <c r="QL24" s="94"/>
      <c r="QM24" s="94"/>
      <c r="QN24" s="14">
        <f>入力シート!PZ24</f>
        <v>0</v>
      </c>
      <c r="QP24" s="30" t="str">
        <f t="shared" si="345"/>
        <v/>
      </c>
      <c r="QQ24" s="101">
        <f>入力シート!QP24</f>
        <v>0</v>
      </c>
      <c r="QR24" s="101" t="str">
        <f>IF(QP24="","",入力シート!QQ24)</f>
        <v/>
      </c>
      <c r="QS24" s="24">
        <f>TIME(入力シート!QS24,入力シート!QU24,0)</f>
        <v>0</v>
      </c>
      <c r="QT24" s="24">
        <f>TIME(入力シート!QW24,入力シート!QY24,0)</f>
        <v>0</v>
      </c>
      <c r="QU24" s="31">
        <f>TIME(入力シート!RA24,入力シート!RC24,0)</f>
        <v>0</v>
      </c>
      <c r="QV24" s="31">
        <f>TIME(入力シート!RE24,入力シート!RG24,0)</f>
        <v>0</v>
      </c>
      <c r="QW24" s="24">
        <f t="shared" si="217"/>
        <v>0</v>
      </c>
      <c r="QX24" s="24">
        <f t="shared" si="218"/>
        <v>0</v>
      </c>
      <c r="QY24" s="24">
        <f t="shared" si="219"/>
        <v>0</v>
      </c>
      <c r="QZ24" s="26" t="str">
        <f t="shared" si="36"/>
        <v/>
      </c>
      <c r="RA24" s="26" t="str">
        <f t="shared" si="37"/>
        <v/>
      </c>
      <c r="RB24" s="24" t="str">
        <f t="shared" si="392"/>
        <v/>
      </c>
      <c r="RC24" s="24" t="str">
        <f t="shared" si="454"/>
        <v/>
      </c>
      <c r="RD24" s="101" t="str">
        <f t="shared" si="221"/>
        <v/>
      </c>
      <c r="RE24" s="24" t="str">
        <f t="shared" si="222"/>
        <v/>
      </c>
      <c r="RF24" s="27">
        <f t="shared" si="373"/>
        <v>1</v>
      </c>
      <c r="RG24" s="27" t="str">
        <f t="shared" si="223"/>
        <v>1</v>
      </c>
      <c r="RH24" s="27" t="str">
        <f t="shared" si="346"/>
        <v/>
      </c>
      <c r="RI24" s="27" t="str">
        <f t="shared" si="224"/>
        <v/>
      </c>
      <c r="RJ24" s="28" t="str">
        <f t="shared" ca="1" si="225"/>
        <v/>
      </c>
      <c r="RK24" s="33">
        <f>入力シート!RI24</f>
        <v>0</v>
      </c>
      <c r="RL24" s="88" t="str">
        <f t="shared" ca="1" si="455"/>
        <v/>
      </c>
      <c r="RM24" s="87" t="str">
        <f t="shared" si="456"/>
        <v/>
      </c>
      <c r="RN24" s="89" t="str">
        <f t="shared" ca="1" si="226"/>
        <v/>
      </c>
      <c r="RO24" s="84">
        <f t="shared" si="227"/>
        <v>0</v>
      </c>
      <c r="RP24" s="84" t="str">
        <f t="shared" si="457"/>
        <v/>
      </c>
      <c r="RQ24" s="84" t="str">
        <f t="shared" si="228"/>
        <v/>
      </c>
      <c r="RR24" s="24" t="str">
        <f t="shared" si="229"/>
        <v/>
      </c>
      <c r="RS24" s="101">
        <f>入力シート!RJ24</f>
        <v>0</v>
      </c>
      <c r="RT24" s="210">
        <f>入力シート!RK24</f>
        <v>0</v>
      </c>
      <c r="RU24" s="211"/>
      <c r="RV24" s="212"/>
      <c r="RW24" s="94"/>
      <c r="RX24" s="94"/>
      <c r="RY24" s="94"/>
      <c r="RZ24" s="14">
        <f>入力シート!RL24</f>
        <v>0</v>
      </c>
      <c r="SB24" s="30" t="str">
        <f t="shared" si="347"/>
        <v/>
      </c>
      <c r="SC24" s="101">
        <f>入力シート!SB24</f>
        <v>0</v>
      </c>
      <c r="SD24" s="101" t="str">
        <f>IF(SB24="","",入力シート!SC24)</f>
        <v/>
      </c>
      <c r="SE24" s="24">
        <f>TIME(入力シート!SE24,入力シート!SG24,0)</f>
        <v>0</v>
      </c>
      <c r="SF24" s="24">
        <f>TIME(入力シート!SI24,入力シート!SK24,0)</f>
        <v>0</v>
      </c>
      <c r="SG24" s="31">
        <f>TIME(入力シート!SM24,入力シート!SO24,0)</f>
        <v>0</v>
      </c>
      <c r="SH24" s="31">
        <f>TIME(入力シート!SQ24,入力シート!SS24,0)</f>
        <v>0</v>
      </c>
      <c r="SI24" s="24">
        <f t="shared" si="230"/>
        <v>0</v>
      </c>
      <c r="SJ24" s="24">
        <f t="shared" si="231"/>
        <v>0</v>
      </c>
      <c r="SK24" s="24">
        <f t="shared" si="232"/>
        <v>0</v>
      </c>
      <c r="SL24" s="26" t="str">
        <f t="shared" si="39"/>
        <v/>
      </c>
      <c r="SM24" s="26" t="str">
        <f t="shared" si="40"/>
        <v/>
      </c>
      <c r="SN24" s="24" t="str">
        <f t="shared" si="393"/>
        <v/>
      </c>
      <c r="SO24" s="24" t="str">
        <f t="shared" si="458"/>
        <v/>
      </c>
      <c r="SP24" s="101" t="str">
        <f t="shared" si="234"/>
        <v/>
      </c>
      <c r="SQ24" s="24" t="str">
        <f t="shared" si="235"/>
        <v/>
      </c>
      <c r="SR24" s="27">
        <f t="shared" si="374"/>
        <v>1</v>
      </c>
      <c r="SS24" s="27" t="str">
        <f t="shared" si="236"/>
        <v>1</v>
      </c>
      <c r="ST24" s="27" t="str">
        <f t="shared" si="348"/>
        <v/>
      </c>
      <c r="SU24" s="27" t="str">
        <f t="shared" si="237"/>
        <v/>
      </c>
      <c r="SV24" s="28" t="str">
        <f t="shared" ca="1" si="238"/>
        <v/>
      </c>
      <c r="SW24" s="33">
        <f>入力シート!SU24</f>
        <v>0</v>
      </c>
      <c r="SX24" s="88" t="str">
        <f t="shared" ca="1" si="459"/>
        <v/>
      </c>
      <c r="SY24" s="87" t="str">
        <f t="shared" si="460"/>
        <v/>
      </c>
      <c r="SZ24" s="89" t="str">
        <f t="shared" ca="1" si="239"/>
        <v/>
      </c>
      <c r="TA24" s="84">
        <f t="shared" si="240"/>
        <v>0</v>
      </c>
      <c r="TB24" s="84" t="str">
        <f t="shared" si="461"/>
        <v/>
      </c>
      <c r="TC24" s="84" t="str">
        <f t="shared" si="241"/>
        <v/>
      </c>
      <c r="TD24" s="24" t="str">
        <f t="shared" si="242"/>
        <v/>
      </c>
      <c r="TE24" s="101">
        <f>入力シート!SV24</f>
        <v>0</v>
      </c>
      <c r="TF24" s="210">
        <f>入力シート!SW24</f>
        <v>0</v>
      </c>
      <c r="TG24" s="211"/>
      <c r="TH24" s="212"/>
      <c r="TI24" s="94"/>
      <c r="TJ24" s="94"/>
      <c r="TK24" s="94"/>
      <c r="TL24" s="14">
        <f>入力シート!SX24</f>
        <v>0</v>
      </c>
      <c r="TN24" s="30" t="str">
        <f t="shared" si="349"/>
        <v/>
      </c>
      <c r="TO24" s="101">
        <f>入力シート!TN24</f>
        <v>0</v>
      </c>
      <c r="TP24" s="101" t="str">
        <f>IF(TN24="","",入力シート!TO24)</f>
        <v/>
      </c>
      <c r="TQ24" s="24">
        <f>TIME(入力シート!TQ24,入力シート!TS24,0)</f>
        <v>0</v>
      </c>
      <c r="TR24" s="24">
        <f>TIME(入力シート!TU24,入力シート!TW24,0)</f>
        <v>0</v>
      </c>
      <c r="TS24" s="31">
        <f>TIME(入力シート!TY24,入力シート!UA24,0)</f>
        <v>0</v>
      </c>
      <c r="TT24" s="31">
        <f>TIME(入力シート!UC24,入力シート!UE24,0)</f>
        <v>0</v>
      </c>
      <c r="TU24" s="24">
        <f t="shared" si="243"/>
        <v>0</v>
      </c>
      <c r="TV24" s="24">
        <f t="shared" si="244"/>
        <v>0</v>
      </c>
      <c r="TW24" s="24">
        <f t="shared" si="245"/>
        <v>0</v>
      </c>
      <c r="TX24" s="26" t="str">
        <f t="shared" si="42"/>
        <v/>
      </c>
      <c r="TY24" s="26" t="str">
        <f t="shared" si="43"/>
        <v/>
      </c>
      <c r="TZ24" s="24" t="str">
        <f t="shared" si="394"/>
        <v/>
      </c>
      <c r="UA24" s="24" t="str">
        <f t="shared" si="462"/>
        <v/>
      </c>
      <c r="UB24" s="101" t="str">
        <f t="shared" si="247"/>
        <v/>
      </c>
      <c r="UC24" s="24" t="str">
        <f t="shared" si="248"/>
        <v/>
      </c>
      <c r="UD24" s="27">
        <f t="shared" si="375"/>
        <v>1</v>
      </c>
      <c r="UE24" s="27" t="str">
        <f t="shared" si="249"/>
        <v>1</v>
      </c>
      <c r="UF24" s="27" t="str">
        <f t="shared" si="350"/>
        <v/>
      </c>
      <c r="UG24" s="27" t="str">
        <f t="shared" si="250"/>
        <v/>
      </c>
      <c r="UH24" s="28" t="str">
        <f t="shared" ca="1" si="251"/>
        <v/>
      </c>
      <c r="UI24" s="33">
        <f>入力シート!UG24</f>
        <v>0</v>
      </c>
      <c r="UJ24" s="88" t="str">
        <f t="shared" ca="1" si="463"/>
        <v/>
      </c>
      <c r="UK24" s="87" t="str">
        <f t="shared" si="464"/>
        <v/>
      </c>
      <c r="UL24" s="89" t="str">
        <f t="shared" ca="1" si="252"/>
        <v/>
      </c>
      <c r="UM24" s="84">
        <f t="shared" si="253"/>
        <v>0</v>
      </c>
      <c r="UN24" s="84" t="str">
        <f t="shared" si="465"/>
        <v/>
      </c>
      <c r="UO24" s="84" t="str">
        <f t="shared" si="254"/>
        <v/>
      </c>
      <c r="UP24" s="24" t="str">
        <f t="shared" si="255"/>
        <v/>
      </c>
      <c r="UQ24" s="101">
        <f>入力シート!UH24</f>
        <v>0</v>
      </c>
      <c r="UR24" s="210">
        <f>入力シート!UI24</f>
        <v>0</v>
      </c>
      <c r="US24" s="211"/>
      <c r="UT24" s="212"/>
      <c r="UU24" s="94"/>
      <c r="UV24" s="94"/>
      <c r="UW24" s="94"/>
      <c r="UX24" s="14">
        <f>入力シート!UJ24</f>
        <v>0</v>
      </c>
      <c r="UZ24" s="30" t="str">
        <f t="shared" si="351"/>
        <v/>
      </c>
      <c r="VA24" s="101">
        <f>入力シート!UZ24</f>
        <v>0</v>
      </c>
      <c r="VB24" s="101" t="str">
        <f>IF(UZ24="","",入力シート!VA24)</f>
        <v/>
      </c>
      <c r="VC24" s="24">
        <f>TIME(入力シート!VC24,入力シート!VE24,0)</f>
        <v>0</v>
      </c>
      <c r="VD24" s="24">
        <f>TIME(入力シート!VG24,入力シート!VI24,0)</f>
        <v>0</v>
      </c>
      <c r="VE24" s="31">
        <f>TIME(入力シート!VK24,入力シート!VM24,0)</f>
        <v>0</v>
      </c>
      <c r="VF24" s="31">
        <f>TIME(入力シート!VO24,入力シート!VQ24,0)</f>
        <v>0</v>
      </c>
      <c r="VG24" s="24">
        <f t="shared" si="256"/>
        <v>0</v>
      </c>
      <c r="VH24" s="24">
        <f t="shared" si="257"/>
        <v>0</v>
      </c>
      <c r="VI24" s="24">
        <f t="shared" si="258"/>
        <v>0</v>
      </c>
      <c r="VJ24" s="26" t="str">
        <f t="shared" si="45"/>
        <v/>
      </c>
      <c r="VK24" s="26" t="str">
        <f t="shared" si="46"/>
        <v/>
      </c>
      <c r="VL24" s="24" t="str">
        <f t="shared" si="395"/>
        <v/>
      </c>
      <c r="VM24" s="24" t="str">
        <f t="shared" si="466"/>
        <v/>
      </c>
      <c r="VN24" s="101" t="str">
        <f t="shared" si="260"/>
        <v/>
      </c>
      <c r="VO24" s="24" t="str">
        <f t="shared" si="261"/>
        <v/>
      </c>
      <c r="VP24" s="27">
        <f t="shared" si="376"/>
        <v>1</v>
      </c>
      <c r="VQ24" s="27" t="str">
        <f t="shared" si="262"/>
        <v>1</v>
      </c>
      <c r="VR24" s="27" t="str">
        <f t="shared" si="352"/>
        <v/>
      </c>
      <c r="VS24" s="27" t="str">
        <f t="shared" si="263"/>
        <v/>
      </c>
      <c r="VT24" s="28" t="str">
        <f t="shared" ca="1" si="264"/>
        <v/>
      </c>
      <c r="VU24" s="33">
        <f>入力シート!VS24</f>
        <v>0</v>
      </c>
      <c r="VV24" s="88" t="str">
        <f t="shared" ca="1" si="467"/>
        <v/>
      </c>
      <c r="VW24" s="87" t="str">
        <f t="shared" si="468"/>
        <v/>
      </c>
      <c r="VX24" s="89" t="str">
        <f t="shared" ca="1" si="265"/>
        <v/>
      </c>
      <c r="VY24" s="84">
        <f t="shared" si="266"/>
        <v>0</v>
      </c>
      <c r="VZ24" s="84" t="str">
        <f t="shared" si="469"/>
        <v/>
      </c>
      <c r="WA24" s="84" t="str">
        <f t="shared" si="267"/>
        <v/>
      </c>
      <c r="WB24" s="24" t="str">
        <f t="shared" si="268"/>
        <v/>
      </c>
      <c r="WC24" s="101">
        <f>入力シート!VT24</f>
        <v>0</v>
      </c>
      <c r="WD24" s="210">
        <f>入力シート!VU24</f>
        <v>0</v>
      </c>
      <c r="WE24" s="211"/>
      <c r="WF24" s="212"/>
      <c r="WG24" s="94"/>
      <c r="WH24" s="94"/>
      <c r="WI24" s="94"/>
      <c r="WJ24" s="14">
        <f>入力シート!VV24</f>
        <v>0</v>
      </c>
      <c r="WL24" s="30" t="str">
        <f t="shared" si="353"/>
        <v/>
      </c>
      <c r="WM24" s="101">
        <f>入力シート!WL24</f>
        <v>0</v>
      </c>
      <c r="WN24" s="101" t="str">
        <f>IF(WL24="","",入力シート!WM24)</f>
        <v/>
      </c>
      <c r="WO24" s="24">
        <f>TIME(入力シート!WO24,入力シート!WQ24,0)</f>
        <v>0</v>
      </c>
      <c r="WP24" s="24">
        <f>TIME(入力シート!WS24,入力シート!WU24,0)</f>
        <v>0</v>
      </c>
      <c r="WQ24" s="31">
        <f>TIME(入力シート!WW24,入力シート!WY24,0)</f>
        <v>0</v>
      </c>
      <c r="WR24" s="31">
        <f>TIME(入力シート!XA24,入力シート!XC24,0)</f>
        <v>0</v>
      </c>
      <c r="WS24" s="24">
        <f t="shared" si="269"/>
        <v>0</v>
      </c>
      <c r="WT24" s="24">
        <f t="shared" si="270"/>
        <v>0</v>
      </c>
      <c r="WU24" s="24">
        <f t="shared" si="271"/>
        <v>0</v>
      </c>
      <c r="WV24" s="26" t="str">
        <f t="shared" si="48"/>
        <v/>
      </c>
      <c r="WW24" s="26" t="str">
        <f t="shared" si="49"/>
        <v/>
      </c>
      <c r="WX24" s="24" t="str">
        <f t="shared" si="396"/>
        <v/>
      </c>
      <c r="WY24" s="24" t="str">
        <f t="shared" si="470"/>
        <v/>
      </c>
      <c r="WZ24" s="101" t="str">
        <f t="shared" si="273"/>
        <v/>
      </c>
      <c r="XA24" s="24" t="str">
        <f t="shared" si="274"/>
        <v/>
      </c>
      <c r="XB24" s="27">
        <f t="shared" si="377"/>
        <v>1</v>
      </c>
      <c r="XC24" s="27" t="str">
        <f t="shared" si="275"/>
        <v>1</v>
      </c>
      <c r="XD24" s="27" t="str">
        <f t="shared" si="354"/>
        <v/>
      </c>
      <c r="XE24" s="27" t="str">
        <f t="shared" si="276"/>
        <v/>
      </c>
      <c r="XF24" s="28" t="str">
        <f t="shared" ca="1" si="277"/>
        <v/>
      </c>
      <c r="XG24" s="33">
        <f>入力シート!XE24</f>
        <v>0</v>
      </c>
      <c r="XH24" s="88" t="str">
        <f t="shared" ca="1" si="471"/>
        <v/>
      </c>
      <c r="XI24" s="87" t="str">
        <f t="shared" si="472"/>
        <v/>
      </c>
      <c r="XJ24" s="89" t="str">
        <f t="shared" ca="1" si="278"/>
        <v/>
      </c>
      <c r="XK24" s="84">
        <f t="shared" si="279"/>
        <v>0</v>
      </c>
      <c r="XL24" s="84" t="str">
        <f t="shared" si="473"/>
        <v/>
      </c>
      <c r="XM24" s="84" t="str">
        <f t="shared" si="280"/>
        <v/>
      </c>
      <c r="XN24" s="24" t="str">
        <f t="shared" si="281"/>
        <v/>
      </c>
      <c r="XO24" s="101">
        <f>入力シート!XF24</f>
        <v>0</v>
      </c>
      <c r="XP24" s="210">
        <f>入力シート!XG24</f>
        <v>0</v>
      </c>
      <c r="XQ24" s="211"/>
      <c r="XR24" s="212"/>
      <c r="XS24" s="94"/>
      <c r="XT24" s="94"/>
      <c r="XU24" s="94"/>
      <c r="XV24" s="14">
        <f>入力シート!XH24</f>
        <v>0</v>
      </c>
      <c r="XX24" s="30" t="str">
        <f t="shared" si="355"/>
        <v/>
      </c>
      <c r="XY24" s="101">
        <f>入力シート!XX24</f>
        <v>0</v>
      </c>
      <c r="XZ24" s="101" t="str">
        <f>IF(XX24="","",入力シート!XY24)</f>
        <v/>
      </c>
      <c r="YA24" s="24">
        <f>TIME(入力シート!YA24,入力シート!YC24,0)</f>
        <v>0</v>
      </c>
      <c r="YB24" s="24">
        <f>TIME(入力シート!YE24,入力シート!YG24,0)</f>
        <v>0</v>
      </c>
      <c r="YC24" s="31">
        <f>TIME(入力シート!YI24,入力シート!YK24,0)</f>
        <v>0</v>
      </c>
      <c r="YD24" s="31">
        <f>TIME(入力シート!YM24,入力シート!YO24,0)</f>
        <v>0</v>
      </c>
      <c r="YE24" s="24">
        <f t="shared" si="282"/>
        <v>0</v>
      </c>
      <c r="YF24" s="24">
        <f t="shared" si="283"/>
        <v>0</v>
      </c>
      <c r="YG24" s="24">
        <f t="shared" si="284"/>
        <v>0</v>
      </c>
      <c r="YH24" s="26" t="str">
        <f t="shared" si="51"/>
        <v/>
      </c>
      <c r="YI24" s="26" t="str">
        <f t="shared" si="52"/>
        <v/>
      </c>
      <c r="YJ24" s="24" t="str">
        <f t="shared" si="397"/>
        <v/>
      </c>
      <c r="YK24" s="24" t="str">
        <f t="shared" si="474"/>
        <v/>
      </c>
      <c r="YL24" s="101" t="str">
        <f t="shared" si="286"/>
        <v/>
      </c>
      <c r="YM24" s="24" t="str">
        <f t="shared" si="287"/>
        <v/>
      </c>
      <c r="YN24" s="27">
        <f t="shared" si="378"/>
        <v>1</v>
      </c>
      <c r="YO24" s="27" t="str">
        <f t="shared" si="288"/>
        <v>1</v>
      </c>
      <c r="YP24" s="27" t="str">
        <f t="shared" si="356"/>
        <v/>
      </c>
      <c r="YQ24" s="27" t="str">
        <f t="shared" si="289"/>
        <v/>
      </c>
      <c r="YR24" s="28" t="str">
        <f t="shared" ca="1" si="290"/>
        <v/>
      </c>
      <c r="YS24" s="33">
        <f>入力シート!YQ24</f>
        <v>0</v>
      </c>
      <c r="YT24" s="88" t="str">
        <f t="shared" ca="1" si="475"/>
        <v/>
      </c>
      <c r="YU24" s="87" t="str">
        <f t="shared" si="476"/>
        <v/>
      </c>
      <c r="YV24" s="89" t="str">
        <f t="shared" ca="1" si="291"/>
        <v/>
      </c>
      <c r="YW24" s="84">
        <f t="shared" si="292"/>
        <v>0</v>
      </c>
      <c r="YX24" s="84" t="str">
        <f t="shared" si="477"/>
        <v/>
      </c>
      <c r="YY24" s="84" t="str">
        <f t="shared" si="293"/>
        <v/>
      </c>
      <c r="YZ24" s="24" t="str">
        <f t="shared" si="294"/>
        <v/>
      </c>
      <c r="ZA24" s="101">
        <f>入力シート!YR24</f>
        <v>0</v>
      </c>
      <c r="ZB24" s="210">
        <f>入力シート!YS24</f>
        <v>0</v>
      </c>
      <c r="ZC24" s="211"/>
      <c r="ZD24" s="212"/>
      <c r="ZE24" s="94"/>
      <c r="ZF24" s="94"/>
      <c r="ZG24" s="94"/>
      <c r="ZH24" s="14">
        <f>入力シート!YT24</f>
        <v>0</v>
      </c>
      <c r="ZJ24" s="30" t="str">
        <f t="shared" si="357"/>
        <v/>
      </c>
      <c r="ZK24" s="101">
        <f>入力シート!ZJ24</f>
        <v>0</v>
      </c>
      <c r="ZL24" s="101" t="str">
        <f>IF(ZJ24="","",入力シート!ZK24)</f>
        <v/>
      </c>
      <c r="ZM24" s="24">
        <f>TIME(入力シート!ZM24,入力シート!ZO24,0)</f>
        <v>0</v>
      </c>
      <c r="ZN24" s="24">
        <f>TIME(入力シート!ZQ24,入力シート!ZS24,0)</f>
        <v>0</v>
      </c>
      <c r="ZO24" s="31">
        <f>TIME(入力シート!ZU24,入力シート!ZW24,0)</f>
        <v>0</v>
      </c>
      <c r="ZP24" s="31">
        <f>TIME(入力シート!ZY24,入力シート!AAA24,0)</f>
        <v>0</v>
      </c>
      <c r="ZQ24" s="24">
        <f t="shared" si="295"/>
        <v>0</v>
      </c>
      <c r="ZR24" s="24">
        <f t="shared" si="296"/>
        <v>0</v>
      </c>
      <c r="ZS24" s="24">
        <f t="shared" si="297"/>
        <v>0</v>
      </c>
      <c r="ZT24" s="26" t="str">
        <f t="shared" si="54"/>
        <v/>
      </c>
      <c r="ZU24" s="26" t="str">
        <f t="shared" si="55"/>
        <v/>
      </c>
      <c r="ZV24" s="24" t="str">
        <f t="shared" si="398"/>
        <v/>
      </c>
      <c r="ZW24" s="24" t="str">
        <f t="shared" si="478"/>
        <v/>
      </c>
      <c r="ZX24" s="101" t="str">
        <f t="shared" si="299"/>
        <v/>
      </c>
      <c r="ZY24" s="24" t="str">
        <f t="shared" si="300"/>
        <v/>
      </c>
      <c r="ZZ24" s="27">
        <f t="shared" si="379"/>
        <v>1</v>
      </c>
      <c r="AAA24" s="27" t="str">
        <f t="shared" si="301"/>
        <v>1</v>
      </c>
      <c r="AAB24" s="27" t="str">
        <f t="shared" si="358"/>
        <v/>
      </c>
      <c r="AAC24" s="27" t="str">
        <f t="shared" si="302"/>
        <v/>
      </c>
      <c r="AAD24" s="28" t="str">
        <f t="shared" ca="1" si="303"/>
        <v/>
      </c>
      <c r="AAE24" s="33">
        <f>入力シート!AAC24</f>
        <v>0</v>
      </c>
      <c r="AAF24" s="88" t="str">
        <f t="shared" ca="1" si="479"/>
        <v/>
      </c>
      <c r="AAG24" s="87" t="str">
        <f t="shared" si="480"/>
        <v/>
      </c>
      <c r="AAH24" s="89" t="str">
        <f t="shared" ca="1" si="304"/>
        <v/>
      </c>
      <c r="AAI24" s="84">
        <f t="shared" si="305"/>
        <v>0</v>
      </c>
      <c r="AAJ24" s="84" t="str">
        <f t="shared" si="481"/>
        <v/>
      </c>
      <c r="AAK24" s="84" t="str">
        <f t="shared" si="306"/>
        <v/>
      </c>
      <c r="AAL24" s="24" t="str">
        <f t="shared" si="307"/>
        <v/>
      </c>
      <c r="AAM24" s="101">
        <f>入力シート!AAD24</f>
        <v>0</v>
      </c>
      <c r="AAN24" s="210">
        <f>入力シート!AAE24</f>
        <v>0</v>
      </c>
      <c r="AAO24" s="211"/>
      <c r="AAP24" s="212"/>
      <c r="AAQ24" s="94"/>
      <c r="AAR24" s="94"/>
      <c r="AAS24" s="94"/>
      <c r="AAT24" s="14">
        <f>入力シート!AAF24</f>
        <v>0</v>
      </c>
      <c r="AAV24" s="30" t="str">
        <f t="shared" si="359"/>
        <v/>
      </c>
      <c r="AAW24" s="101">
        <f>入力シート!AAV24</f>
        <v>0</v>
      </c>
      <c r="AAX24" s="101" t="str">
        <f>IF(AAV24="","",入力シート!AAW24)</f>
        <v/>
      </c>
      <c r="AAY24" s="24">
        <f>TIME(入力シート!AAY24,入力シート!ABA24,0)</f>
        <v>0</v>
      </c>
      <c r="AAZ24" s="24">
        <f>TIME(入力シート!ABC24,入力シート!ABE24,0)</f>
        <v>0</v>
      </c>
      <c r="ABA24" s="31">
        <f>TIME(入力シート!ABG24,入力シート!ABI24,0)</f>
        <v>0</v>
      </c>
      <c r="ABB24" s="31">
        <f>TIME(入力シート!ABK24,入力シート!ABM24,0)</f>
        <v>0</v>
      </c>
      <c r="ABC24" s="24">
        <f t="shared" si="308"/>
        <v>0</v>
      </c>
      <c r="ABD24" s="24">
        <f t="shared" si="309"/>
        <v>0</v>
      </c>
      <c r="ABE24" s="24">
        <f t="shared" si="310"/>
        <v>0</v>
      </c>
      <c r="ABF24" s="26" t="str">
        <f t="shared" si="57"/>
        <v/>
      </c>
      <c r="ABG24" s="26" t="str">
        <f t="shared" si="58"/>
        <v/>
      </c>
      <c r="ABH24" s="24" t="str">
        <f t="shared" si="399"/>
        <v/>
      </c>
      <c r="ABI24" s="24" t="str">
        <f t="shared" si="482"/>
        <v/>
      </c>
      <c r="ABJ24" s="101" t="str">
        <f t="shared" si="312"/>
        <v/>
      </c>
      <c r="ABK24" s="24" t="str">
        <f t="shared" si="313"/>
        <v/>
      </c>
      <c r="ABL24" s="27">
        <f t="shared" si="380"/>
        <v>1</v>
      </c>
      <c r="ABM24" s="27" t="str">
        <f t="shared" si="314"/>
        <v>1</v>
      </c>
      <c r="ABN24" s="27" t="str">
        <f t="shared" si="360"/>
        <v/>
      </c>
      <c r="ABO24" s="27" t="str">
        <f t="shared" si="315"/>
        <v/>
      </c>
      <c r="ABP24" s="28" t="str">
        <f t="shared" ca="1" si="316"/>
        <v/>
      </c>
      <c r="ABQ24" s="33">
        <f>入力シート!ABO24</f>
        <v>0</v>
      </c>
      <c r="ABR24" s="88" t="str">
        <f t="shared" ca="1" si="483"/>
        <v/>
      </c>
      <c r="ABS24" s="87" t="str">
        <f t="shared" si="484"/>
        <v/>
      </c>
      <c r="ABT24" s="89" t="str">
        <f t="shared" ca="1" si="317"/>
        <v/>
      </c>
      <c r="ABU24" s="84">
        <f t="shared" si="318"/>
        <v>0</v>
      </c>
      <c r="ABV24" s="84" t="str">
        <f t="shared" si="485"/>
        <v/>
      </c>
      <c r="ABW24" s="84" t="str">
        <f t="shared" si="319"/>
        <v/>
      </c>
      <c r="ABX24" s="24" t="str">
        <f t="shared" si="320"/>
        <v/>
      </c>
      <c r="ABY24" s="101">
        <f>入力シート!ABP24</f>
        <v>0</v>
      </c>
      <c r="ABZ24" s="210">
        <f>入力シート!ABQ24</f>
        <v>0</v>
      </c>
      <c r="ACA24" s="211"/>
      <c r="ACB24" s="212"/>
      <c r="ACC24" s="94"/>
      <c r="ACD24" s="94"/>
      <c r="ACE24" s="94"/>
      <c r="ACF24" s="14">
        <f>入力シート!ABR24</f>
        <v>0</v>
      </c>
    </row>
    <row r="25" spans="2:760" ht="18" customHeight="1" x14ac:dyDescent="0.2">
      <c r="B25" s="30" t="str">
        <f t="shared" si="321"/>
        <v/>
      </c>
      <c r="C25" s="101">
        <f>入力シート!B25</f>
        <v>0</v>
      </c>
      <c r="D25" s="101" t="str">
        <f>IF(B25="","",入力シート!C25)</f>
        <v/>
      </c>
      <c r="E25" s="24">
        <f>TIME(入力シート!E25,入力シート!G25,0)</f>
        <v>0</v>
      </c>
      <c r="F25" s="24">
        <f>TIME(入力シート!I25,入力シート!K25,0)</f>
        <v>0</v>
      </c>
      <c r="G25" s="31">
        <f>TIME(入力シート!M25,入力シート!O25,0)</f>
        <v>0</v>
      </c>
      <c r="H25" s="31">
        <f>TIME(入力シート!Q25,入力シート!S25,0)</f>
        <v>0</v>
      </c>
      <c r="I25" s="24">
        <f t="shared" si="60"/>
        <v>0</v>
      </c>
      <c r="J25" s="24">
        <f t="shared" si="61"/>
        <v>0</v>
      </c>
      <c r="K25" s="24">
        <f t="shared" si="62"/>
        <v>0</v>
      </c>
      <c r="L25" s="26" t="str">
        <f t="shared" si="400"/>
        <v/>
      </c>
      <c r="M25" s="26" t="str">
        <f t="shared" si="1"/>
        <v/>
      </c>
      <c r="N25" s="24" t="str">
        <f t="shared" si="401"/>
        <v/>
      </c>
      <c r="O25" s="24" t="str">
        <f t="shared" si="402"/>
        <v/>
      </c>
      <c r="P25" s="101" t="str">
        <f t="shared" si="403"/>
        <v/>
      </c>
      <c r="Q25" s="24" t="str">
        <f t="shared" si="66"/>
        <v/>
      </c>
      <c r="R25" s="27">
        <f t="shared" si="361"/>
        <v>1</v>
      </c>
      <c r="S25" s="27" t="str">
        <f t="shared" si="404"/>
        <v>1</v>
      </c>
      <c r="T25" s="27" t="str">
        <f t="shared" si="322"/>
        <v/>
      </c>
      <c r="U25" s="27" t="str">
        <f t="shared" si="405"/>
        <v/>
      </c>
      <c r="V25" s="28" t="str">
        <f t="shared" ca="1" si="406"/>
        <v/>
      </c>
      <c r="W25" s="33">
        <f>入力シート!U25</f>
        <v>0</v>
      </c>
      <c r="X25" s="88" t="str">
        <f t="shared" ca="1" si="407"/>
        <v/>
      </c>
      <c r="Y25" s="87" t="str">
        <f t="shared" si="408"/>
        <v/>
      </c>
      <c r="Z25" s="89" t="str">
        <f t="shared" ca="1" si="70"/>
        <v/>
      </c>
      <c r="AA25" s="84">
        <f t="shared" si="71"/>
        <v>0</v>
      </c>
      <c r="AB25" s="84" t="str">
        <f t="shared" si="409"/>
        <v/>
      </c>
      <c r="AC25" s="84" t="str">
        <f t="shared" si="72"/>
        <v/>
      </c>
      <c r="AD25" s="24" t="str">
        <f t="shared" si="73"/>
        <v/>
      </c>
      <c r="AE25" s="101">
        <f>入力シート!V25</f>
        <v>0</v>
      </c>
      <c r="AF25" s="210">
        <f>入力シート!W25</f>
        <v>0</v>
      </c>
      <c r="AG25" s="211"/>
      <c r="AH25" s="212"/>
      <c r="AI25" s="94"/>
      <c r="AJ25" s="94"/>
      <c r="AK25" s="94"/>
      <c r="AL25" s="14">
        <f>入力シート!X25</f>
        <v>0</v>
      </c>
      <c r="AN25" s="30" t="str">
        <f t="shared" si="323"/>
        <v/>
      </c>
      <c r="AO25" s="101">
        <f>入力シート!AN25</f>
        <v>0</v>
      </c>
      <c r="AP25" s="101" t="str">
        <f>IF(AN25="","",入力シート!AO25)</f>
        <v/>
      </c>
      <c r="AQ25" s="24">
        <f>TIME(入力シート!AQ25,入力シート!AS25,0)</f>
        <v>0</v>
      </c>
      <c r="AR25" s="24">
        <f>TIME(入力シート!AU25,入力シート!AW25,0)</f>
        <v>0</v>
      </c>
      <c r="AS25" s="31">
        <f>TIME(入力シート!AY25,入力シート!BA25,0)</f>
        <v>0</v>
      </c>
      <c r="AT25" s="31">
        <f>TIME(入力シート!BC25,入力シート!BE25,0)</f>
        <v>0</v>
      </c>
      <c r="AU25" s="24">
        <f t="shared" si="74"/>
        <v>0</v>
      </c>
      <c r="AV25" s="24">
        <f t="shared" si="75"/>
        <v>0</v>
      </c>
      <c r="AW25" s="24">
        <f t="shared" si="76"/>
        <v>0</v>
      </c>
      <c r="AX25" s="26" t="str">
        <f t="shared" si="3"/>
        <v/>
      </c>
      <c r="AY25" s="26" t="str">
        <f t="shared" si="4"/>
        <v/>
      </c>
      <c r="AZ25" s="24" t="str">
        <f t="shared" si="381"/>
        <v/>
      </c>
      <c r="BA25" s="24" t="str">
        <f t="shared" si="410"/>
        <v/>
      </c>
      <c r="BB25" s="101" t="str">
        <f t="shared" si="78"/>
        <v/>
      </c>
      <c r="BC25" s="24" t="str">
        <f t="shared" si="79"/>
        <v/>
      </c>
      <c r="BD25" s="27">
        <f t="shared" si="362"/>
        <v>1</v>
      </c>
      <c r="BE25" s="27" t="str">
        <f t="shared" si="80"/>
        <v>1</v>
      </c>
      <c r="BF25" s="27" t="str">
        <f t="shared" si="324"/>
        <v/>
      </c>
      <c r="BG25" s="27" t="str">
        <f t="shared" si="81"/>
        <v/>
      </c>
      <c r="BH25" s="28" t="str">
        <f t="shared" ca="1" si="82"/>
        <v/>
      </c>
      <c r="BI25" s="33">
        <f>入力シート!BG25</f>
        <v>0</v>
      </c>
      <c r="BJ25" s="88" t="str">
        <f t="shared" ca="1" si="411"/>
        <v/>
      </c>
      <c r="BK25" s="87" t="str">
        <f t="shared" si="412"/>
        <v/>
      </c>
      <c r="BL25" s="89" t="str">
        <f t="shared" ca="1" si="83"/>
        <v/>
      </c>
      <c r="BM25" s="84">
        <f t="shared" si="84"/>
        <v>0</v>
      </c>
      <c r="BN25" s="84" t="str">
        <f t="shared" si="413"/>
        <v/>
      </c>
      <c r="BO25" s="84" t="str">
        <f t="shared" si="85"/>
        <v/>
      </c>
      <c r="BP25" s="24" t="str">
        <f t="shared" si="86"/>
        <v/>
      </c>
      <c r="BQ25" s="101">
        <f>入力シート!BH25</f>
        <v>0</v>
      </c>
      <c r="BR25" s="210">
        <f>入力シート!BI25</f>
        <v>0</v>
      </c>
      <c r="BS25" s="211"/>
      <c r="BT25" s="212"/>
      <c r="BU25" s="94"/>
      <c r="BV25" s="94"/>
      <c r="BW25" s="94"/>
      <c r="BX25" s="14">
        <f>入力シート!BJ25</f>
        <v>0</v>
      </c>
      <c r="BZ25" s="30" t="str">
        <f t="shared" si="325"/>
        <v/>
      </c>
      <c r="CA25" s="101">
        <f>入力シート!BZ25</f>
        <v>0</v>
      </c>
      <c r="CB25" s="101" t="str">
        <f>IF(BZ25="","",入力シート!CA25)</f>
        <v/>
      </c>
      <c r="CC25" s="24">
        <f>TIME(入力シート!CC25,入力シート!CE25,0)</f>
        <v>0</v>
      </c>
      <c r="CD25" s="24">
        <f>TIME(入力シート!CG25,入力シート!CI25,0)</f>
        <v>0</v>
      </c>
      <c r="CE25" s="31">
        <f>TIME(入力シート!CK25,入力シート!CM25,0)</f>
        <v>0</v>
      </c>
      <c r="CF25" s="31">
        <f>TIME(入力シート!CO25,入力シート!CQ25,0)</f>
        <v>0</v>
      </c>
      <c r="CG25" s="24">
        <f t="shared" si="87"/>
        <v>0</v>
      </c>
      <c r="CH25" s="24">
        <f t="shared" si="88"/>
        <v>0</v>
      </c>
      <c r="CI25" s="24">
        <f t="shared" si="89"/>
        <v>0</v>
      </c>
      <c r="CJ25" s="26" t="str">
        <f t="shared" si="6"/>
        <v/>
      </c>
      <c r="CK25" s="26" t="str">
        <f t="shared" si="7"/>
        <v/>
      </c>
      <c r="CL25" s="24" t="str">
        <f t="shared" si="382"/>
        <v/>
      </c>
      <c r="CM25" s="24" t="str">
        <f t="shared" si="414"/>
        <v/>
      </c>
      <c r="CN25" s="101" t="str">
        <f t="shared" si="91"/>
        <v/>
      </c>
      <c r="CO25" s="24" t="str">
        <f t="shared" si="92"/>
        <v/>
      </c>
      <c r="CP25" s="27">
        <f t="shared" si="363"/>
        <v>1</v>
      </c>
      <c r="CQ25" s="27" t="str">
        <f t="shared" si="93"/>
        <v>1</v>
      </c>
      <c r="CR25" s="27" t="str">
        <f t="shared" si="326"/>
        <v/>
      </c>
      <c r="CS25" s="27" t="str">
        <f t="shared" si="94"/>
        <v/>
      </c>
      <c r="CT25" s="28" t="str">
        <f t="shared" ca="1" si="95"/>
        <v/>
      </c>
      <c r="CU25" s="33">
        <f>入力シート!CS25</f>
        <v>0</v>
      </c>
      <c r="CV25" s="88" t="str">
        <f t="shared" ca="1" si="415"/>
        <v/>
      </c>
      <c r="CW25" s="87" t="str">
        <f t="shared" si="416"/>
        <v/>
      </c>
      <c r="CX25" s="89" t="str">
        <f t="shared" ca="1" si="96"/>
        <v/>
      </c>
      <c r="CY25" s="84">
        <f t="shared" si="97"/>
        <v>0</v>
      </c>
      <c r="CZ25" s="84" t="str">
        <f t="shared" si="417"/>
        <v/>
      </c>
      <c r="DA25" s="84" t="str">
        <f t="shared" si="98"/>
        <v/>
      </c>
      <c r="DB25" s="24" t="str">
        <f t="shared" si="99"/>
        <v/>
      </c>
      <c r="DC25" s="101">
        <f>入力シート!CT25</f>
        <v>0</v>
      </c>
      <c r="DD25" s="210">
        <f>入力シート!CU25</f>
        <v>0</v>
      </c>
      <c r="DE25" s="211"/>
      <c r="DF25" s="212"/>
      <c r="DG25" s="94"/>
      <c r="DH25" s="94"/>
      <c r="DI25" s="94"/>
      <c r="DJ25" s="14">
        <f>入力シート!CV25</f>
        <v>0</v>
      </c>
      <c r="DL25" s="30" t="str">
        <f t="shared" si="327"/>
        <v/>
      </c>
      <c r="DM25" s="101">
        <f>入力シート!DL25</f>
        <v>0</v>
      </c>
      <c r="DN25" s="101" t="str">
        <f>IF(DL25="","",入力シート!DM25)</f>
        <v/>
      </c>
      <c r="DO25" s="24">
        <f>TIME(入力シート!DO25,入力シート!DQ25,0)</f>
        <v>0</v>
      </c>
      <c r="DP25" s="24">
        <f>TIME(入力シート!DS25,入力シート!DU25,0)</f>
        <v>0</v>
      </c>
      <c r="DQ25" s="31">
        <f>TIME(入力シート!DW25,入力シート!DY25,0)</f>
        <v>0</v>
      </c>
      <c r="DR25" s="31">
        <f>TIME(入力シート!EA25,入力シート!EC25,0)</f>
        <v>0</v>
      </c>
      <c r="DS25" s="24">
        <f t="shared" si="100"/>
        <v>0</v>
      </c>
      <c r="DT25" s="24">
        <f t="shared" si="101"/>
        <v>0</v>
      </c>
      <c r="DU25" s="24">
        <f t="shared" si="102"/>
        <v>0</v>
      </c>
      <c r="DV25" s="26" t="str">
        <f t="shared" si="9"/>
        <v/>
      </c>
      <c r="DW25" s="26" t="str">
        <f t="shared" si="10"/>
        <v/>
      </c>
      <c r="DX25" s="24" t="str">
        <f t="shared" si="383"/>
        <v/>
      </c>
      <c r="DY25" s="24" t="str">
        <f t="shared" si="418"/>
        <v/>
      </c>
      <c r="DZ25" s="101" t="str">
        <f t="shared" si="104"/>
        <v/>
      </c>
      <c r="EA25" s="24" t="str">
        <f t="shared" si="105"/>
        <v/>
      </c>
      <c r="EB25" s="27">
        <f t="shared" si="364"/>
        <v>1</v>
      </c>
      <c r="EC25" s="27" t="str">
        <f t="shared" si="106"/>
        <v>1</v>
      </c>
      <c r="ED25" s="27" t="str">
        <f t="shared" si="328"/>
        <v/>
      </c>
      <c r="EE25" s="27" t="str">
        <f t="shared" si="107"/>
        <v/>
      </c>
      <c r="EF25" s="28" t="str">
        <f t="shared" ca="1" si="108"/>
        <v/>
      </c>
      <c r="EG25" s="33">
        <f>入力シート!EE25</f>
        <v>0</v>
      </c>
      <c r="EH25" s="88" t="str">
        <f t="shared" ca="1" si="419"/>
        <v/>
      </c>
      <c r="EI25" s="87" t="str">
        <f t="shared" si="420"/>
        <v/>
      </c>
      <c r="EJ25" s="89" t="str">
        <f t="shared" ca="1" si="109"/>
        <v/>
      </c>
      <c r="EK25" s="84">
        <f t="shared" si="110"/>
        <v>0</v>
      </c>
      <c r="EL25" s="84" t="str">
        <f t="shared" si="421"/>
        <v/>
      </c>
      <c r="EM25" s="84" t="str">
        <f t="shared" si="111"/>
        <v/>
      </c>
      <c r="EN25" s="24" t="str">
        <f t="shared" si="112"/>
        <v/>
      </c>
      <c r="EO25" s="101">
        <f>入力シート!EF25</f>
        <v>0</v>
      </c>
      <c r="EP25" s="210">
        <f>入力シート!EG25</f>
        <v>0</v>
      </c>
      <c r="EQ25" s="211"/>
      <c r="ER25" s="212"/>
      <c r="ES25" s="94"/>
      <c r="ET25" s="94"/>
      <c r="EU25" s="94"/>
      <c r="EV25" s="14">
        <f>入力シート!EH25</f>
        <v>0</v>
      </c>
      <c r="EX25" s="30" t="str">
        <f t="shared" si="329"/>
        <v/>
      </c>
      <c r="EY25" s="101">
        <f>入力シート!EX25</f>
        <v>0</v>
      </c>
      <c r="EZ25" s="101" t="str">
        <f>IF(EX25="","",入力シート!EY25)</f>
        <v/>
      </c>
      <c r="FA25" s="24">
        <f>TIME(入力シート!FA25,入力シート!FC25,0)</f>
        <v>0</v>
      </c>
      <c r="FB25" s="24">
        <f>TIME(入力シート!FE25,入力シート!FG25,0)</f>
        <v>0</v>
      </c>
      <c r="FC25" s="31">
        <f>TIME(入力シート!FI25,入力シート!FK25,0)</f>
        <v>0</v>
      </c>
      <c r="FD25" s="31">
        <f>TIME(入力シート!FM25,入力シート!FO25,0)</f>
        <v>0</v>
      </c>
      <c r="FE25" s="24">
        <f t="shared" si="113"/>
        <v>0</v>
      </c>
      <c r="FF25" s="24">
        <f t="shared" si="114"/>
        <v>0</v>
      </c>
      <c r="FG25" s="24">
        <f t="shared" si="115"/>
        <v>0</v>
      </c>
      <c r="FH25" s="26" t="str">
        <f t="shared" si="12"/>
        <v/>
      </c>
      <c r="FI25" s="26" t="str">
        <f t="shared" si="13"/>
        <v/>
      </c>
      <c r="FJ25" s="24" t="str">
        <f t="shared" si="384"/>
        <v/>
      </c>
      <c r="FK25" s="24" t="str">
        <f t="shared" si="422"/>
        <v/>
      </c>
      <c r="FL25" s="101" t="str">
        <f t="shared" si="117"/>
        <v/>
      </c>
      <c r="FM25" s="24" t="str">
        <f t="shared" si="118"/>
        <v/>
      </c>
      <c r="FN25" s="27">
        <f t="shared" si="365"/>
        <v>1</v>
      </c>
      <c r="FO25" s="27" t="str">
        <f t="shared" si="119"/>
        <v>1</v>
      </c>
      <c r="FP25" s="27" t="str">
        <f t="shared" si="330"/>
        <v/>
      </c>
      <c r="FQ25" s="27" t="str">
        <f t="shared" si="120"/>
        <v/>
      </c>
      <c r="FR25" s="28" t="str">
        <f t="shared" ca="1" si="121"/>
        <v/>
      </c>
      <c r="FS25" s="33">
        <f>入力シート!FQ25</f>
        <v>0</v>
      </c>
      <c r="FT25" s="88" t="str">
        <f t="shared" ca="1" si="423"/>
        <v/>
      </c>
      <c r="FU25" s="87" t="str">
        <f t="shared" si="424"/>
        <v/>
      </c>
      <c r="FV25" s="89" t="str">
        <f t="shared" ca="1" si="122"/>
        <v/>
      </c>
      <c r="FW25" s="84">
        <f t="shared" si="123"/>
        <v>0</v>
      </c>
      <c r="FX25" s="84" t="str">
        <f t="shared" si="425"/>
        <v/>
      </c>
      <c r="FY25" s="84" t="str">
        <f t="shared" si="124"/>
        <v/>
      </c>
      <c r="FZ25" s="24" t="str">
        <f t="shared" si="125"/>
        <v/>
      </c>
      <c r="GA25" s="101">
        <f>入力シート!FR25</f>
        <v>0</v>
      </c>
      <c r="GB25" s="210">
        <f>入力シート!FS25</f>
        <v>0</v>
      </c>
      <c r="GC25" s="211"/>
      <c r="GD25" s="212"/>
      <c r="GE25" s="94"/>
      <c r="GF25" s="94"/>
      <c r="GG25" s="94"/>
      <c r="GH25" s="14">
        <f>入力シート!FT25</f>
        <v>0</v>
      </c>
      <c r="GJ25" s="30" t="str">
        <f t="shared" si="331"/>
        <v/>
      </c>
      <c r="GK25" s="101">
        <f>入力シート!GJ25</f>
        <v>0</v>
      </c>
      <c r="GL25" s="101" t="str">
        <f>IF(GJ25="","",入力シート!GK25)</f>
        <v/>
      </c>
      <c r="GM25" s="24">
        <f>TIME(入力シート!GM25,入力シート!GO25,0)</f>
        <v>0</v>
      </c>
      <c r="GN25" s="24">
        <f>TIME(入力シート!GQ25,入力シート!GS25,0)</f>
        <v>0</v>
      </c>
      <c r="GO25" s="31">
        <f>TIME(入力シート!GU25,入力シート!GW25,0)</f>
        <v>0</v>
      </c>
      <c r="GP25" s="31">
        <f>TIME(入力シート!GY25,入力シート!HA25,0)</f>
        <v>0</v>
      </c>
      <c r="GQ25" s="24">
        <f t="shared" si="126"/>
        <v>0</v>
      </c>
      <c r="GR25" s="24">
        <f t="shared" si="127"/>
        <v>0</v>
      </c>
      <c r="GS25" s="24">
        <f t="shared" si="128"/>
        <v>0</v>
      </c>
      <c r="GT25" s="26" t="str">
        <f t="shared" si="15"/>
        <v/>
      </c>
      <c r="GU25" s="26" t="str">
        <f t="shared" si="16"/>
        <v/>
      </c>
      <c r="GV25" s="24" t="str">
        <f t="shared" si="385"/>
        <v/>
      </c>
      <c r="GW25" s="24" t="str">
        <f t="shared" si="426"/>
        <v/>
      </c>
      <c r="GX25" s="101" t="str">
        <f t="shared" si="130"/>
        <v/>
      </c>
      <c r="GY25" s="24" t="str">
        <f t="shared" si="131"/>
        <v/>
      </c>
      <c r="GZ25" s="27">
        <f t="shared" si="366"/>
        <v>1</v>
      </c>
      <c r="HA25" s="27" t="str">
        <f t="shared" si="132"/>
        <v>1</v>
      </c>
      <c r="HB25" s="27" t="str">
        <f t="shared" si="332"/>
        <v/>
      </c>
      <c r="HC25" s="27" t="str">
        <f t="shared" si="133"/>
        <v/>
      </c>
      <c r="HD25" s="28" t="str">
        <f t="shared" ca="1" si="134"/>
        <v/>
      </c>
      <c r="HE25" s="33">
        <f>入力シート!HC25</f>
        <v>0</v>
      </c>
      <c r="HF25" s="88" t="str">
        <f t="shared" ca="1" si="427"/>
        <v/>
      </c>
      <c r="HG25" s="87" t="str">
        <f t="shared" si="428"/>
        <v/>
      </c>
      <c r="HH25" s="89" t="str">
        <f t="shared" ca="1" si="135"/>
        <v/>
      </c>
      <c r="HI25" s="84">
        <f t="shared" si="136"/>
        <v>0</v>
      </c>
      <c r="HJ25" s="84" t="str">
        <f t="shared" si="429"/>
        <v/>
      </c>
      <c r="HK25" s="84" t="str">
        <f t="shared" si="137"/>
        <v/>
      </c>
      <c r="HL25" s="24" t="str">
        <f t="shared" si="138"/>
        <v/>
      </c>
      <c r="HM25" s="101">
        <f>入力シート!HD25</f>
        <v>0</v>
      </c>
      <c r="HN25" s="210">
        <f>入力シート!HE25</f>
        <v>0</v>
      </c>
      <c r="HO25" s="211"/>
      <c r="HP25" s="212"/>
      <c r="HQ25" s="94"/>
      <c r="HR25" s="94"/>
      <c r="HS25" s="94"/>
      <c r="HT25" s="14">
        <f>入力シート!HF25</f>
        <v>0</v>
      </c>
      <c r="HV25" s="30" t="str">
        <f t="shared" si="333"/>
        <v/>
      </c>
      <c r="HW25" s="101">
        <f>入力シート!HV25</f>
        <v>0</v>
      </c>
      <c r="HX25" s="101" t="str">
        <f>IF(HV25="","",入力シート!HW25)</f>
        <v/>
      </c>
      <c r="HY25" s="24">
        <f>TIME(入力シート!HY25,入力シート!IA25,0)</f>
        <v>0</v>
      </c>
      <c r="HZ25" s="24">
        <f>TIME(入力シート!IC25,入力シート!IE25,0)</f>
        <v>0</v>
      </c>
      <c r="IA25" s="31">
        <f>TIME(入力シート!IG25,入力シート!II25,0)</f>
        <v>0</v>
      </c>
      <c r="IB25" s="31">
        <f>TIME(入力シート!IK25,入力シート!IM25,0)</f>
        <v>0</v>
      </c>
      <c r="IC25" s="24">
        <f t="shared" si="139"/>
        <v>0</v>
      </c>
      <c r="ID25" s="24">
        <f t="shared" si="140"/>
        <v>0</v>
      </c>
      <c r="IE25" s="24">
        <f t="shared" si="141"/>
        <v>0</v>
      </c>
      <c r="IF25" s="26" t="str">
        <f t="shared" si="18"/>
        <v/>
      </c>
      <c r="IG25" s="26" t="str">
        <f t="shared" si="19"/>
        <v/>
      </c>
      <c r="IH25" s="24" t="str">
        <f t="shared" si="386"/>
        <v/>
      </c>
      <c r="II25" s="24" t="str">
        <f t="shared" si="430"/>
        <v/>
      </c>
      <c r="IJ25" s="101" t="str">
        <f t="shared" si="143"/>
        <v/>
      </c>
      <c r="IK25" s="24" t="str">
        <f t="shared" si="144"/>
        <v/>
      </c>
      <c r="IL25" s="27">
        <f t="shared" si="367"/>
        <v>1</v>
      </c>
      <c r="IM25" s="27" t="str">
        <f t="shared" si="145"/>
        <v>1</v>
      </c>
      <c r="IN25" s="27" t="str">
        <f t="shared" si="334"/>
        <v/>
      </c>
      <c r="IO25" s="27" t="str">
        <f t="shared" si="146"/>
        <v/>
      </c>
      <c r="IP25" s="28" t="str">
        <f t="shared" ca="1" si="147"/>
        <v/>
      </c>
      <c r="IQ25" s="33">
        <f>入力シート!IO25</f>
        <v>0</v>
      </c>
      <c r="IR25" s="88" t="str">
        <f t="shared" ca="1" si="431"/>
        <v/>
      </c>
      <c r="IS25" s="87" t="str">
        <f t="shared" si="432"/>
        <v/>
      </c>
      <c r="IT25" s="89" t="str">
        <f t="shared" ca="1" si="148"/>
        <v/>
      </c>
      <c r="IU25" s="84">
        <f t="shared" si="149"/>
        <v>0</v>
      </c>
      <c r="IV25" s="84" t="str">
        <f t="shared" si="433"/>
        <v/>
      </c>
      <c r="IW25" s="84" t="str">
        <f t="shared" si="150"/>
        <v/>
      </c>
      <c r="IX25" s="24" t="str">
        <f t="shared" si="151"/>
        <v/>
      </c>
      <c r="IY25" s="101">
        <f>入力シート!IP25</f>
        <v>0</v>
      </c>
      <c r="IZ25" s="210">
        <f>入力シート!IQ25</f>
        <v>0</v>
      </c>
      <c r="JA25" s="211"/>
      <c r="JB25" s="212"/>
      <c r="JC25" s="94"/>
      <c r="JD25" s="94"/>
      <c r="JE25" s="94"/>
      <c r="JF25" s="14">
        <f>入力シート!IR25</f>
        <v>0</v>
      </c>
      <c r="JH25" s="30" t="str">
        <f t="shared" si="335"/>
        <v/>
      </c>
      <c r="JI25" s="101">
        <f>入力シート!JH25</f>
        <v>0</v>
      </c>
      <c r="JJ25" s="101" t="str">
        <f>IF(JH25="","",入力シート!JI25)</f>
        <v/>
      </c>
      <c r="JK25" s="24">
        <f>TIME(入力シート!JK25,入力シート!JM25,0)</f>
        <v>0</v>
      </c>
      <c r="JL25" s="24">
        <f>TIME(入力シート!JO25,入力シート!JQ25,0)</f>
        <v>0</v>
      </c>
      <c r="JM25" s="31">
        <f>TIME(入力シート!JS25,入力シート!JU25,0)</f>
        <v>0</v>
      </c>
      <c r="JN25" s="31">
        <f>TIME(入力シート!JW25,入力シート!JY25,0)</f>
        <v>0</v>
      </c>
      <c r="JO25" s="24">
        <f t="shared" si="152"/>
        <v>0</v>
      </c>
      <c r="JP25" s="24">
        <f t="shared" si="153"/>
        <v>0</v>
      </c>
      <c r="JQ25" s="24">
        <f t="shared" si="154"/>
        <v>0</v>
      </c>
      <c r="JR25" s="26" t="str">
        <f t="shared" si="21"/>
        <v/>
      </c>
      <c r="JS25" s="26" t="str">
        <f t="shared" si="22"/>
        <v/>
      </c>
      <c r="JT25" s="24" t="str">
        <f t="shared" si="387"/>
        <v/>
      </c>
      <c r="JU25" s="24" t="str">
        <f t="shared" si="434"/>
        <v/>
      </c>
      <c r="JV25" s="101" t="str">
        <f t="shared" si="156"/>
        <v/>
      </c>
      <c r="JW25" s="24" t="str">
        <f t="shared" si="157"/>
        <v/>
      </c>
      <c r="JX25" s="27">
        <f t="shared" si="368"/>
        <v>1</v>
      </c>
      <c r="JY25" s="27" t="str">
        <f t="shared" si="158"/>
        <v>1</v>
      </c>
      <c r="JZ25" s="27" t="str">
        <f t="shared" si="336"/>
        <v/>
      </c>
      <c r="KA25" s="27" t="str">
        <f t="shared" si="159"/>
        <v/>
      </c>
      <c r="KB25" s="28" t="str">
        <f t="shared" ca="1" si="160"/>
        <v/>
      </c>
      <c r="KC25" s="33">
        <f>入力シート!KA25</f>
        <v>0</v>
      </c>
      <c r="KD25" s="88" t="str">
        <f t="shared" ca="1" si="435"/>
        <v/>
      </c>
      <c r="KE25" s="87" t="str">
        <f t="shared" si="436"/>
        <v/>
      </c>
      <c r="KF25" s="89" t="str">
        <f t="shared" ca="1" si="161"/>
        <v/>
      </c>
      <c r="KG25" s="84">
        <f t="shared" si="162"/>
        <v>0</v>
      </c>
      <c r="KH25" s="84" t="str">
        <f t="shared" si="437"/>
        <v/>
      </c>
      <c r="KI25" s="84" t="str">
        <f t="shared" si="163"/>
        <v/>
      </c>
      <c r="KJ25" s="24" t="str">
        <f t="shared" si="164"/>
        <v/>
      </c>
      <c r="KK25" s="101">
        <f>入力シート!KB25</f>
        <v>0</v>
      </c>
      <c r="KL25" s="210">
        <f>入力シート!KC25</f>
        <v>0</v>
      </c>
      <c r="KM25" s="211"/>
      <c r="KN25" s="212"/>
      <c r="KO25" s="94"/>
      <c r="KP25" s="94"/>
      <c r="KQ25" s="94"/>
      <c r="KR25" s="14">
        <f>入力シート!KD25</f>
        <v>0</v>
      </c>
      <c r="KT25" s="30" t="str">
        <f t="shared" si="337"/>
        <v/>
      </c>
      <c r="KU25" s="101">
        <f>入力シート!KT25</f>
        <v>0</v>
      </c>
      <c r="KV25" s="101" t="str">
        <f>IF(KT25="","",入力シート!KU25)</f>
        <v/>
      </c>
      <c r="KW25" s="24">
        <f>TIME(入力シート!KW25,入力シート!KY25,0)</f>
        <v>0</v>
      </c>
      <c r="KX25" s="24">
        <f>TIME(入力シート!LA25,入力シート!LC25,0)</f>
        <v>0</v>
      </c>
      <c r="KY25" s="31">
        <f>TIME(入力シート!LE25,入力シート!LG25,0)</f>
        <v>0</v>
      </c>
      <c r="KZ25" s="31">
        <f>TIME(入力シート!LI25,入力シート!LK25,0)</f>
        <v>0</v>
      </c>
      <c r="LA25" s="24">
        <f t="shared" si="165"/>
        <v>0</v>
      </c>
      <c r="LB25" s="24">
        <f t="shared" si="166"/>
        <v>0</v>
      </c>
      <c r="LC25" s="24">
        <f t="shared" si="167"/>
        <v>0</v>
      </c>
      <c r="LD25" s="26" t="str">
        <f t="shared" si="24"/>
        <v/>
      </c>
      <c r="LE25" s="26" t="str">
        <f t="shared" si="25"/>
        <v/>
      </c>
      <c r="LF25" s="24" t="str">
        <f t="shared" si="388"/>
        <v/>
      </c>
      <c r="LG25" s="24" t="str">
        <f t="shared" si="438"/>
        <v/>
      </c>
      <c r="LH25" s="101" t="str">
        <f t="shared" si="169"/>
        <v/>
      </c>
      <c r="LI25" s="24" t="str">
        <f t="shared" si="170"/>
        <v/>
      </c>
      <c r="LJ25" s="27">
        <f t="shared" si="369"/>
        <v>1</v>
      </c>
      <c r="LK25" s="27" t="str">
        <f t="shared" si="171"/>
        <v>1</v>
      </c>
      <c r="LL25" s="27" t="str">
        <f t="shared" si="338"/>
        <v/>
      </c>
      <c r="LM25" s="27" t="str">
        <f t="shared" si="172"/>
        <v/>
      </c>
      <c r="LN25" s="28" t="str">
        <f t="shared" ca="1" si="173"/>
        <v/>
      </c>
      <c r="LO25" s="33">
        <f>入力シート!LM25</f>
        <v>0</v>
      </c>
      <c r="LP25" s="88" t="str">
        <f t="shared" ca="1" si="439"/>
        <v/>
      </c>
      <c r="LQ25" s="87" t="str">
        <f t="shared" si="440"/>
        <v/>
      </c>
      <c r="LR25" s="89" t="str">
        <f t="shared" ca="1" si="174"/>
        <v/>
      </c>
      <c r="LS25" s="84">
        <f t="shared" si="175"/>
        <v>0</v>
      </c>
      <c r="LT25" s="84" t="str">
        <f t="shared" si="441"/>
        <v/>
      </c>
      <c r="LU25" s="84" t="str">
        <f t="shared" si="176"/>
        <v/>
      </c>
      <c r="LV25" s="24" t="str">
        <f t="shared" si="177"/>
        <v/>
      </c>
      <c r="LW25" s="101">
        <f>入力シート!LN25</f>
        <v>0</v>
      </c>
      <c r="LX25" s="210">
        <f>入力シート!LO25</f>
        <v>0</v>
      </c>
      <c r="LY25" s="211"/>
      <c r="LZ25" s="212"/>
      <c r="MA25" s="94"/>
      <c r="MB25" s="94"/>
      <c r="MC25" s="94"/>
      <c r="MD25" s="14">
        <f>入力シート!LP25</f>
        <v>0</v>
      </c>
      <c r="MF25" s="30" t="str">
        <f t="shared" si="339"/>
        <v/>
      </c>
      <c r="MG25" s="101">
        <f>入力シート!MF25</f>
        <v>0</v>
      </c>
      <c r="MH25" s="101" t="str">
        <f>IF(MF25="","",入力シート!MG25)</f>
        <v/>
      </c>
      <c r="MI25" s="24">
        <f>TIME(入力シート!MI25,入力シート!MK25,0)</f>
        <v>0</v>
      </c>
      <c r="MJ25" s="24">
        <f>TIME(入力シート!MM25,入力シート!MO25,0)</f>
        <v>0</v>
      </c>
      <c r="MK25" s="31">
        <f>TIME(入力シート!MQ25,入力シート!MS25,0)</f>
        <v>0</v>
      </c>
      <c r="ML25" s="31">
        <f>TIME(入力シート!MU25,入力シート!MW25,0)</f>
        <v>0</v>
      </c>
      <c r="MM25" s="24">
        <f t="shared" si="178"/>
        <v>0</v>
      </c>
      <c r="MN25" s="24">
        <f t="shared" si="179"/>
        <v>0</v>
      </c>
      <c r="MO25" s="24">
        <f t="shared" si="180"/>
        <v>0</v>
      </c>
      <c r="MP25" s="26" t="str">
        <f t="shared" si="27"/>
        <v/>
      </c>
      <c r="MQ25" s="26" t="str">
        <f t="shared" si="28"/>
        <v/>
      </c>
      <c r="MR25" s="24" t="str">
        <f t="shared" si="389"/>
        <v/>
      </c>
      <c r="MS25" s="24" t="str">
        <f t="shared" si="442"/>
        <v/>
      </c>
      <c r="MT25" s="101" t="str">
        <f t="shared" si="182"/>
        <v/>
      </c>
      <c r="MU25" s="24" t="str">
        <f t="shared" si="183"/>
        <v/>
      </c>
      <c r="MV25" s="27">
        <f t="shared" si="370"/>
        <v>1</v>
      </c>
      <c r="MW25" s="27" t="str">
        <f t="shared" si="184"/>
        <v>1</v>
      </c>
      <c r="MX25" s="27" t="str">
        <f t="shared" si="340"/>
        <v/>
      </c>
      <c r="MY25" s="27" t="str">
        <f t="shared" si="185"/>
        <v/>
      </c>
      <c r="MZ25" s="28" t="str">
        <f t="shared" ca="1" si="186"/>
        <v/>
      </c>
      <c r="NA25" s="33">
        <f>入力シート!MY25</f>
        <v>0</v>
      </c>
      <c r="NB25" s="88" t="str">
        <f t="shared" ca="1" si="443"/>
        <v/>
      </c>
      <c r="NC25" s="87" t="str">
        <f t="shared" si="444"/>
        <v/>
      </c>
      <c r="ND25" s="89" t="str">
        <f t="shared" ca="1" si="187"/>
        <v/>
      </c>
      <c r="NE25" s="84">
        <f t="shared" si="188"/>
        <v>0</v>
      </c>
      <c r="NF25" s="84" t="str">
        <f t="shared" si="445"/>
        <v/>
      </c>
      <c r="NG25" s="84" t="str">
        <f t="shared" si="189"/>
        <v/>
      </c>
      <c r="NH25" s="24" t="str">
        <f t="shared" si="190"/>
        <v/>
      </c>
      <c r="NI25" s="101">
        <f>入力シート!MZ25</f>
        <v>0</v>
      </c>
      <c r="NJ25" s="210">
        <f>入力シート!NA25</f>
        <v>0</v>
      </c>
      <c r="NK25" s="211"/>
      <c r="NL25" s="212"/>
      <c r="NM25" s="94"/>
      <c r="NN25" s="94"/>
      <c r="NO25" s="94"/>
      <c r="NP25" s="14">
        <f>入力シート!NB25</f>
        <v>0</v>
      </c>
      <c r="NR25" s="30" t="str">
        <f t="shared" si="341"/>
        <v/>
      </c>
      <c r="NS25" s="101">
        <f>入力シート!NR25</f>
        <v>0</v>
      </c>
      <c r="NT25" s="101" t="str">
        <f>IF(NR25="","",入力シート!NS25)</f>
        <v/>
      </c>
      <c r="NU25" s="24">
        <f>TIME(入力シート!NU25,入力シート!NW25,0)</f>
        <v>0</v>
      </c>
      <c r="NV25" s="24">
        <f>TIME(入力シート!NY25,入力シート!OA25,0)</f>
        <v>0</v>
      </c>
      <c r="NW25" s="31">
        <f>TIME(入力シート!OC25,入力シート!OE25,0)</f>
        <v>0</v>
      </c>
      <c r="NX25" s="31">
        <f>TIME(入力シート!OG25,入力シート!OI25,0)</f>
        <v>0</v>
      </c>
      <c r="NY25" s="24">
        <f t="shared" si="191"/>
        <v>0</v>
      </c>
      <c r="NZ25" s="24">
        <f t="shared" si="192"/>
        <v>0</v>
      </c>
      <c r="OA25" s="24">
        <f t="shared" si="193"/>
        <v>0</v>
      </c>
      <c r="OB25" s="26" t="str">
        <f t="shared" si="30"/>
        <v/>
      </c>
      <c r="OC25" s="26" t="str">
        <f t="shared" si="31"/>
        <v/>
      </c>
      <c r="OD25" s="24" t="str">
        <f t="shared" si="390"/>
        <v/>
      </c>
      <c r="OE25" s="24" t="str">
        <f t="shared" si="446"/>
        <v/>
      </c>
      <c r="OF25" s="101" t="str">
        <f t="shared" si="195"/>
        <v/>
      </c>
      <c r="OG25" s="24" t="str">
        <f t="shared" si="196"/>
        <v/>
      </c>
      <c r="OH25" s="27">
        <f t="shared" si="371"/>
        <v>1</v>
      </c>
      <c r="OI25" s="27" t="str">
        <f t="shared" si="197"/>
        <v>1</v>
      </c>
      <c r="OJ25" s="27" t="str">
        <f t="shared" si="342"/>
        <v/>
      </c>
      <c r="OK25" s="27" t="str">
        <f t="shared" si="198"/>
        <v/>
      </c>
      <c r="OL25" s="28" t="str">
        <f t="shared" ca="1" si="199"/>
        <v/>
      </c>
      <c r="OM25" s="33">
        <f>入力シート!OK25</f>
        <v>0</v>
      </c>
      <c r="ON25" s="88" t="str">
        <f t="shared" ca="1" si="447"/>
        <v/>
      </c>
      <c r="OO25" s="87" t="str">
        <f t="shared" si="448"/>
        <v/>
      </c>
      <c r="OP25" s="89" t="str">
        <f t="shared" ca="1" si="200"/>
        <v/>
      </c>
      <c r="OQ25" s="84">
        <f t="shared" si="201"/>
        <v>0</v>
      </c>
      <c r="OR25" s="84" t="str">
        <f t="shared" si="449"/>
        <v/>
      </c>
      <c r="OS25" s="84" t="str">
        <f t="shared" si="202"/>
        <v/>
      </c>
      <c r="OT25" s="24" t="str">
        <f t="shared" si="203"/>
        <v/>
      </c>
      <c r="OU25" s="101">
        <f>入力シート!OL25</f>
        <v>0</v>
      </c>
      <c r="OV25" s="210">
        <f>入力シート!OM25</f>
        <v>0</v>
      </c>
      <c r="OW25" s="211"/>
      <c r="OX25" s="212"/>
      <c r="OY25" s="94"/>
      <c r="OZ25" s="94"/>
      <c r="PA25" s="94"/>
      <c r="PB25" s="14">
        <f>入力シート!ON25</f>
        <v>0</v>
      </c>
      <c r="PD25" s="30" t="str">
        <f t="shared" si="343"/>
        <v/>
      </c>
      <c r="PE25" s="101">
        <f>入力シート!PD25</f>
        <v>0</v>
      </c>
      <c r="PF25" s="101" t="str">
        <f>IF(PD25="","",入力シート!PE25)</f>
        <v/>
      </c>
      <c r="PG25" s="24">
        <f>TIME(入力シート!PG25,入力シート!PI25,0)</f>
        <v>0</v>
      </c>
      <c r="PH25" s="24">
        <f>TIME(入力シート!PK25,入力シート!PM25,0)</f>
        <v>0</v>
      </c>
      <c r="PI25" s="31">
        <f>TIME(入力シート!PO25,入力シート!PQ25,0)</f>
        <v>0</v>
      </c>
      <c r="PJ25" s="31">
        <f>TIME(入力シート!PS25,入力シート!PU25,0)</f>
        <v>0</v>
      </c>
      <c r="PK25" s="24">
        <f t="shared" si="204"/>
        <v>0</v>
      </c>
      <c r="PL25" s="24">
        <f t="shared" si="205"/>
        <v>0</v>
      </c>
      <c r="PM25" s="24">
        <f t="shared" si="206"/>
        <v>0</v>
      </c>
      <c r="PN25" s="26" t="str">
        <f t="shared" si="33"/>
        <v/>
      </c>
      <c r="PO25" s="26" t="str">
        <f t="shared" si="34"/>
        <v/>
      </c>
      <c r="PP25" s="24" t="str">
        <f t="shared" si="391"/>
        <v/>
      </c>
      <c r="PQ25" s="24" t="str">
        <f t="shared" si="450"/>
        <v/>
      </c>
      <c r="PR25" s="101" t="str">
        <f t="shared" si="208"/>
        <v/>
      </c>
      <c r="PS25" s="24" t="str">
        <f t="shared" si="209"/>
        <v/>
      </c>
      <c r="PT25" s="27">
        <f t="shared" si="372"/>
        <v>1</v>
      </c>
      <c r="PU25" s="27" t="str">
        <f t="shared" si="210"/>
        <v>1</v>
      </c>
      <c r="PV25" s="27" t="str">
        <f t="shared" si="344"/>
        <v/>
      </c>
      <c r="PW25" s="27" t="str">
        <f t="shared" si="211"/>
        <v/>
      </c>
      <c r="PX25" s="28" t="str">
        <f t="shared" ca="1" si="212"/>
        <v/>
      </c>
      <c r="PY25" s="33">
        <f>入力シート!PW25</f>
        <v>0</v>
      </c>
      <c r="PZ25" s="88" t="str">
        <f t="shared" ca="1" si="451"/>
        <v/>
      </c>
      <c r="QA25" s="87" t="str">
        <f t="shared" si="452"/>
        <v/>
      </c>
      <c r="QB25" s="89" t="str">
        <f t="shared" ca="1" si="213"/>
        <v/>
      </c>
      <c r="QC25" s="84">
        <f t="shared" si="214"/>
        <v>0</v>
      </c>
      <c r="QD25" s="84" t="str">
        <f t="shared" si="453"/>
        <v/>
      </c>
      <c r="QE25" s="84" t="str">
        <f t="shared" si="215"/>
        <v/>
      </c>
      <c r="QF25" s="24" t="str">
        <f t="shared" si="216"/>
        <v/>
      </c>
      <c r="QG25" s="101">
        <f>入力シート!PX25</f>
        <v>0</v>
      </c>
      <c r="QH25" s="210">
        <f>入力シート!PY25</f>
        <v>0</v>
      </c>
      <c r="QI25" s="211"/>
      <c r="QJ25" s="212"/>
      <c r="QK25" s="94"/>
      <c r="QL25" s="94"/>
      <c r="QM25" s="94"/>
      <c r="QN25" s="14">
        <f>入力シート!PZ25</f>
        <v>0</v>
      </c>
      <c r="QP25" s="30" t="str">
        <f t="shared" si="345"/>
        <v/>
      </c>
      <c r="QQ25" s="101">
        <f>入力シート!QP25</f>
        <v>0</v>
      </c>
      <c r="QR25" s="101" t="str">
        <f>IF(QP25="","",入力シート!QQ25)</f>
        <v/>
      </c>
      <c r="QS25" s="24">
        <f>TIME(入力シート!QS25,入力シート!QU25,0)</f>
        <v>0</v>
      </c>
      <c r="QT25" s="24">
        <f>TIME(入力シート!QW25,入力シート!QY25,0)</f>
        <v>0</v>
      </c>
      <c r="QU25" s="31">
        <f>TIME(入力シート!RA25,入力シート!RC25,0)</f>
        <v>0</v>
      </c>
      <c r="QV25" s="31">
        <f>TIME(入力シート!RE25,入力シート!RG25,0)</f>
        <v>0</v>
      </c>
      <c r="QW25" s="24">
        <f t="shared" si="217"/>
        <v>0</v>
      </c>
      <c r="QX25" s="24">
        <f t="shared" si="218"/>
        <v>0</v>
      </c>
      <c r="QY25" s="24">
        <f t="shared" si="219"/>
        <v>0</v>
      </c>
      <c r="QZ25" s="26" t="str">
        <f t="shared" si="36"/>
        <v/>
      </c>
      <c r="RA25" s="26" t="str">
        <f t="shared" si="37"/>
        <v/>
      </c>
      <c r="RB25" s="24" t="str">
        <f t="shared" si="392"/>
        <v/>
      </c>
      <c r="RC25" s="24" t="str">
        <f t="shared" si="454"/>
        <v/>
      </c>
      <c r="RD25" s="101" t="str">
        <f t="shared" si="221"/>
        <v/>
      </c>
      <c r="RE25" s="24" t="str">
        <f t="shared" si="222"/>
        <v/>
      </c>
      <c r="RF25" s="27">
        <f t="shared" si="373"/>
        <v>1</v>
      </c>
      <c r="RG25" s="27" t="str">
        <f t="shared" si="223"/>
        <v>1</v>
      </c>
      <c r="RH25" s="27" t="str">
        <f t="shared" si="346"/>
        <v/>
      </c>
      <c r="RI25" s="27" t="str">
        <f t="shared" si="224"/>
        <v/>
      </c>
      <c r="RJ25" s="28" t="str">
        <f t="shared" ca="1" si="225"/>
        <v/>
      </c>
      <c r="RK25" s="33">
        <f>入力シート!RI25</f>
        <v>0</v>
      </c>
      <c r="RL25" s="88" t="str">
        <f t="shared" ca="1" si="455"/>
        <v/>
      </c>
      <c r="RM25" s="87" t="str">
        <f t="shared" si="456"/>
        <v/>
      </c>
      <c r="RN25" s="89" t="str">
        <f t="shared" ca="1" si="226"/>
        <v/>
      </c>
      <c r="RO25" s="84">
        <f t="shared" si="227"/>
        <v>0</v>
      </c>
      <c r="RP25" s="84" t="str">
        <f t="shared" si="457"/>
        <v/>
      </c>
      <c r="RQ25" s="84" t="str">
        <f t="shared" si="228"/>
        <v/>
      </c>
      <c r="RR25" s="24" t="str">
        <f t="shared" si="229"/>
        <v/>
      </c>
      <c r="RS25" s="101">
        <f>入力シート!RJ25</f>
        <v>0</v>
      </c>
      <c r="RT25" s="210">
        <f>入力シート!RK25</f>
        <v>0</v>
      </c>
      <c r="RU25" s="211"/>
      <c r="RV25" s="212"/>
      <c r="RW25" s="94"/>
      <c r="RX25" s="94"/>
      <c r="RY25" s="94"/>
      <c r="RZ25" s="14">
        <f>入力シート!RL25</f>
        <v>0</v>
      </c>
      <c r="SB25" s="30" t="str">
        <f t="shared" si="347"/>
        <v/>
      </c>
      <c r="SC25" s="101">
        <f>入力シート!SB25</f>
        <v>0</v>
      </c>
      <c r="SD25" s="101" t="str">
        <f>IF(SB25="","",入力シート!SC25)</f>
        <v/>
      </c>
      <c r="SE25" s="24">
        <f>TIME(入力シート!SE25,入力シート!SG25,0)</f>
        <v>0</v>
      </c>
      <c r="SF25" s="24">
        <f>TIME(入力シート!SI25,入力シート!SK25,0)</f>
        <v>0</v>
      </c>
      <c r="SG25" s="31">
        <f>TIME(入力シート!SM25,入力シート!SO25,0)</f>
        <v>0</v>
      </c>
      <c r="SH25" s="31">
        <f>TIME(入力シート!SQ25,入力シート!SS25,0)</f>
        <v>0</v>
      </c>
      <c r="SI25" s="24">
        <f t="shared" si="230"/>
        <v>0</v>
      </c>
      <c r="SJ25" s="24">
        <f t="shared" si="231"/>
        <v>0</v>
      </c>
      <c r="SK25" s="24">
        <f t="shared" si="232"/>
        <v>0</v>
      </c>
      <c r="SL25" s="26" t="str">
        <f t="shared" si="39"/>
        <v/>
      </c>
      <c r="SM25" s="26" t="str">
        <f t="shared" si="40"/>
        <v/>
      </c>
      <c r="SN25" s="24" t="str">
        <f t="shared" si="393"/>
        <v/>
      </c>
      <c r="SO25" s="24" t="str">
        <f t="shared" si="458"/>
        <v/>
      </c>
      <c r="SP25" s="101" t="str">
        <f t="shared" si="234"/>
        <v/>
      </c>
      <c r="SQ25" s="24" t="str">
        <f t="shared" si="235"/>
        <v/>
      </c>
      <c r="SR25" s="27">
        <f t="shared" si="374"/>
        <v>1</v>
      </c>
      <c r="SS25" s="27" t="str">
        <f t="shared" si="236"/>
        <v>1</v>
      </c>
      <c r="ST25" s="27" t="str">
        <f t="shared" si="348"/>
        <v/>
      </c>
      <c r="SU25" s="27" t="str">
        <f t="shared" si="237"/>
        <v/>
      </c>
      <c r="SV25" s="28" t="str">
        <f t="shared" ca="1" si="238"/>
        <v/>
      </c>
      <c r="SW25" s="33">
        <f>入力シート!SU25</f>
        <v>0</v>
      </c>
      <c r="SX25" s="88" t="str">
        <f t="shared" ca="1" si="459"/>
        <v/>
      </c>
      <c r="SY25" s="87" t="str">
        <f t="shared" si="460"/>
        <v/>
      </c>
      <c r="SZ25" s="89" t="str">
        <f t="shared" ca="1" si="239"/>
        <v/>
      </c>
      <c r="TA25" s="84">
        <f t="shared" si="240"/>
        <v>0</v>
      </c>
      <c r="TB25" s="84" t="str">
        <f t="shared" si="461"/>
        <v/>
      </c>
      <c r="TC25" s="84" t="str">
        <f t="shared" si="241"/>
        <v/>
      </c>
      <c r="TD25" s="24" t="str">
        <f t="shared" si="242"/>
        <v/>
      </c>
      <c r="TE25" s="101">
        <f>入力シート!SV25</f>
        <v>0</v>
      </c>
      <c r="TF25" s="210">
        <f>入力シート!SW25</f>
        <v>0</v>
      </c>
      <c r="TG25" s="211"/>
      <c r="TH25" s="212"/>
      <c r="TI25" s="94"/>
      <c r="TJ25" s="94"/>
      <c r="TK25" s="94"/>
      <c r="TL25" s="14">
        <f>入力シート!SX25</f>
        <v>0</v>
      </c>
      <c r="TN25" s="30" t="str">
        <f t="shared" si="349"/>
        <v/>
      </c>
      <c r="TO25" s="101">
        <f>入力シート!TN25</f>
        <v>0</v>
      </c>
      <c r="TP25" s="101" t="str">
        <f>IF(TN25="","",入力シート!TO25)</f>
        <v/>
      </c>
      <c r="TQ25" s="24">
        <f>TIME(入力シート!TQ25,入力シート!TS25,0)</f>
        <v>0</v>
      </c>
      <c r="TR25" s="24">
        <f>TIME(入力シート!TU25,入力シート!TW25,0)</f>
        <v>0</v>
      </c>
      <c r="TS25" s="31">
        <f>TIME(入力シート!TY25,入力シート!UA25,0)</f>
        <v>0</v>
      </c>
      <c r="TT25" s="31">
        <f>TIME(入力シート!UC25,入力シート!UE25,0)</f>
        <v>0</v>
      </c>
      <c r="TU25" s="24">
        <f t="shared" si="243"/>
        <v>0</v>
      </c>
      <c r="TV25" s="24">
        <f t="shared" si="244"/>
        <v>0</v>
      </c>
      <c r="TW25" s="24">
        <f t="shared" si="245"/>
        <v>0</v>
      </c>
      <c r="TX25" s="26" t="str">
        <f t="shared" si="42"/>
        <v/>
      </c>
      <c r="TY25" s="26" t="str">
        <f t="shared" si="43"/>
        <v/>
      </c>
      <c r="TZ25" s="24" t="str">
        <f t="shared" si="394"/>
        <v/>
      </c>
      <c r="UA25" s="24" t="str">
        <f t="shared" si="462"/>
        <v/>
      </c>
      <c r="UB25" s="101" t="str">
        <f t="shared" si="247"/>
        <v/>
      </c>
      <c r="UC25" s="24" t="str">
        <f t="shared" si="248"/>
        <v/>
      </c>
      <c r="UD25" s="27">
        <f t="shared" si="375"/>
        <v>1</v>
      </c>
      <c r="UE25" s="27" t="str">
        <f t="shared" si="249"/>
        <v>1</v>
      </c>
      <c r="UF25" s="27" t="str">
        <f t="shared" si="350"/>
        <v/>
      </c>
      <c r="UG25" s="27" t="str">
        <f t="shared" si="250"/>
        <v/>
      </c>
      <c r="UH25" s="28" t="str">
        <f t="shared" ca="1" si="251"/>
        <v/>
      </c>
      <c r="UI25" s="33">
        <f>入力シート!UG25</f>
        <v>0</v>
      </c>
      <c r="UJ25" s="88" t="str">
        <f t="shared" ca="1" si="463"/>
        <v/>
      </c>
      <c r="UK25" s="87" t="str">
        <f t="shared" si="464"/>
        <v/>
      </c>
      <c r="UL25" s="89" t="str">
        <f t="shared" ca="1" si="252"/>
        <v/>
      </c>
      <c r="UM25" s="84">
        <f t="shared" si="253"/>
        <v>0</v>
      </c>
      <c r="UN25" s="84" t="str">
        <f t="shared" si="465"/>
        <v/>
      </c>
      <c r="UO25" s="84" t="str">
        <f t="shared" si="254"/>
        <v/>
      </c>
      <c r="UP25" s="24" t="str">
        <f t="shared" si="255"/>
        <v/>
      </c>
      <c r="UQ25" s="101">
        <f>入力シート!UH25</f>
        <v>0</v>
      </c>
      <c r="UR25" s="210">
        <f>入力シート!UI25</f>
        <v>0</v>
      </c>
      <c r="US25" s="211"/>
      <c r="UT25" s="212"/>
      <c r="UU25" s="94"/>
      <c r="UV25" s="94"/>
      <c r="UW25" s="94"/>
      <c r="UX25" s="14">
        <f>入力シート!UJ25</f>
        <v>0</v>
      </c>
      <c r="UZ25" s="30" t="str">
        <f t="shared" si="351"/>
        <v/>
      </c>
      <c r="VA25" s="101">
        <f>入力シート!UZ25</f>
        <v>0</v>
      </c>
      <c r="VB25" s="101" t="str">
        <f>IF(UZ25="","",入力シート!VA25)</f>
        <v/>
      </c>
      <c r="VC25" s="24">
        <f>TIME(入力シート!VC25,入力シート!VE25,0)</f>
        <v>0</v>
      </c>
      <c r="VD25" s="24">
        <f>TIME(入力シート!VG25,入力シート!VI25,0)</f>
        <v>0</v>
      </c>
      <c r="VE25" s="31">
        <f>TIME(入力シート!VK25,入力シート!VM25,0)</f>
        <v>0</v>
      </c>
      <c r="VF25" s="31">
        <f>TIME(入力シート!VO25,入力シート!VQ25,0)</f>
        <v>0</v>
      </c>
      <c r="VG25" s="24">
        <f t="shared" si="256"/>
        <v>0</v>
      </c>
      <c r="VH25" s="24">
        <f t="shared" si="257"/>
        <v>0</v>
      </c>
      <c r="VI25" s="24">
        <f t="shared" si="258"/>
        <v>0</v>
      </c>
      <c r="VJ25" s="26" t="str">
        <f t="shared" si="45"/>
        <v/>
      </c>
      <c r="VK25" s="26" t="str">
        <f t="shared" si="46"/>
        <v/>
      </c>
      <c r="VL25" s="24" t="str">
        <f t="shared" si="395"/>
        <v/>
      </c>
      <c r="VM25" s="24" t="str">
        <f t="shared" si="466"/>
        <v/>
      </c>
      <c r="VN25" s="101" t="str">
        <f t="shared" si="260"/>
        <v/>
      </c>
      <c r="VO25" s="24" t="str">
        <f t="shared" si="261"/>
        <v/>
      </c>
      <c r="VP25" s="27">
        <f t="shared" si="376"/>
        <v>1</v>
      </c>
      <c r="VQ25" s="27" t="str">
        <f t="shared" si="262"/>
        <v>1</v>
      </c>
      <c r="VR25" s="27" t="str">
        <f t="shared" si="352"/>
        <v/>
      </c>
      <c r="VS25" s="27" t="str">
        <f t="shared" si="263"/>
        <v/>
      </c>
      <c r="VT25" s="28" t="str">
        <f t="shared" ca="1" si="264"/>
        <v/>
      </c>
      <c r="VU25" s="33">
        <f>入力シート!VS25</f>
        <v>0</v>
      </c>
      <c r="VV25" s="88" t="str">
        <f t="shared" ca="1" si="467"/>
        <v/>
      </c>
      <c r="VW25" s="87" t="str">
        <f t="shared" si="468"/>
        <v/>
      </c>
      <c r="VX25" s="89" t="str">
        <f t="shared" ca="1" si="265"/>
        <v/>
      </c>
      <c r="VY25" s="84">
        <f t="shared" si="266"/>
        <v>0</v>
      </c>
      <c r="VZ25" s="84" t="str">
        <f t="shared" si="469"/>
        <v/>
      </c>
      <c r="WA25" s="84" t="str">
        <f t="shared" si="267"/>
        <v/>
      </c>
      <c r="WB25" s="24" t="str">
        <f t="shared" si="268"/>
        <v/>
      </c>
      <c r="WC25" s="101">
        <f>入力シート!VT25</f>
        <v>0</v>
      </c>
      <c r="WD25" s="210">
        <f>入力シート!VU25</f>
        <v>0</v>
      </c>
      <c r="WE25" s="211"/>
      <c r="WF25" s="212"/>
      <c r="WG25" s="94"/>
      <c r="WH25" s="94"/>
      <c r="WI25" s="94"/>
      <c r="WJ25" s="14">
        <f>入力シート!VV25</f>
        <v>0</v>
      </c>
      <c r="WL25" s="30" t="str">
        <f t="shared" si="353"/>
        <v/>
      </c>
      <c r="WM25" s="101">
        <f>入力シート!WL25</f>
        <v>0</v>
      </c>
      <c r="WN25" s="101" t="str">
        <f>IF(WL25="","",入力シート!WM25)</f>
        <v/>
      </c>
      <c r="WO25" s="24">
        <f>TIME(入力シート!WO25,入力シート!WQ25,0)</f>
        <v>0</v>
      </c>
      <c r="WP25" s="24">
        <f>TIME(入力シート!WS25,入力シート!WU25,0)</f>
        <v>0</v>
      </c>
      <c r="WQ25" s="31">
        <f>TIME(入力シート!WW25,入力シート!WY25,0)</f>
        <v>0</v>
      </c>
      <c r="WR25" s="31">
        <f>TIME(入力シート!XA25,入力シート!XC25,0)</f>
        <v>0</v>
      </c>
      <c r="WS25" s="24">
        <f t="shared" si="269"/>
        <v>0</v>
      </c>
      <c r="WT25" s="24">
        <f t="shared" si="270"/>
        <v>0</v>
      </c>
      <c r="WU25" s="24">
        <f t="shared" si="271"/>
        <v>0</v>
      </c>
      <c r="WV25" s="26" t="str">
        <f t="shared" si="48"/>
        <v/>
      </c>
      <c r="WW25" s="26" t="str">
        <f t="shared" si="49"/>
        <v/>
      </c>
      <c r="WX25" s="24" t="str">
        <f t="shared" si="396"/>
        <v/>
      </c>
      <c r="WY25" s="24" t="str">
        <f t="shared" si="470"/>
        <v/>
      </c>
      <c r="WZ25" s="101" t="str">
        <f t="shared" si="273"/>
        <v/>
      </c>
      <c r="XA25" s="24" t="str">
        <f t="shared" si="274"/>
        <v/>
      </c>
      <c r="XB25" s="27">
        <f t="shared" si="377"/>
        <v>1</v>
      </c>
      <c r="XC25" s="27" t="str">
        <f t="shared" si="275"/>
        <v>1</v>
      </c>
      <c r="XD25" s="27" t="str">
        <f t="shared" si="354"/>
        <v/>
      </c>
      <c r="XE25" s="27" t="str">
        <f t="shared" si="276"/>
        <v/>
      </c>
      <c r="XF25" s="28" t="str">
        <f t="shared" ca="1" si="277"/>
        <v/>
      </c>
      <c r="XG25" s="33">
        <f>入力シート!XE25</f>
        <v>0</v>
      </c>
      <c r="XH25" s="88" t="str">
        <f t="shared" ca="1" si="471"/>
        <v/>
      </c>
      <c r="XI25" s="87" t="str">
        <f t="shared" si="472"/>
        <v/>
      </c>
      <c r="XJ25" s="89" t="str">
        <f t="shared" ca="1" si="278"/>
        <v/>
      </c>
      <c r="XK25" s="84">
        <f t="shared" si="279"/>
        <v>0</v>
      </c>
      <c r="XL25" s="84" t="str">
        <f t="shared" si="473"/>
        <v/>
      </c>
      <c r="XM25" s="84" t="str">
        <f t="shared" si="280"/>
        <v/>
      </c>
      <c r="XN25" s="24" t="str">
        <f t="shared" si="281"/>
        <v/>
      </c>
      <c r="XO25" s="101">
        <f>入力シート!XF25</f>
        <v>0</v>
      </c>
      <c r="XP25" s="210">
        <f>入力シート!XG25</f>
        <v>0</v>
      </c>
      <c r="XQ25" s="211"/>
      <c r="XR25" s="212"/>
      <c r="XS25" s="94"/>
      <c r="XT25" s="94"/>
      <c r="XU25" s="94"/>
      <c r="XV25" s="14">
        <f>入力シート!XH25</f>
        <v>0</v>
      </c>
      <c r="XX25" s="30" t="str">
        <f t="shared" si="355"/>
        <v/>
      </c>
      <c r="XY25" s="101">
        <f>入力シート!XX25</f>
        <v>0</v>
      </c>
      <c r="XZ25" s="101" t="str">
        <f>IF(XX25="","",入力シート!XY25)</f>
        <v/>
      </c>
      <c r="YA25" s="24">
        <f>TIME(入力シート!YA25,入力シート!YC25,0)</f>
        <v>0</v>
      </c>
      <c r="YB25" s="24">
        <f>TIME(入力シート!YE25,入力シート!YG25,0)</f>
        <v>0</v>
      </c>
      <c r="YC25" s="31">
        <f>TIME(入力シート!YI25,入力シート!YK25,0)</f>
        <v>0</v>
      </c>
      <c r="YD25" s="31">
        <f>TIME(入力シート!YM25,入力シート!YO25,0)</f>
        <v>0</v>
      </c>
      <c r="YE25" s="24">
        <f t="shared" si="282"/>
        <v>0</v>
      </c>
      <c r="YF25" s="24">
        <f t="shared" si="283"/>
        <v>0</v>
      </c>
      <c r="YG25" s="24">
        <f t="shared" si="284"/>
        <v>0</v>
      </c>
      <c r="YH25" s="26" t="str">
        <f t="shared" si="51"/>
        <v/>
      </c>
      <c r="YI25" s="26" t="str">
        <f t="shared" si="52"/>
        <v/>
      </c>
      <c r="YJ25" s="24" t="str">
        <f t="shared" si="397"/>
        <v/>
      </c>
      <c r="YK25" s="24" t="str">
        <f t="shared" si="474"/>
        <v/>
      </c>
      <c r="YL25" s="101" t="str">
        <f t="shared" si="286"/>
        <v/>
      </c>
      <c r="YM25" s="24" t="str">
        <f t="shared" si="287"/>
        <v/>
      </c>
      <c r="YN25" s="27">
        <f t="shared" si="378"/>
        <v>1</v>
      </c>
      <c r="YO25" s="27" t="str">
        <f t="shared" si="288"/>
        <v>1</v>
      </c>
      <c r="YP25" s="27" t="str">
        <f t="shared" si="356"/>
        <v/>
      </c>
      <c r="YQ25" s="27" t="str">
        <f t="shared" si="289"/>
        <v/>
      </c>
      <c r="YR25" s="28" t="str">
        <f t="shared" ca="1" si="290"/>
        <v/>
      </c>
      <c r="YS25" s="33">
        <f>入力シート!YQ25</f>
        <v>0</v>
      </c>
      <c r="YT25" s="88" t="str">
        <f t="shared" ca="1" si="475"/>
        <v/>
      </c>
      <c r="YU25" s="87" t="str">
        <f t="shared" si="476"/>
        <v/>
      </c>
      <c r="YV25" s="89" t="str">
        <f t="shared" ca="1" si="291"/>
        <v/>
      </c>
      <c r="YW25" s="84">
        <f t="shared" si="292"/>
        <v>0</v>
      </c>
      <c r="YX25" s="84" t="str">
        <f t="shared" si="477"/>
        <v/>
      </c>
      <c r="YY25" s="84" t="str">
        <f t="shared" si="293"/>
        <v/>
      </c>
      <c r="YZ25" s="24" t="str">
        <f t="shared" si="294"/>
        <v/>
      </c>
      <c r="ZA25" s="101">
        <f>入力シート!YR25</f>
        <v>0</v>
      </c>
      <c r="ZB25" s="210">
        <f>入力シート!YS25</f>
        <v>0</v>
      </c>
      <c r="ZC25" s="211"/>
      <c r="ZD25" s="212"/>
      <c r="ZE25" s="94"/>
      <c r="ZF25" s="94"/>
      <c r="ZG25" s="94"/>
      <c r="ZH25" s="14">
        <f>入力シート!YT25</f>
        <v>0</v>
      </c>
      <c r="ZJ25" s="30" t="str">
        <f t="shared" si="357"/>
        <v/>
      </c>
      <c r="ZK25" s="101">
        <f>入力シート!ZJ25</f>
        <v>0</v>
      </c>
      <c r="ZL25" s="101" t="str">
        <f>IF(ZJ25="","",入力シート!ZK25)</f>
        <v/>
      </c>
      <c r="ZM25" s="24">
        <f>TIME(入力シート!ZM25,入力シート!ZO25,0)</f>
        <v>0</v>
      </c>
      <c r="ZN25" s="24">
        <f>TIME(入力シート!ZQ25,入力シート!ZS25,0)</f>
        <v>0</v>
      </c>
      <c r="ZO25" s="31">
        <f>TIME(入力シート!ZU25,入力シート!ZW25,0)</f>
        <v>0</v>
      </c>
      <c r="ZP25" s="31">
        <f>TIME(入力シート!ZY25,入力シート!AAA25,0)</f>
        <v>0</v>
      </c>
      <c r="ZQ25" s="24">
        <f t="shared" si="295"/>
        <v>0</v>
      </c>
      <c r="ZR25" s="24">
        <f t="shared" si="296"/>
        <v>0</v>
      </c>
      <c r="ZS25" s="24">
        <f t="shared" si="297"/>
        <v>0</v>
      </c>
      <c r="ZT25" s="26" t="str">
        <f t="shared" si="54"/>
        <v/>
      </c>
      <c r="ZU25" s="26" t="str">
        <f t="shared" si="55"/>
        <v/>
      </c>
      <c r="ZV25" s="24" t="str">
        <f t="shared" si="398"/>
        <v/>
      </c>
      <c r="ZW25" s="24" t="str">
        <f t="shared" si="478"/>
        <v/>
      </c>
      <c r="ZX25" s="101" t="str">
        <f t="shared" si="299"/>
        <v/>
      </c>
      <c r="ZY25" s="24" t="str">
        <f t="shared" si="300"/>
        <v/>
      </c>
      <c r="ZZ25" s="27">
        <f t="shared" si="379"/>
        <v>1</v>
      </c>
      <c r="AAA25" s="27" t="str">
        <f t="shared" si="301"/>
        <v>1</v>
      </c>
      <c r="AAB25" s="27" t="str">
        <f t="shared" si="358"/>
        <v/>
      </c>
      <c r="AAC25" s="27" t="str">
        <f t="shared" si="302"/>
        <v/>
      </c>
      <c r="AAD25" s="28" t="str">
        <f t="shared" ca="1" si="303"/>
        <v/>
      </c>
      <c r="AAE25" s="33">
        <f>入力シート!AAC25</f>
        <v>0</v>
      </c>
      <c r="AAF25" s="88" t="str">
        <f t="shared" ca="1" si="479"/>
        <v/>
      </c>
      <c r="AAG25" s="87" t="str">
        <f t="shared" si="480"/>
        <v/>
      </c>
      <c r="AAH25" s="89" t="str">
        <f t="shared" ca="1" si="304"/>
        <v/>
      </c>
      <c r="AAI25" s="84">
        <f t="shared" si="305"/>
        <v>0</v>
      </c>
      <c r="AAJ25" s="84" t="str">
        <f t="shared" si="481"/>
        <v/>
      </c>
      <c r="AAK25" s="84" t="str">
        <f t="shared" si="306"/>
        <v/>
      </c>
      <c r="AAL25" s="24" t="str">
        <f t="shared" si="307"/>
        <v/>
      </c>
      <c r="AAM25" s="101">
        <f>入力シート!AAD25</f>
        <v>0</v>
      </c>
      <c r="AAN25" s="210">
        <f>入力シート!AAE25</f>
        <v>0</v>
      </c>
      <c r="AAO25" s="211"/>
      <c r="AAP25" s="212"/>
      <c r="AAQ25" s="94"/>
      <c r="AAR25" s="94"/>
      <c r="AAS25" s="94"/>
      <c r="AAT25" s="14">
        <f>入力シート!AAF25</f>
        <v>0</v>
      </c>
      <c r="AAV25" s="30" t="str">
        <f t="shared" si="359"/>
        <v/>
      </c>
      <c r="AAW25" s="101">
        <f>入力シート!AAV25</f>
        <v>0</v>
      </c>
      <c r="AAX25" s="101" t="str">
        <f>IF(AAV25="","",入力シート!AAW25)</f>
        <v/>
      </c>
      <c r="AAY25" s="24">
        <f>TIME(入力シート!AAY25,入力シート!ABA25,0)</f>
        <v>0</v>
      </c>
      <c r="AAZ25" s="24">
        <f>TIME(入力シート!ABC25,入力シート!ABE25,0)</f>
        <v>0</v>
      </c>
      <c r="ABA25" s="31">
        <f>TIME(入力シート!ABG25,入力シート!ABI25,0)</f>
        <v>0</v>
      </c>
      <c r="ABB25" s="31">
        <f>TIME(入力シート!ABK25,入力シート!ABM25,0)</f>
        <v>0</v>
      </c>
      <c r="ABC25" s="24">
        <f t="shared" si="308"/>
        <v>0</v>
      </c>
      <c r="ABD25" s="24">
        <f t="shared" si="309"/>
        <v>0</v>
      </c>
      <c r="ABE25" s="24">
        <f t="shared" si="310"/>
        <v>0</v>
      </c>
      <c r="ABF25" s="26" t="str">
        <f t="shared" si="57"/>
        <v/>
      </c>
      <c r="ABG25" s="26" t="str">
        <f t="shared" si="58"/>
        <v/>
      </c>
      <c r="ABH25" s="24" t="str">
        <f t="shared" si="399"/>
        <v/>
      </c>
      <c r="ABI25" s="24" t="str">
        <f t="shared" si="482"/>
        <v/>
      </c>
      <c r="ABJ25" s="101" t="str">
        <f t="shared" si="312"/>
        <v/>
      </c>
      <c r="ABK25" s="24" t="str">
        <f t="shared" si="313"/>
        <v/>
      </c>
      <c r="ABL25" s="27">
        <f t="shared" si="380"/>
        <v>1</v>
      </c>
      <c r="ABM25" s="27" t="str">
        <f t="shared" si="314"/>
        <v>1</v>
      </c>
      <c r="ABN25" s="27" t="str">
        <f t="shared" si="360"/>
        <v/>
      </c>
      <c r="ABO25" s="27" t="str">
        <f t="shared" si="315"/>
        <v/>
      </c>
      <c r="ABP25" s="28" t="str">
        <f t="shared" ca="1" si="316"/>
        <v/>
      </c>
      <c r="ABQ25" s="33">
        <f>入力シート!ABO25</f>
        <v>0</v>
      </c>
      <c r="ABR25" s="88" t="str">
        <f t="shared" ca="1" si="483"/>
        <v/>
      </c>
      <c r="ABS25" s="87" t="str">
        <f t="shared" si="484"/>
        <v/>
      </c>
      <c r="ABT25" s="89" t="str">
        <f t="shared" ca="1" si="317"/>
        <v/>
      </c>
      <c r="ABU25" s="84">
        <f t="shared" si="318"/>
        <v>0</v>
      </c>
      <c r="ABV25" s="84" t="str">
        <f t="shared" si="485"/>
        <v/>
      </c>
      <c r="ABW25" s="84" t="str">
        <f t="shared" si="319"/>
        <v/>
      </c>
      <c r="ABX25" s="24" t="str">
        <f t="shared" si="320"/>
        <v/>
      </c>
      <c r="ABY25" s="101">
        <f>入力シート!ABP25</f>
        <v>0</v>
      </c>
      <c r="ABZ25" s="210">
        <f>入力シート!ABQ25</f>
        <v>0</v>
      </c>
      <c r="ACA25" s="211"/>
      <c r="ACB25" s="212"/>
      <c r="ACC25" s="94"/>
      <c r="ACD25" s="94"/>
      <c r="ACE25" s="94"/>
      <c r="ACF25" s="14">
        <f>入力シート!ABR25</f>
        <v>0</v>
      </c>
    </row>
    <row r="26" spans="2:760" ht="18" customHeight="1" x14ac:dyDescent="0.2">
      <c r="B26" s="30" t="str">
        <f t="shared" si="321"/>
        <v/>
      </c>
      <c r="C26" s="101">
        <f>入力シート!B26</f>
        <v>0</v>
      </c>
      <c r="D26" s="101" t="str">
        <f>IF(B26="","",入力シート!C26)</f>
        <v/>
      </c>
      <c r="E26" s="24">
        <f>TIME(入力シート!E26,入力シート!G26,0)</f>
        <v>0</v>
      </c>
      <c r="F26" s="24">
        <f>TIME(入力シート!I26,入力シート!K26,0)</f>
        <v>0</v>
      </c>
      <c r="G26" s="31">
        <f>TIME(入力シート!M26,入力シート!O26,0)</f>
        <v>0</v>
      </c>
      <c r="H26" s="31">
        <f>TIME(入力シート!Q26,入力シート!S26,0)</f>
        <v>0</v>
      </c>
      <c r="I26" s="24">
        <f t="shared" si="60"/>
        <v>0</v>
      </c>
      <c r="J26" s="24">
        <f t="shared" si="61"/>
        <v>0</v>
      </c>
      <c r="K26" s="24">
        <f t="shared" si="62"/>
        <v>0</v>
      </c>
      <c r="L26" s="26" t="str">
        <f t="shared" si="400"/>
        <v/>
      </c>
      <c r="M26" s="26" t="str">
        <f t="shared" si="1"/>
        <v/>
      </c>
      <c r="N26" s="24" t="str">
        <f t="shared" si="401"/>
        <v/>
      </c>
      <c r="O26" s="24" t="str">
        <f t="shared" si="402"/>
        <v/>
      </c>
      <c r="P26" s="101" t="str">
        <f t="shared" si="403"/>
        <v/>
      </c>
      <c r="Q26" s="24" t="str">
        <f t="shared" si="66"/>
        <v/>
      </c>
      <c r="R26" s="27">
        <f t="shared" si="361"/>
        <v>1</v>
      </c>
      <c r="S26" s="27" t="str">
        <f t="shared" si="404"/>
        <v>1</v>
      </c>
      <c r="T26" s="27" t="str">
        <f t="shared" si="322"/>
        <v/>
      </c>
      <c r="U26" s="27" t="str">
        <f t="shared" si="405"/>
        <v/>
      </c>
      <c r="V26" s="28" t="str">
        <f t="shared" ca="1" si="406"/>
        <v/>
      </c>
      <c r="W26" s="33">
        <f>入力シート!U26</f>
        <v>0</v>
      </c>
      <c r="X26" s="88" t="str">
        <f t="shared" ca="1" si="407"/>
        <v/>
      </c>
      <c r="Y26" s="87" t="str">
        <f t="shared" si="408"/>
        <v/>
      </c>
      <c r="Z26" s="89" t="str">
        <f t="shared" ca="1" si="70"/>
        <v/>
      </c>
      <c r="AA26" s="84">
        <f t="shared" si="71"/>
        <v>0</v>
      </c>
      <c r="AB26" s="84" t="str">
        <f t="shared" si="409"/>
        <v/>
      </c>
      <c r="AC26" s="84" t="str">
        <f t="shared" si="72"/>
        <v/>
      </c>
      <c r="AD26" s="24" t="str">
        <f t="shared" si="73"/>
        <v/>
      </c>
      <c r="AE26" s="101">
        <f>入力シート!V26</f>
        <v>0</v>
      </c>
      <c r="AF26" s="210">
        <f>入力シート!W26</f>
        <v>0</v>
      </c>
      <c r="AG26" s="211"/>
      <c r="AH26" s="212"/>
      <c r="AI26" s="94"/>
      <c r="AJ26" s="94"/>
      <c r="AK26" s="94"/>
      <c r="AL26" s="14">
        <f>入力シート!X26</f>
        <v>0</v>
      </c>
      <c r="AN26" s="30" t="str">
        <f t="shared" si="323"/>
        <v/>
      </c>
      <c r="AO26" s="101">
        <f>入力シート!AN26</f>
        <v>0</v>
      </c>
      <c r="AP26" s="101" t="str">
        <f>IF(AN26="","",入力シート!AO26)</f>
        <v/>
      </c>
      <c r="AQ26" s="24">
        <f>TIME(入力シート!AQ26,入力シート!AS26,0)</f>
        <v>0</v>
      </c>
      <c r="AR26" s="24">
        <f>TIME(入力シート!AU26,入力シート!AW26,0)</f>
        <v>0</v>
      </c>
      <c r="AS26" s="31">
        <f>TIME(入力シート!AY26,入力シート!BA26,0)</f>
        <v>0</v>
      </c>
      <c r="AT26" s="31">
        <f>TIME(入力シート!BC26,入力シート!BE26,0)</f>
        <v>0</v>
      </c>
      <c r="AU26" s="24">
        <f t="shared" si="74"/>
        <v>0</v>
      </c>
      <c r="AV26" s="24">
        <f t="shared" si="75"/>
        <v>0</v>
      </c>
      <c r="AW26" s="24">
        <f t="shared" si="76"/>
        <v>0</v>
      </c>
      <c r="AX26" s="26" t="str">
        <f t="shared" si="3"/>
        <v/>
      </c>
      <c r="AY26" s="26" t="str">
        <f t="shared" si="4"/>
        <v/>
      </c>
      <c r="AZ26" s="24" t="str">
        <f t="shared" si="381"/>
        <v/>
      </c>
      <c r="BA26" s="24" t="str">
        <f t="shared" si="410"/>
        <v/>
      </c>
      <c r="BB26" s="101" t="str">
        <f t="shared" si="78"/>
        <v/>
      </c>
      <c r="BC26" s="24" t="str">
        <f t="shared" si="79"/>
        <v/>
      </c>
      <c r="BD26" s="27">
        <f t="shared" si="362"/>
        <v>1</v>
      </c>
      <c r="BE26" s="27" t="str">
        <f t="shared" si="80"/>
        <v>1</v>
      </c>
      <c r="BF26" s="27" t="str">
        <f t="shared" si="324"/>
        <v/>
      </c>
      <c r="BG26" s="27" t="str">
        <f t="shared" si="81"/>
        <v/>
      </c>
      <c r="BH26" s="28" t="str">
        <f t="shared" ca="1" si="82"/>
        <v/>
      </c>
      <c r="BI26" s="33">
        <f>入力シート!BG26</f>
        <v>0</v>
      </c>
      <c r="BJ26" s="88" t="str">
        <f t="shared" ca="1" si="411"/>
        <v/>
      </c>
      <c r="BK26" s="87" t="str">
        <f t="shared" si="412"/>
        <v/>
      </c>
      <c r="BL26" s="89" t="str">
        <f t="shared" ca="1" si="83"/>
        <v/>
      </c>
      <c r="BM26" s="84">
        <f t="shared" si="84"/>
        <v>0</v>
      </c>
      <c r="BN26" s="84" t="str">
        <f t="shared" si="413"/>
        <v/>
      </c>
      <c r="BO26" s="84" t="str">
        <f t="shared" si="85"/>
        <v/>
      </c>
      <c r="BP26" s="24" t="str">
        <f t="shared" si="86"/>
        <v/>
      </c>
      <c r="BQ26" s="101">
        <f>入力シート!BH26</f>
        <v>0</v>
      </c>
      <c r="BR26" s="210">
        <f>入力シート!BI26</f>
        <v>0</v>
      </c>
      <c r="BS26" s="211"/>
      <c r="BT26" s="212"/>
      <c r="BU26" s="94"/>
      <c r="BV26" s="94"/>
      <c r="BW26" s="94"/>
      <c r="BX26" s="14">
        <f>入力シート!BJ26</f>
        <v>0</v>
      </c>
      <c r="BZ26" s="30" t="str">
        <f t="shared" si="325"/>
        <v/>
      </c>
      <c r="CA26" s="101">
        <f>入力シート!BZ26</f>
        <v>0</v>
      </c>
      <c r="CB26" s="101" t="str">
        <f>IF(BZ26="","",入力シート!CA26)</f>
        <v/>
      </c>
      <c r="CC26" s="24">
        <f>TIME(入力シート!CC26,入力シート!CE26,0)</f>
        <v>0</v>
      </c>
      <c r="CD26" s="24">
        <f>TIME(入力シート!CG26,入力シート!CI26,0)</f>
        <v>0</v>
      </c>
      <c r="CE26" s="31">
        <f>TIME(入力シート!CK26,入力シート!CM26,0)</f>
        <v>0</v>
      </c>
      <c r="CF26" s="31">
        <f>TIME(入力シート!CO26,入力シート!CQ26,0)</f>
        <v>0</v>
      </c>
      <c r="CG26" s="24">
        <f t="shared" si="87"/>
        <v>0</v>
      </c>
      <c r="CH26" s="24">
        <f t="shared" si="88"/>
        <v>0</v>
      </c>
      <c r="CI26" s="24">
        <f t="shared" si="89"/>
        <v>0</v>
      </c>
      <c r="CJ26" s="26" t="str">
        <f t="shared" si="6"/>
        <v/>
      </c>
      <c r="CK26" s="26" t="str">
        <f t="shared" si="7"/>
        <v/>
      </c>
      <c r="CL26" s="24" t="str">
        <f t="shared" si="382"/>
        <v/>
      </c>
      <c r="CM26" s="24" t="str">
        <f t="shared" si="414"/>
        <v/>
      </c>
      <c r="CN26" s="101" t="str">
        <f t="shared" si="91"/>
        <v/>
      </c>
      <c r="CO26" s="24" t="str">
        <f t="shared" si="92"/>
        <v/>
      </c>
      <c r="CP26" s="27">
        <f t="shared" si="363"/>
        <v>1</v>
      </c>
      <c r="CQ26" s="27" t="str">
        <f t="shared" si="93"/>
        <v>1</v>
      </c>
      <c r="CR26" s="27" t="str">
        <f t="shared" si="326"/>
        <v/>
      </c>
      <c r="CS26" s="27" t="str">
        <f t="shared" si="94"/>
        <v/>
      </c>
      <c r="CT26" s="28" t="str">
        <f t="shared" ca="1" si="95"/>
        <v/>
      </c>
      <c r="CU26" s="33">
        <f>入力シート!CS26</f>
        <v>0</v>
      </c>
      <c r="CV26" s="88" t="str">
        <f t="shared" ca="1" si="415"/>
        <v/>
      </c>
      <c r="CW26" s="87" t="str">
        <f t="shared" si="416"/>
        <v/>
      </c>
      <c r="CX26" s="89" t="str">
        <f t="shared" ca="1" si="96"/>
        <v/>
      </c>
      <c r="CY26" s="84">
        <f t="shared" si="97"/>
        <v>0</v>
      </c>
      <c r="CZ26" s="84" t="str">
        <f t="shared" si="417"/>
        <v/>
      </c>
      <c r="DA26" s="84" t="str">
        <f t="shared" si="98"/>
        <v/>
      </c>
      <c r="DB26" s="24" t="str">
        <f t="shared" si="99"/>
        <v/>
      </c>
      <c r="DC26" s="101">
        <f>入力シート!CT26</f>
        <v>0</v>
      </c>
      <c r="DD26" s="210">
        <f>入力シート!CU26</f>
        <v>0</v>
      </c>
      <c r="DE26" s="211"/>
      <c r="DF26" s="212"/>
      <c r="DG26" s="94"/>
      <c r="DH26" s="94"/>
      <c r="DI26" s="94"/>
      <c r="DJ26" s="14">
        <f>入力シート!CV26</f>
        <v>0</v>
      </c>
      <c r="DL26" s="30" t="str">
        <f t="shared" si="327"/>
        <v/>
      </c>
      <c r="DM26" s="101">
        <f>入力シート!DL26</f>
        <v>0</v>
      </c>
      <c r="DN26" s="101" t="str">
        <f>IF(DL26="","",入力シート!DM26)</f>
        <v/>
      </c>
      <c r="DO26" s="24">
        <f>TIME(入力シート!DO26,入力シート!DQ26,0)</f>
        <v>0</v>
      </c>
      <c r="DP26" s="24">
        <f>TIME(入力シート!DS26,入力シート!DU26,0)</f>
        <v>0</v>
      </c>
      <c r="DQ26" s="31">
        <f>TIME(入力シート!DW26,入力シート!DY26,0)</f>
        <v>0</v>
      </c>
      <c r="DR26" s="31">
        <f>TIME(入力シート!EA26,入力シート!EC26,0)</f>
        <v>0</v>
      </c>
      <c r="DS26" s="24">
        <f t="shared" si="100"/>
        <v>0</v>
      </c>
      <c r="DT26" s="24">
        <f t="shared" si="101"/>
        <v>0</v>
      </c>
      <c r="DU26" s="24">
        <f t="shared" si="102"/>
        <v>0</v>
      </c>
      <c r="DV26" s="26" t="str">
        <f t="shared" si="9"/>
        <v/>
      </c>
      <c r="DW26" s="26" t="str">
        <f t="shared" si="10"/>
        <v/>
      </c>
      <c r="DX26" s="24" t="str">
        <f t="shared" si="383"/>
        <v/>
      </c>
      <c r="DY26" s="24" t="str">
        <f t="shared" si="418"/>
        <v/>
      </c>
      <c r="DZ26" s="101" t="str">
        <f t="shared" si="104"/>
        <v/>
      </c>
      <c r="EA26" s="24" t="str">
        <f t="shared" si="105"/>
        <v/>
      </c>
      <c r="EB26" s="27">
        <f t="shared" si="364"/>
        <v>1</v>
      </c>
      <c r="EC26" s="27" t="str">
        <f t="shared" si="106"/>
        <v>1</v>
      </c>
      <c r="ED26" s="27" t="str">
        <f t="shared" si="328"/>
        <v/>
      </c>
      <c r="EE26" s="27" t="str">
        <f t="shared" si="107"/>
        <v/>
      </c>
      <c r="EF26" s="28" t="str">
        <f t="shared" ca="1" si="108"/>
        <v/>
      </c>
      <c r="EG26" s="33">
        <f>入力シート!EE26</f>
        <v>0</v>
      </c>
      <c r="EH26" s="88" t="str">
        <f t="shared" ca="1" si="419"/>
        <v/>
      </c>
      <c r="EI26" s="87" t="str">
        <f t="shared" si="420"/>
        <v/>
      </c>
      <c r="EJ26" s="89" t="str">
        <f t="shared" ca="1" si="109"/>
        <v/>
      </c>
      <c r="EK26" s="84">
        <f t="shared" si="110"/>
        <v>0</v>
      </c>
      <c r="EL26" s="84" t="str">
        <f t="shared" si="421"/>
        <v/>
      </c>
      <c r="EM26" s="84" t="str">
        <f t="shared" si="111"/>
        <v/>
      </c>
      <c r="EN26" s="24" t="str">
        <f t="shared" si="112"/>
        <v/>
      </c>
      <c r="EO26" s="101">
        <f>入力シート!EF26</f>
        <v>0</v>
      </c>
      <c r="EP26" s="210">
        <f>入力シート!EG26</f>
        <v>0</v>
      </c>
      <c r="EQ26" s="211"/>
      <c r="ER26" s="212"/>
      <c r="ES26" s="94"/>
      <c r="ET26" s="94"/>
      <c r="EU26" s="94"/>
      <c r="EV26" s="14">
        <f>入力シート!EH26</f>
        <v>0</v>
      </c>
      <c r="EX26" s="30" t="str">
        <f t="shared" si="329"/>
        <v/>
      </c>
      <c r="EY26" s="101">
        <f>入力シート!EX26</f>
        <v>0</v>
      </c>
      <c r="EZ26" s="101" t="str">
        <f>IF(EX26="","",入力シート!EY26)</f>
        <v/>
      </c>
      <c r="FA26" s="24">
        <f>TIME(入力シート!FA26,入力シート!FC26,0)</f>
        <v>0</v>
      </c>
      <c r="FB26" s="24">
        <f>TIME(入力シート!FE26,入力シート!FG26,0)</f>
        <v>0</v>
      </c>
      <c r="FC26" s="31">
        <f>TIME(入力シート!FI26,入力シート!FK26,0)</f>
        <v>0</v>
      </c>
      <c r="FD26" s="31">
        <f>TIME(入力シート!FM26,入力シート!FO26,0)</f>
        <v>0</v>
      </c>
      <c r="FE26" s="24">
        <f t="shared" si="113"/>
        <v>0</v>
      </c>
      <c r="FF26" s="24">
        <f t="shared" si="114"/>
        <v>0</v>
      </c>
      <c r="FG26" s="24">
        <f t="shared" si="115"/>
        <v>0</v>
      </c>
      <c r="FH26" s="26" t="str">
        <f t="shared" si="12"/>
        <v/>
      </c>
      <c r="FI26" s="26" t="str">
        <f t="shared" si="13"/>
        <v/>
      </c>
      <c r="FJ26" s="24" t="str">
        <f t="shared" si="384"/>
        <v/>
      </c>
      <c r="FK26" s="24" t="str">
        <f t="shared" si="422"/>
        <v/>
      </c>
      <c r="FL26" s="101" t="str">
        <f t="shared" si="117"/>
        <v/>
      </c>
      <c r="FM26" s="24" t="str">
        <f t="shared" si="118"/>
        <v/>
      </c>
      <c r="FN26" s="27">
        <f t="shared" si="365"/>
        <v>1</v>
      </c>
      <c r="FO26" s="27" t="str">
        <f t="shared" si="119"/>
        <v>1</v>
      </c>
      <c r="FP26" s="27" t="str">
        <f t="shared" si="330"/>
        <v/>
      </c>
      <c r="FQ26" s="27" t="str">
        <f t="shared" si="120"/>
        <v/>
      </c>
      <c r="FR26" s="28" t="str">
        <f t="shared" ca="1" si="121"/>
        <v/>
      </c>
      <c r="FS26" s="33">
        <f>入力シート!FQ26</f>
        <v>0</v>
      </c>
      <c r="FT26" s="88" t="str">
        <f t="shared" ca="1" si="423"/>
        <v/>
      </c>
      <c r="FU26" s="87" t="str">
        <f t="shared" si="424"/>
        <v/>
      </c>
      <c r="FV26" s="89" t="str">
        <f t="shared" ca="1" si="122"/>
        <v/>
      </c>
      <c r="FW26" s="84">
        <f t="shared" si="123"/>
        <v>0</v>
      </c>
      <c r="FX26" s="84" t="str">
        <f t="shared" si="425"/>
        <v/>
      </c>
      <c r="FY26" s="84" t="str">
        <f t="shared" si="124"/>
        <v/>
      </c>
      <c r="FZ26" s="24" t="str">
        <f t="shared" si="125"/>
        <v/>
      </c>
      <c r="GA26" s="101">
        <f>入力シート!FR26</f>
        <v>0</v>
      </c>
      <c r="GB26" s="210">
        <f>入力シート!FS26</f>
        <v>0</v>
      </c>
      <c r="GC26" s="211"/>
      <c r="GD26" s="212"/>
      <c r="GE26" s="94"/>
      <c r="GF26" s="94"/>
      <c r="GG26" s="94"/>
      <c r="GH26" s="14">
        <f>入力シート!FT26</f>
        <v>0</v>
      </c>
      <c r="GJ26" s="30" t="str">
        <f t="shared" si="331"/>
        <v/>
      </c>
      <c r="GK26" s="101">
        <f>入力シート!GJ26</f>
        <v>0</v>
      </c>
      <c r="GL26" s="101" t="str">
        <f>IF(GJ26="","",入力シート!GK26)</f>
        <v/>
      </c>
      <c r="GM26" s="24">
        <f>TIME(入力シート!GM26,入力シート!GO26,0)</f>
        <v>0</v>
      </c>
      <c r="GN26" s="24">
        <f>TIME(入力シート!GQ26,入力シート!GS26,0)</f>
        <v>0</v>
      </c>
      <c r="GO26" s="31">
        <f>TIME(入力シート!GU26,入力シート!GW26,0)</f>
        <v>0</v>
      </c>
      <c r="GP26" s="31">
        <f>TIME(入力シート!GY26,入力シート!HA26,0)</f>
        <v>0</v>
      </c>
      <c r="GQ26" s="24">
        <f t="shared" si="126"/>
        <v>0</v>
      </c>
      <c r="GR26" s="24">
        <f t="shared" si="127"/>
        <v>0</v>
      </c>
      <c r="GS26" s="24">
        <f t="shared" si="128"/>
        <v>0</v>
      </c>
      <c r="GT26" s="26" t="str">
        <f t="shared" si="15"/>
        <v/>
      </c>
      <c r="GU26" s="26" t="str">
        <f t="shared" si="16"/>
        <v/>
      </c>
      <c r="GV26" s="24" t="str">
        <f t="shared" si="385"/>
        <v/>
      </c>
      <c r="GW26" s="24" t="str">
        <f t="shared" si="426"/>
        <v/>
      </c>
      <c r="GX26" s="101" t="str">
        <f t="shared" si="130"/>
        <v/>
      </c>
      <c r="GY26" s="24" t="str">
        <f t="shared" si="131"/>
        <v/>
      </c>
      <c r="GZ26" s="27">
        <f t="shared" si="366"/>
        <v>1</v>
      </c>
      <c r="HA26" s="27" t="str">
        <f t="shared" si="132"/>
        <v>1</v>
      </c>
      <c r="HB26" s="27" t="str">
        <f t="shared" si="332"/>
        <v/>
      </c>
      <c r="HC26" s="27" t="str">
        <f t="shared" si="133"/>
        <v/>
      </c>
      <c r="HD26" s="28" t="str">
        <f t="shared" ca="1" si="134"/>
        <v/>
      </c>
      <c r="HE26" s="33">
        <f>入力シート!HC26</f>
        <v>0</v>
      </c>
      <c r="HF26" s="88" t="str">
        <f t="shared" ca="1" si="427"/>
        <v/>
      </c>
      <c r="HG26" s="87" t="str">
        <f t="shared" si="428"/>
        <v/>
      </c>
      <c r="HH26" s="89" t="str">
        <f t="shared" ca="1" si="135"/>
        <v/>
      </c>
      <c r="HI26" s="84">
        <f t="shared" si="136"/>
        <v>0</v>
      </c>
      <c r="HJ26" s="84" t="str">
        <f t="shared" si="429"/>
        <v/>
      </c>
      <c r="HK26" s="84" t="str">
        <f t="shared" si="137"/>
        <v/>
      </c>
      <c r="HL26" s="24" t="str">
        <f t="shared" si="138"/>
        <v/>
      </c>
      <c r="HM26" s="101">
        <f>入力シート!HD26</f>
        <v>0</v>
      </c>
      <c r="HN26" s="210">
        <f>入力シート!HE26</f>
        <v>0</v>
      </c>
      <c r="HO26" s="211"/>
      <c r="HP26" s="212"/>
      <c r="HQ26" s="94"/>
      <c r="HR26" s="94"/>
      <c r="HS26" s="94"/>
      <c r="HT26" s="14">
        <f>入力シート!HF26</f>
        <v>0</v>
      </c>
      <c r="HV26" s="30" t="str">
        <f t="shared" si="333"/>
        <v/>
      </c>
      <c r="HW26" s="101">
        <f>入力シート!HV26</f>
        <v>0</v>
      </c>
      <c r="HX26" s="101" t="str">
        <f>IF(HV26="","",入力シート!HW26)</f>
        <v/>
      </c>
      <c r="HY26" s="24">
        <f>TIME(入力シート!HY26,入力シート!IA26,0)</f>
        <v>0</v>
      </c>
      <c r="HZ26" s="24">
        <f>TIME(入力シート!IC26,入力シート!IE26,0)</f>
        <v>0</v>
      </c>
      <c r="IA26" s="31">
        <f>TIME(入力シート!IG26,入力シート!II26,0)</f>
        <v>0</v>
      </c>
      <c r="IB26" s="31">
        <f>TIME(入力シート!IK26,入力シート!IM26,0)</f>
        <v>0</v>
      </c>
      <c r="IC26" s="24">
        <f t="shared" si="139"/>
        <v>0</v>
      </c>
      <c r="ID26" s="24">
        <f t="shared" si="140"/>
        <v>0</v>
      </c>
      <c r="IE26" s="24">
        <f t="shared" si="141"/>
        <v>0</v>
      </c>
      <c r="IF26" s="26" t="str">
        <f t="shared" si="18"/>
        <v/>
      </c>
      <c r="IG26" s="26" t="str">
        <f t="shared" si="19"/>
        <v/>
      </c>
      <c r="IH26" s="24" t="str">
        <f t="shared" si="386"/>
        <v/>
      </c>
      <c r="II26" s="24" t="str">
        <f t="shared" si="430"/>
        <v/>
      </c>
      <c r="IJ26" s="101" t="str">
        <f t="shared" si="143"/>
        <v/>
      </c>
      <c r="IK26" s="24" t="str">
        <f t="shared" si="144"/>
        <v/>
      </c>
      <c r="IL26" s="27">
        <f t="shared" si="367"/>
        <v>1</v>
      </c>
      <c r="IM26" s="27" t="str">
        <f t="shared" si="145"/>
        <v>1</v>
      </c>
      <c r="IN26" s="27" t="str">
        <f t="shared" si="334"/>
        <v/>
      </c>
      <c r="IO26" s="27" t="str">
        <f t="shared" si="146"/>
        <v/>
      </c>
      <c r="IP26" s="28" t="str">
        <f t="shared" ca="1" si="147"/>
        <v/>
      </c>
      <c r="IQ26" s="33">
        <f>入力シート!IO26</f>
        <v>0</v>
      </c>
      <c r="IR26" s="88" t="str">
        <f t="shared" ca="1" si="431"/>
        <v/>
      </c>
      <c r="IS26" s="87" t="str">
        <f t="shared" si="432"/>
        <v/>
      </c>
      <c r="IT26" s="89" t="str">
        <f t="shared" ca="1" si="148"/>
        <v/>
      </c>
      <c r="IU26" s="84">
        <f t="shared" si="149"/>
        <v>0</v>
      </c>
      <c r="IV26" s="84" t="str">
        <f t="shared" si="433"/>
        <v/>
      </c>
      <c r="IW26" s="84" t="str">
        <f t="shared" si="150"/>
        <v/>
      </c>
      <c r="IX26" s="24" t="str">
        <f t="shared" si="151"/>
        <v/>
      </c>
      <c r="IY26" s="101">
        <f>入力シート!IP26</f>
        <v>0</v>
      </c>
      <c r="IZ26" s="210">
        <f>入力シート!IQ26</f>
        <v>0</v>
      </c>
      <c r="JA26" s="211"/>
      <c r="JB26" s="212"/>
      <c r="JC26" s="94"/>
      <c r="JD26" s="94"/>
      <c r="JE26" s="94"/>
      <c r="JF26" s="14">
        <f>入力シート!IR26</f>
        <v>0</v>
      </c>
      <c r="JH26" s="30" t="str">
        <f t="shared" si="335"/>
        <v/>
      </c>
      <c r="JI26" s="101">
        <f>入力シート!JH26</f>
        <v>0</v>
      </c>
      <c r="JJ26" s="101" t="str">
        <f>IF(JH26="","",入力シート!JI26)</f>
        <v/>
      </c>
      <c r="JK26" s="24">
        <f>TIME(入力シート!JK26,入力シート!JM26,0)</f>
        <v>0</v>
      </c>
      <c r="JL26" s="24">
        <f>TIME(入力シート!JO26,入力シート!JQ26,0)</f>
        <v>0</v>
      </c>
      <c r="JM26" s="31">
        <f>TIME(入力シート!JS26,入力シート!JU26,0)</f>
        <v>0</v>
      </c>
      <c r="JN26" s="31">
        <f>TIME(入力シート!JW26,入力シート!JY26,0)</f>
        <v>0</v>
      </c>
      <c r="JO26" s="24">
        <f t="shared" si="152"/>
        <v>0</v>
      </c>
      <c r="JP26" s="24">
        <f t="shared" si="153"/>
        <v>0</v>
      </c>
      <c r="JQ26" s="24">
        <f t="shared" si="154"/>
        <v>0</v>
      </c>
      <c r="JR26" s="26" t="str">
        <f t="shared" si="21"/>
        <v/>
      </c>
      <c r="JS26" s="26" t="str">
        <f t="shared" si="22"/>
        <v/>
      </c>
      <c r="JT26" s="24" t="str">
        <f t="shared" si="387"/>
        <v/>
      </c>
      <c r="JU26" s="24" t="str">
        <f t="shared" si="434"/>
        <v/>
      </c>
      <c r="JV26" s="101" t="str">
        <f t="shared" si="156"/>
        <v/>
      </c>
      <c r="JW26" s="24" t="str">
        <f t="shared" si="157"/>
        <v/>
      </c>
      <c r="JX26" s="27">
        <f t="shared" si="368"/>
        <v>1</v>
      </c>
      <c r="JY26" s="27" t="str">
        <f t="shared" si="158"/>
        <v>1</v>
      </c>
      <c r="JZ26" s="27" t="str">
        <f t="shared" si="336"/>
        <v/>
      </c>
      <c r="KA26" s="27" t="str">
        <f t="shared" si="159"/>
        <v/>
      </c>
      <c r="KB26" s="28" t="str">
        <f t="shared" ca="1" si="160"/>
        <v/>
      </c>
      <c r="KC26" s="33">
        <f>入力シート!KA26</f>
        <v>0</v>
      </c>
      <c r="KD26" s="88" t="str">
        <f t="shared" ca="1" si="435"/>
        <v/>
      </c>
      <c r="KE26" s="87" t="str">
        <f t="shared" si="436"/>
        <v/>
      </c>
      <c r="KF26" s="89" t="str">
        <f t="shared" ca="1" si="161"/>
        <v/>
      </c>
      <c r="KG26" s="84">
        <f t="shared" si="162"/>
        <v>0</v>
      </c>
      <c r="KH26" s="84" t="str">
        <f t="shared" si="437"/>
        <v/>
      </c>
      <c r="KI26" s="84" t="str">
        <f t="shared" si="163"/>
        <v/>
      </c>
      <c r="KJ26" s="24" t="str">
        <f t="shared" si="164"/>
        <v/>
      </c>
      <c r="KK26" s="101">
        <f>入力シート!KB26</f>
        <v>0</v>
      </c>
      <c r="KL26" s="210">
        <f>入力シート!KC26</f>
        <v>0</v>
      </c>
      <c r="KM26" s="211"/>
      <c r="KN26" s="212"/>
      <c r="KO26" s="94"/>
      <c r="KP26" s="94"/>
      <c r="KQ26" s="94"/>
      <c r="KR26" s="14">
        <f>入力シート!KD26</f>
        <v>0</v>
      </c>
      <c r="KT26" s="30" t="str">
        <f t="shared" si="337"/>
        <v/>
      </c>
      <c r="KU26" s="101">
        <f>入力シート!KT26</f>
        <v>0</v>
      </c>
      <c r="KV26" s="101" t="str">
        <f>IF(KT26="","",入力シート!KU26)</f>
        <v/>
      </c>
      <c r="KW26" s="24">
        <f>TIME(入力シート!KW26,入力シート!KY26,0)</f>
        <v>0</v>
      </c>
      <c r="KX26" s="24">
        <f>TIME(入力シート!LA26,入力シート!LC26,0)</f>
        <v>0</v>
      </c>
      <c r="KY26" s="31">
        <f>TIME(入力シート!LE26,入力シート!LG26,0)</f>
        <v>0</v>
      </c>
      <c r="KZ26" s="31">
        <f>TIME(入力シート!LI26,入力シート!LK26,0)</f>
        <v>0</v>
      </c>
      <c r="LA26" s="24">
        <f t="shared" si="165"/>
        <v>0</v>
      </c>
      <c r="LB26" s="24">
        <f t="shared" si="166"/>
        <v>0</v>
      </c>
      <c r="LC26" s="24">
        <f t="shared" si="167"/>
        <v>0</v>
      </c>
      <c r="LD26" s="26" t="str">
        <f t="shared" si="24"/>
        <v/>
      </c>
      <c r="LE26" s="26" t="str">
        <f t="shared" si="25"/>
        <v/>
      </c>
      <c r="LF26" s="24" t="str">
        <f t="shared" si="388"/>
        <v/>
      </c>
      <c r="LG26" s="24" t="str">
        <f t="shared" si="438"/>
        <v/>
      </c>
      <c r="LH26" s="101" t="str">
        <f t="shared" si="169"/>
        <v/>
      </c>
      <c r="LI26" s="24" t="str">
        <f t="shared" si="170"/>
        <v/>
      </c>
      <c r="LJ26" s="27">
        <f t="shared" si="369"/>
        <v>1</v>
      </c>
      <c r="LK26" s="27" t="str">
        <f t="shared" si="171"/>
        <v>1</v>
      </c>
      <c r="LL26" s="27" t="str">
        <f t="shared" si="338"/>
        <v/>
      </c>
      <c r="LM26" s="27" t="str">
        <f t="shared" si="172"/>
        <v/>
      </c>
      <c r="LN26" s="28" t="str">
        <f t="shared" ca="1" si="173"/>
        <v/>
      </c>
      <c r="LO26" s="33">
        <f>入力シート!LM26</f>
        <v>0</v>
      </c>
      <c r="LP26" s="88" t="str">
        <f t="shared" ca="1" si="439"/>
        <v/>
      </c>
      <c r="LQ26" s="87" t="str">
        <f t="shared" si="440"/>
        <v/>
      </c>
      <c r="LR26" s="89" t="str">
        <f t="shared" ca="1" si="174"/>
        <v/>
      </c>
      <c r="LS26" s="84">
        <f t="shared" si="175"/>
        <v>0</v>
      </c>
      <c r="LT26" s="84" t="str">
        <f t="shared" si="441"/>
        <v/>
      </c>
      <c r="LU26" s="84" t="str">
        <f t="shared" si="176"/>
        <v/>
      </c>
      <c r="LV26" s="24" t="str">
        <f t="shared" si="177"/>
        <v/>
      </c>
      <c r="LW26" s="101">
        <f>入力シート!LN26</f>
        <v>0</v>
      </c>
      <c r="LX26" s="210">
        <f>入力シート!LO26</f>
        <v>0</v>
      </c>
      <c r="LY26" s="211"/>
      <c r="LZ26" s="212"/>
      <c r="MA26" s="94"/>
      <c r="MB26" s="94"/>
      <c r="MC26" s="94"/>
      <c r="MD26" s="14">
        <f>入力シート!LP26</f>
        <v>0</v>
      </c>
      <c r="MF26" s="30" t="str">
        <f t="shared" si="339"/>
        <v/>
      </c>
      <c r="MG26" s="101">
        <f>入力シート!MF26</f>
        <v>0</v>
      </c>
      <c r="MH26" s="101" t="str">
        <f>IF(MF26="","",入力シート!MG26)</f>
        <v/>
      </c>
      <c r="MI26" s="24">
        <f>TIME(入力シート!MI26,入力シート!MK26,0)</f>
        <v>0</v>
      </c>
      <c r="MJ26" s="24">
        <f>TIME(入力シート!MM26,入力シート!MO26,0)</f>
        <v>0</v>
      </c>
      <c r="MK26" s="31">
        <f>TIME(入力シート!MQ26,入力シート!MS26,0)</f>
        <v>0</v>
      </c>
      <c r="ML26" s="31">
        <f>TIME(入力シート!MU26,入力シート!MW26,0)</f>
        <v>0</v>
      </c>
      <c r="MM26" s="24">
        <f t="shared" si="178"/>
        <v>0</v>
      </c>
      <c r="MN26" s="24">
        <f t="shared" si="179"/>
        <v>0</v>
      </c>
      <c r="MO26" s="24">
        <f t="shared" si="180"/>
        <v>0</v>
      </c>
      <c r="MP26" s="26" t="str">
        <f t="shared" si="27"/>
        <v/>
      </c>
      <c r="MQ26" s="26" t="str">
        <f t="shared" si="28"/>
        <v/>
      </c>
      <c r="MR26" s="24" t="str">
        <f t="shared" si="389"/>
        <v/>
      </c>
      <c r="MS26" s="24" t="str">
        <f t="shared" si="442"/>
        <v/>
      </c>
      <c r="MT26" s="101" t="str">
        <f t="shared" si="182"/>
        <v/>
      </c>
      <c r="MU26" s="24" t="str">
        <f t="shared" si="183"/>
        <v/>
      </c>
      <c r="MV26" s="27">
        <f t="shared" si="370"/>
        <v>1</v>
      </c>
      <c r="MW26" s="27" t="str">
        <f t="shared" si="184"/>
        <v>1</v>
      </c>
      <c r="MX26" s="27" t="str">
        <f t="shared" si="340"/>
        <v/>
      </c>
      <c r="MY26" s="27" t="str">
        <f t="shared" si="185"/>
        <v/>
      </c>
      <c r="MZ26" s="28" t="str">
        <f t="shared" ca="1" si="186"/>
        <v/>
      </c>
      <c r="NA26" s="33">
        <f>入力シート!MY26</f>
        <v>0</v>
      </c>
      <c r="NB26" s="88" t="str">
        <f t="shared" ca="1" si="443"/>
        <v/>
      </c>
      <c r="NC26" s="87" t="str">
        <f t="shared" si="444"/>
        <v/>
      </c>
      <c r="ND26" s="89" t="str">
        <f t="shared" ca="1" si="187"/>
        <v/>
      </c>
      <c r="NE26" s="84">
        <f t="shared" si="188"/>
        <v>0</v>
      </c>
      <c r="NF26" s="84" t="str">
        <f t="shared" si="445"/>
        <v/>
      </c>
      <c r="NG26" s="84" t="str">
        <f t="shared" si="189"/>
        <v/>
      </c>
      <c r="NH26" s="24" t="str">
        <f t="shared" si="190"/>
        <v/>
      </c>
      <c r="NI26" s="101">
        <f>入力シート!MZ26</f>
        <v>0</v>
      </c>
      <c r="NJ26" s="210">
        <f>入力シート!NA26</f>
        <v>0</v>
      </c>
      <c r="NK26" s="211"/>
      <c r="NL26" s="212"/>
      <c r="NM26" s="94"/>
      <c r="NN26" s="94"/>
      <c r="NO26" s="94"/>
      <c r="NP26" s="14">
        <f>入力シート!NB26</f>
        <v>0</v>
      </c>
      <c r="NR26" s="30" t="str">
        <f t="shared" si="341"/>
        <v/>
      </c>
      <c r="NS26" s="101">
        <f>入力シート!NR26</f>
        <v>0</v>
      </c>
      <c r="NT26" s="101" t="str">
        <f>IF(NR26="","",入力シート!NS26)</f>
        <v/>
      </c>
      <c r="NU26" s="24">
        <f>TIME(入力シート!NU26,入力シート!NW26,0)</f>
        <v>0</v>
      </c>
      <c r="NV26" s="24">
        <f>TIME(入力シート!NY26,入力シート!OA26,0)</f>
        <v>0</v>
      </c>
      <c r="NW26" s="31">
        <f>TIME(入力シート!OC26,入力シート!OE26,0)</f>
        <v>0</v>
      </c>
      <c r="NX26" s="31">
        <f>TIME(入力シート!OG26,入力シート!OI26,0)</f>
        <v>0</v>
      </c>
      <c r="NY26" s="24">
        <f t="shared" si="191"/>
        <v>0</v>
      </c>
      <c r="NZ26" s="24">
        <f t="shared" si="192"/>
        <v>0</v>
      </c>
      <c r="OA26" s="24">
        <f t="shared" si="193"/>
        <v>0</v>
      </c>
      <c r="OB26" s="26" t="str">
        <f t="shared" si="30"/>
        <v/>
      </c>
      <c r="OC26" s="26" t="str">
        <f t="shared" si="31"/>
        <v/>
      </c>
      <c r="OD26" s="24" t="str">
        <f t="shared" si="390"/>
        <v/>
      </c>
      <c r="OE26" s="24" t="str">
        <f t="shared" si="446"/>
        <v/>
      </c>
      <c r="OF26" s="101" t="str">
        <f t="shared" si="195"/>
        <v/>
      </c>
      <c r="OG26" s="24" t="str">
        <f t="shared" si="196"/>
        <v/>
      </c>
      <c r="OH26" s="27">
        <f t="shared" si="371"/>
        <v>1</v>
      </c>
      <c r="OI26" s="27" t="str">
        <f t="shared" si="197"/>
        <v>1</v>
      </c>
      <c r="OJ26" s="27" t="str">
        <f t="shared" si="342"/>
        <v/>
      </c>
      <c r="OK26" s="27" t="str">
        <f t="shared" si="198"/>
        <v/>
      </c>
      <c r="OL26" s="28" t="str">
        <f t="shared" ca="1" si="199"/>
        <v/>
      </c>
      <c r="OM26" s="33">
        <f>入力シート!OK26</f>
        <v>0</v>
      </c>
      <c r="ON26" s="88" t="str">
        <f t="shared" ca="1" si="447"/>
        <v/>
      </c>
      <c r="OO26" s="87" t="str">
        <f t="shared" si="448"/>
        <v/>
      </c>
      <c r="OP26" s="89" t="str">
        <f t="shared" ca="1" si="200"/>
        <v/>
      </c>
      <c r="OQ26" s="84">
        <f t="shared" si="201"/>
        <v>0</v>
      </c>
      <c r="OR26" s="84" t="str">
        <f t="shared" si="449"/>
        <v/>
      </c>
      <c r="OS26" s="84" t="str">
        <f t="shared" si="202"/>
        <v/>
      </c>
      <c r="OT26" s="24" t="str">
        <f t="shared" si="203"/>
        <v/>
      </c>
      <c r="OU26" s="101">
        <f>入力シート!OL26</f>
        <v>0</v>
      </c>
      <c r="OV26" s="210">
        <f>入力シート!OM26</f>
        <v>0</v>
      </c>
      <c r="OW26" s="211"/>
      <c r="OX26" s="212"/>
      <c r="OY26" s="94"/>
      <c r="OZ26" s="94"/>
      <c r="PA26" s="94"/>
      <c r="PB26" s="14">
        <f>入力シート!ON26</f>
        <v>0</v>
      </c>
      <c r="PD26" s="30" t="str">
        <f t="shared" si="343"/>
        <v/>
      </c>
      <c r="PE26" s="101">
        <f>入力シート!PD26</f>
        <v>0</v>
      </c>
      <c r="PF26" s="101" t="str">
        <f>IF(PD26="","",入力シート!PE26)</f>
        <v/>
      </c>
      <c r="PG26" s="24">
        <f>TIME(入力シート!PG26,入力シート!PI26,0)</f>
        <v>0</v>
      </c>
      <c r="PH26" s="24">
        <f>TIME(入力シート!PK26,入力シート!PM26,0)</f>
        <v>0</v>
      </c>
      <c r="PI26" s="31">
        <f>TIME(入力シート!PO26,入力シート!PQ26,0)</f>
        <v>0</v>
      </c>
      <c r="PJ26" s="31">
        <f>TIME(入力シート!PS26,入力シート!PU26,0)</f>
        <v>0</v>
      </c>
      <c r="PK26" s="24">
        <f t="shared" si="204"/>
        <v>0</v>
      </c>
      <c r="PL26" s="24">
        <f t="shared" si="205"/>
        <v>0</v>
      </c>
      <c r="PM26" s="24">
        <f t="shared" si="206"/>
        <v>0</v>
      </c>
      <c r="PN26" s="26" t="str">
        <f t="shared" si="33"/>
        <v/>
      </c>
      <c r="PO26" s="26" t="str">
        <f t="shared" si="34"/>
        <v/>
      </c>
      <c r="PP26" s="24" t="str">
        <f t="shared" si="391"/>
        <v/>
      </c>
      <c r="PQ26" s="24" t="str">
        <f t="shared" si="450"/>
        <v/>
      </c>
      <c r="PR26" s="101" t="str">
        <f t="shared" si="208"/>
        <v/>
      </c>
      <c r="PS26" s="24" t="str">
        <f t="shared" si="209"/>
        <v/>
      </c>
      <c r="PT26" s="27">
        <f t="shared" si="372"/>
        <v>1</v>
      </c>
      <c r="PU26" s="27" t="str">
        <f t="shared" si="210"/>
        <v>1</v>
      </c>
      <c r="PV26" s="27" t="str">
        <f t="shared" si="344"/>
        <v/>
      </c>
      <c r="PW26" s="27" t="str">
        <f t="shared" si="211"/>
        <v/>
      </c>
      <c r="PX26" s="28" t="str">
        <f t="shared" ca="1" si="212"/>
        <v/>
      </c>
      <c r="PY26" s="33">
        <f>入力シート!PW26</f>
        <v>0</v>
      </c>
      <c r="PZ26" s="88" t="str">
        <f t="shared" ca="1" si="451"/>
        <v/>
      </c>
      <c r="QA26" s="87" t="str">
        <f t="shared" si="452"/>
        <v/>
      </c>
      <c r="QB26" s="89" t="str">
        <f t="shared" ca="1" si="213"/>
        <v/>
      </c>
      <c r="QC26" s="84">
        <f t="shared" si="214"/>
        <v>0</v>
      </c>
      <c r="QD26" s="84" t="str">
        <f t="shared" si="453"/>
        <v/>
      </c>
      <c r="QE26" s="84" t="str">
        <f t="shared" si="215"/>
        <v/>
      </c>
      <c r="QF26" s="24" t="str">
        <f t="shared" si="216"/>
        <v/>
      </c>
      <c r="QG26" s="101">
        <f>入力シート!PX26</f>
        <v>0</v>
      </c>
      <c r="QH26" s="210">
        <f>入力シート!PY26</f>
        <v>0</v>
      </c>
      <c r="QI26" s="211"/>
      <c r="QJ26" s="212"/>
      <c r="QK26" s="94"/>
      <c r="QL26" s="94"/>
      <c r="QM26" s="94"/>
      <c r="QN26" s="14">
        <f>入力シート!PZ26</f>
        <v>0</v>
      </c>
      <c r="QP26" s="30" t="str">
        <f t="shared" si="345"/>
        <v/>
      </c>
      <c r="QQ26" s="101">
        <f>入力シート!QP26</f>
        <v>0</v>
      </c>
      <c r="QR26" s="101" t="str">
        <f>IF(QP26="","",入力シート!QQ26)</f>
        <v/>
      </c>
      <c r="QS26" s="24">
        <f>TIME(入力シート!QS26,入力シート!QU26,0)</f>
        <v>0</v>
      </c>
      <c r="QT26" s="24">
        <f>TIME(入力シート!QW26,入力シート!QY26,0)</f>
        <v>0</v>
      </c>
      <c r="QU26" s="31">
        <f>TIME(入力シート!RA26,入力シート!RC26,0)</f>
        <v>0</v>
      </c>
      <c r="QV26" s="31">
        <f>TIME(入力シート!RE26,入力シート!RG26,0)</f>
        <v>0</v>
      </c>
      <c r="QW26" s="24">
        <f t="shared" si="217"/>
        <v>0</v>
      </c>
      <c r="QX26" s="24">
        <f t="shared" si="218"/>
        <v>0</v>
      </c>
      <c r="QY26" s="24">
        <f t="shared" si="219"/>
        <v>0</v>
      </c>
      <c r="QZ26" s="26" t="str">
        <f t="shared" si="36"/>
        <v/>
      </c>
      <c r="RA26" s="26" t="str">
        <f t="shared" si="37"/>
        <v/>
      </c>
      <c r="RB26" s="24" t="str">
        <f t="shared" si="392"/>
        <v/>
      </c>
      <c r="RC26" s="24" t="str">
        <f t="shared" si="454"/>
        <v/>
      </c>
      <c r="RD26" s="101" t="str">
        <f t="shared" si="221"/>
        <v/>
      </c>
      <c r="RE26" s="24" t="str">
        <f t="shared" si="222"/>
        <v/>
      </c>
      <c r="RF26" s="27">
        <f t="shared" si="373"/>
        <v>1</v>
      </c>
      <c r="RG26" s="27" t="str">
        <f t="shared" si="223"/>
        <v>1</v>
      </c>
      <c r="RH26" s="27" t="str">
        <f t="shared" si="346"/>
        <v/>
      </c>
      <c r="RI26" s="27" t="str">
        <f t="shared" si="224"/>
        <v/>
      </c>
      <c r="RJ26" s="28" t="str">
        <f t="shared" ca="1" si="225"/>
        <v/>
      </c>
      <c r="RK26" s="33">
        <f>入力シート!RI26</f>
        <v>0</v>
      </c>
      <c r="RL26" s="88" t="str">
        <f t="shared" ca="1" si="455"/>
        <v/>
      </c>
      <c r="RM26" s="87" t="str">
        <f t="shared" si="456"/>
        <v/>
      </c>
      <c r="RN26" s="89" t="str">
        <f t="shared" ca="1" si="226"/>
        <v/>
      </c>
      <c r="RO26" s="84">
        <f t="shared" si="227"/>
        <v>0</v>
      </c>
      <c r="RP26" s="84" t="str">
        <f t="shared" si="457"/>
        <v/>
      </c>
      <c r="RQ26" s="84" t="str">
        <f t="shared" si="228"/>
        <v/>
      </c>
      <c r="RR26" s="24" t="str">
        <f t="shared" si="229"/>
        <v/>
      </c>
      <c r="RS26" s="101">
        <f>入力シート!RJ26</f>
        <v>0</v>
      </c>
      <c r="RT26" s="210">
        <f>入力シート!RK26</f>
        <v>0</v>
      </c>
      <c r="RU26" s="211"/>
      <c r="RV26" s="212"/>
      <c r="RW26" s="94"/>
      <c r="RX26" s="94"/>
      <c r="RY26" s="94"/>
      <c r="RZ26" s="14">
        <f>入力シート!RL26</f>
        <v>0</v>
      </c>
      <c r="SB26" s="30" t="str">
        <f t="shared" si="347"/>
        <v/>
      </c>
      <c r="SC26" s="101">
        <f>入力シート!SB26</f>
        <v>0</v>
      </c>
      <c r="SD26" s="101" t="str">
        <f>IF(SB26="","",入力シート!SC26)</f>
        <v/>
      </c>
      <c r="SE26" s="24">
        <f>TIME(入力シート!SE26,入力シート!SG26,0)</f>
        <v>0</v>
      </c>
      <c r="SF26" s="24">
        <f>TIME(入力シート!SI26,入力シート!SK26,0)</f>
        <v>0</v>
      </c>
      <c r="SG26" s="31">
        <f>TIME(入力シート!SM26,入力シート!SO26,0)</f>
        <v>0</v>
      </c>
      <c r="SH26" s="31">
        <f>TIME(入力シート!SQ26,入力シート!SS26,0)</f>
        <v>0</v>
      </c>
      <c r="SI26" s="24">
        <f t="shared" si="230"/>
        <v>0</v>
      </c>
      <c r="SJ26" s="24">
        <f t="shared" si="231"/>
        <v>0</v>
      </c>
      <c r="SK26" s="24">
        <f t="shared" si="232"/>
        <v>0</v>
      </c>
      <c r="SL26" s="26" t="str">
        <f t="shared" si="39"/>
        <v/>
      </c>
      <c r="SM26" s="26" t="str">
        <f t="shared" si="40"/>
        <v/>
      </c>
      <c r="SN26" s="24" t="str">
        <f t="shared" si="393"/>
        <v/>
      </c>
      <c r="SO26" s="24" t="str">
        <f t="shared" si="458"/>
        <v/>
      </c>
      <c r="SP26" s="101" t="str">
        <f t="shared" si="234"/>
        <v/>
      </c>
      <c r="SQ26" s="24" t="str">
        <f t="shared" si="235"/>
        <v/>
      </c>
      <c r="SR26" s="27">
        <f t="shared" si="374"/>
        <v>1</v>
      </c>
      <c r="SS26" s="27" t="str">
        <f t="shared" si="236"/>
        <v>1</v>
      </c>
      <c r="ST26" s="27" t="str">
        <f t="shared" si="348"/>
        <v/>
      </c>
      <c r="SU26" s="27" t="str">
        <f t="shared" si="237"/>
        <v/>
      </c>
      <c r="SV26" s="28" t="str">
        <f t="shared" ca="1" si="238"/>
        <v/>
      </c>
      <c r="SW26" s="33">
        <f>入力シート!SU26</f>
        <v>0</v>
      </c>
      <c r="SX26" s="88" t="str">
        <f t="shared" ca="1" si="459"/>
        <v/>
      </c>
      <c r="SY26" s="87" t="str">
        <f t="shared" si="460"/>
        <v/>
      </c>
      <c r="SZ26" s="89" t="str">
        <f t="shared" ca="1" si="239"/>
        <v/>
      </c>
      <c r="TA26" s="84">
        <f t="shared" si="240"/>
        <v>0</v>
      </c>
      <c r="TB26" s="84" t="str">
        <f t="shared" si="461"/>
        <v/>
      </c>
      <c r="TC26" s="84" t="str">
        <f t="shared" si="241"/>
        <v/>
      </c>
      <c r="TD26" s="24" t="str">
        <f t="shared" si="242"/>
        <v/>
      </c>
      <c r="TE26" s="101">
        <f>入力シート!SV26</f>
        <v>0</v>
      </c>
      <c r="TF26" s="210">
        <f>入力シート!SW26</f>
        <v>0</v>
      </c>
      <c r="TG26" s="211"/>
      <c r="TH26" s="212"/>
      <c r="TI26" s="94"/>
      <c r="TJ26" s="94"/>
      <c r="TK26" s="94"/>
      <c r="TL26" s="14">
        <f>入力シート!SX26</f>
        <v>0</v>
      </c>
      <c r="TN26" s="30" t="str">
        <f t="shared" si="349"/>
        <v/>
      </c>
      <c r="TO26" s="101">
        <f>入力シート!TN26</f>
        <v>0</v>
      </c>
      <c r="TP26" s="101" t="str">
        <f>IF(TN26="","",入力シート!TO26)</f>
        <v/>
      </c>
      <c r="TQ26" s="24">
        <f>TIME(入力シート!TQ26,入力シート!TS26,0)</f>
        <v>0</v>
      </c>
      <c r="TR26" s="24">
        <f>TIME(入力シート!TU26,入力シート!TW26,0)</f>
        <v>0</v>
      </c>
      <c r="TS26" s="31">
        <f>TIME(入力シート!TY26,入力シート!UA26,0)</f>
        <v>0</v>
      </c>
      <c r="TT26" s="31">
        <f>TIME(入力シート!UC26,入力シート!UE26,0)</f>
        <v>0</v>
      </c>
      <c r="TU26" s="24">
        <f t="shared" si="243"/>
        <v>0</v>
      </c>
      <c r="TV26" s="24">
        <f t="shared" si="244"/>
        <v>0</v>
      </c>
      <c r="TW26" s="24">
        <f t="shared" si="245"/>
        <v>0</v>
      </c>
      <c r="TX26" s="26" t="str">
        <f t="shared" si="42"/>
        <v/>
      </c>
      <c r="TY26" s="26" t="str">
        <f t="shared" si="43"/>
        <v/>
      </c>
      <c r="TZ26" s="24" t="str">
        <f t="shared" si="394"/>
        <v/>
      </c>
      <c r="UA26" s="24" t="str">
        <f t="shared" si="462"/>
        <v/>
      </c>
      <c r="UB26" s="101" t="str">
        <f t="shared" si="247"/>
        <v/>
      </c>
      <c r="UC26" s="24" t="str">
        <f t="shared" si="248"/>
        <v/>
      </c>
      <c r="UD26" s="27">
        <f t="shared" si="375"/>
        <v>1</v>
      </c>
      <c r="UE26" s="27" t="str">
        <f t="shared" si="249"/>
        <v>1</v>
      </c>
      <c r="UF26" s="27" t="str">
        <f t="shared" si="350"/>
        <v/>
      </c>
      <c r="UG26" s="27" t="str">
        <f t="shared" si="250"/>
        <v/>
      </c>
      <c r="UH26" s="28" t="str">
        <f t="shared" ca="1" si="251"/>
        <v/>
      </c>
      <c r="UI26" s="33">
        <f>入力シート!UG26</f>
        <v>0</v>
      </c>
      <c r="UJ26" s="88" t="str">
        <f t="shared" ca="1" si="463"/>
        <v/>
      </c>
      <c r="UK26" s="87" t="str">
        <f t="shared" si="464"/>
        <v/>
      </c>
      <c r="UL26" s="89" t="str">
        <f t="shared" ca="1" si="252"/>
        <v/>
      </c>
      <c r="UM26" s="84">
        <f t="shared" si="253"/>
        <v>0</v>
      </c>
      <c r="UN26" s="84" t="str">
        <f t="shared" si="465"/>
        <v/>
      </c>
      <c r="UO26" s="84" t="str">
        <f t="shared" si="254"/>
        <v/>
      </c>
      <c r="UP26" s="24" t="str">
        <f t="shared" si="255"/>
        <v/>
      </c>
      <c r="UQ26" s="101">
        <f>入力シート!UH26</f>
        <v>0</v>
      </c>
      <c r="UR26" s="210">
        <f>入力シート!UI26</f>
        <v>0</v>
      </c>
      <c r="US26" s="211"/>
      <c r="UT26" s="212"/>
      <c r="UU26" s="94"/>
      <c r="UV26" s="94"/>
      <c r="UW26" s="94"/>
      <c r="UX26" s="14">
        <f>入力シート!UJ26</f>
        <v>0</v>
      </c>
      <c r="UZ26" s="30" t="str">
        <f t="shared" si="351"/>
        <v/>
      </c>
      <c r="VA26" s="101">
        <f>入力シート!UZ26</f>
        <v>0</v>
      </c>
      <c r="VB26" s="101" t="str">
        <f>IF(UZ26="","",入力シート!VA26)</f>
        <v/>
      </c>
      <c r="VC26" s="24">
        <f>TIME(入力シート!VC26,入力シート!VE26,0)</f>
        <v>0</v>
      </c>
      <c r="VD26" s="24">
        <f>TIME(入力シート!VG26,入力シート!VI26,0)</f>
        <v>0</v>
      </c>
      <c r="VE26" s="31">
        <f>TIME(入力シート!VK26,入力シート!VM26,0)</f>
        <v>0</v>
      </c>
      <c r="VF26" s="31">
        <f>TIME(入力シート!VO26,入力シート!VQ26,0)</f>
        <v>0</v>
      </c>
      <c r="VG26" s="24">
        <f t="shared" si="256"/>
        <v>0</v>
      </c>
      <c r="VH26" s="24">
        <f t="shared" si="257"/>
        <v>0</v>
      </c>
      <c r="VI26" s="24">
        <f t="shared" si="258"/>
        <v>0</v>
      </c>
      <c r="VJ26" s="26" t="str">
        <f t="shared" si="45"/>
        <v/>
      </c>
      <c r="VK26" s="26" t="str">
        <f t="shared" si="46"/>
        <v/>
      </c>
      <c r="VL26" s="24" t="str">
        <f t="shared" si="395"/>
        <v/>
      </c>
      <c r="VM26" s="24" t="str">
        <f t="shared" si="466"/>
        <v/>
      </c>
      <c r="VN26" s="101" t="str">
        <f t="shared" si="260"/>
        <v/>
      </c>
      <c r="VO26" s="24" t="str">
        <f t="shared" si="261"/>
        <v/>
      </c>
      <c r="VP26" s="27">
        <f t="shared" si="376"/>
        <v>1</v>
      </c>
      <c r="VQ26" s="27" t="str">
        <f t="shared" si="262"/>
        <v>1</v>
      </c>
      <c r="VR26" s="27" t="str">
        <f t="shared" si="352"/>
        <v/>
      </c>
      <c r="VS26" s="27" t="str">
        <f t="shared" si="263"/>
        <v/>
      </c>
      <c r="VT26" s="28" t="str">
        <f t="shared" ca="1" si="264"/>
        <v/>
      </c>
      <c r="VU26" s="33">
        <f>入力シート!VS26</f>
        <v>0</v>
      </c>
      <c r="VV26" s="88" t="str">
        <f t="shared" ca="1" si="467"/>
        <v/>
      </c>
      <c r="VW26" s="87" t="str">
        <f t="shared" si="468"/>
        <v/>
      </c>
      <c r="VX26" s="89" t="str">
        <f t="shared" ca="1" si="265"/>
        <v/>
      </c>
      <c r="VY26" s="84">
        <f t="shared" si="266"/>
        <v>0</v>
      </c>
      <c r="VZ26" s="84" t="str">
        <f t="shared" si="469"/>
        <v/>
      </c>
      <c r="WA26" s="84" t="str">
        <f t="shared" si="267"/>
        <v/>
      </c>
      <c r="WB26" s="24" t="str">
        <f t="shared" si="268"/>
        <v/>
      </c>
      <c r="WC26" s="101">
        <f>入力シート!VT26</f>
        <v>0</v>
      </c>
      <c r="WD26" s="210">
        <f>入力シート!VU26</f>
        <v>0</v>
      </c>
      <c r="WE26" s="211"/>
      <c r="WF26" s="212"/>
      <c r="WG26" s="94"/>
      <c r="WH26" s="94"/>
      <c r="WI26" s="94"/>
      <c r="WJ26" s="14">
        <f>入力シート!VV26</f>
        <v>0</v>
      </c>
      <c r="WL26" s="30" t="str">
        <f t="shared" si="353"/>
        <v/>
      </c>
      <c r="WM26" s="101">
        <f>入力シート!WL26</f>
        <v>0</v>
      </c>
      <c r="WN26" s="101" t="str">
        <f>IF(WL26="","",入力シート!WM26)</f>
        <v/>
      </c>
      <c r="WO26" s="24">
        <f>TIME(入力シート!WO26,入力シート!WQ26,0)</f>
        <v>0</v>
      </c>
      <c r="WP26" s="24">
        <f>TIME(入力シート!WS26,入力シート!WU26,0)</f>
        <v>0</v>
      </c>
      <c r="WQ26" s="31">
        <f>TIME(入力シート!WW26,入力シート!WY26,0)</f>
        <v>0</v>
      </c>
      <c r="WR26" s="31">
        <f>TIME(入力シート!XA26,入力シート!XC26,0)</f>
        <v>0</v>
      </c>
      <c r="WS26" s="24">
        <f t="shared" si="269"/>
        <v>0</v>
      </c>
      <c r="WT26" s="24">
        <f t="shared" si="270"/>
        <v>0</v>
      </c>
      <c r="WU26" s="24">
        <f t="shared" si="271"/>
        <v>0</v>
      </c>
      <c r="WV26" s="26" t="str">
        <f t="shared" si="48"/>
        <v/>
      </c>
      <c r="WW26" s="26" t="str">
        <f t="shared" si="49"/>
        <v/>
      </c>
      <c r="WX26" s="24" t="str">
        <f t="shared" si="396"/>
        <v/>
      </c>
      <c r="WY26" s="24" t="str">
        <f t="shared" si="470"/>
        <v/>
      </c>
      <c r="WZ26" s="101" t="str">
        <f t="shared" si="273"/>
        <v/>
      </c>
      <c r="XA26" s="24" t="str">
        <f t="shared" si="274"/>
        <v/>
      </c>
      <c r="XB26" s="27">
        <f t="shared" si="377"/>
        <v>1</v>
      </c>
      <c r="XC26" s="27" t="str">
        <f t="shared" si="275"/>
        <v>1</v>
      </c>
      <c r="XD26" s="27" t="str">
        <f t="shared" si="354"/>
        <v/>
      </c>
      <c r="XE26" s="27" t="str">
        <f t="shared" si="276"/>
        <v/>
      </c>
      <c r="XF26" s="28" t="str">
        <f t="shared" ca="1" si="277"/>
        <v/>
      </c>
      <c r="XG26" s="33">
        <f>入力シート!XE26</f>
        <v>0</v>
      </c>
      <c r="XH26" s="88" t="str">
        <f t="shared" ca="1" si="471"/>
        <v/>
      </c>
      <c r="XI26" s="87" t="str">
        <f t="shared" si="472"/>
        <v/>
      </c>
      <c r="XJ26" s="89" t="str">
        <f t="shared" ca="1" si="278"/>
        <v/>
      </c>
      <c r="XK26" s="84">
        <f t="shared" si="279"/>
        <v>0</v>
      </c>
      <c r="XL26" s="84" t="str">
        <f t="shared" si="473"/>
        <v/>
      </c>
      <c r="XM26" s="84" t="str">
        <f t="shared" si="280"/>
        <v/>
      </c>
      <c r="XN26" s="24" t="str">
        <f t="shared" si="281"/>
        <v/>
      </c>
      <c r="XO26" s="101">
        <f>入力シート!XF26</f>
        <v>0</v>
      </c>
      <c r="XP26" s="210">
        <f>入力シート!XG26</f>
        <v>0</v>
      </c>
      <c r="XQ26" s="211"/>
      <c r="XR26" s="212"/>
      <c r="XS26" s="94"/>
      <c r="XT26" s="94"/>
      <c r="XU26" s="94"/>
      <c r="XV26" s="14">
        <f>入力シート!XH26</f>
        <v>0</v>
      </c>
      <c r="XX26" s="30" t="str">
        <f t="shared" si="355"/>
        <v/>
      </c>
      <c r="XY26" s="101">
        <f>入力シート!XX26</f>
        <v>0</v>
      </c>
      <c r="XZ26" s="101" t="str">
        <f>IF(XX26="","",入力シート!XY26)</f>
        <v/>
      </c>
      <c r="YA26" s="24">
        <f>TIME(入力シート!YA26,入力シート!YC26,0)</f>
        <v>0</v>
      </c>
      <c r="YB26" s="24">
        <f>TIME(入力シート!YE26,入力シート!YG26,0)</f>
        <v>0</v>
      </c>
      <c r="YC26" s="31">
        <f>TIME(入力シート!YI26,入力シート!YK26,0)</f>
        <v>0</v>
      </c>
      <c r="YD26" s="31">
        <f>TIME(入力シート!YM26,入力シート!YO26,0)</f>
        <v>0</v>
      </c>
      <c r="YE26" s="24">
        <f t="shared" si="282"/>
        <v>0</v>
      </c>
      <c r="YF26" s="24">
        <f t="shared" si="283"/>
        <v>0</v>
      </c>
      <c r="YG26" s="24">
        <f t="shared" si="284"/>
        <v>0</v>
      </c>
      <c r="YH26" s="26" t="str">
        <f t="shared" si="51"/>
        <v/>
      </c>
      <c r="YI26" s="26" t="str">
        <f t="shared" si="52"/>
        <v/>
      </c>
      <c r="YJ26" s="24" t="str">
        <f t="shared" si="397"/>
        <v/>
      </c>
      <c r="YK26" s="24" t="str">
        <f t="shared" si="474"/>
        <v/>
      </c>
      <c r="YL26" s="101" t="str">
        <f t="shared" si="286"/>
        <v/>
      </c>
      <c r="YM26" s="24" t="str">
        <f t="shared" si="287"/>
        <v/>
      </c>
      <c r="YN26" s="27">
        <f t="shared" si="378"/>
        <v>1</v>
      </c>
      <c r="YO26" s="27" t="str">
        <f t="shared" si="288"/>
        <v>1</v>
      </c>
      <c r="YP26" s="27" t="str">
        <f t="shared" si="356"/>
        <v/>
      </c>
      <c r="YQ26" s="27" t="str">
        <f t="shared" si="289"/>
        <v/>
      </c>
      <c r="YR26" s="28" t="str">
        <f t="shared" ca="1" si="290"/>
        <v/>
      </c>
      <c r="YS26" s="33">
        <f>入力シート!YQ26</f>
        <v>0</v>
      </c>
      <c r="YT26" s="88" t="str">
        <f t="shared" ca="1" si="475"/>
        <v/>
      </c>
      <c r="YU26" s="87" t="str">
        <f t="shared" si="476"/>
        <v/>
      </c>
      <c r="YV26" s="89" t="str">
        <f t="shared" ca="1" si="291"/>
        <v/>
      </c>
      <c r="YW26" s="84">
        <f t="shared" si="292"/>
        <v>0</v>
      </c>
      <c r="YX26" s="84" t="str">
        <f t="shared" si="477"/>
        <v/>
      </c>
      <c r="YY26" s="84" t="str">
        <f t="shared" si="293"/>
        <v/>
      </c>
      <c r="YZ26" s="24" t="str">
        <f t="shared" si="294"/>
        <v/>
      </c>
      <c r="ZA26" s="101">
        <f>入力シート!YR26</f>
        <v>0</v>
      </c>
      <c r="ZB26" s="210">
        <f>入力シート!YS26</f>
        <v>0</v>
      </c>
      <c r="ZC26" s="211"/>
      <c r="ZD26" s="212"/>
      <c r="ZE26" s="94"/>
      <c r="ZF26" s="94"/>
      <c r="ZG26" s="94"/>
      <c r="ZH26" s="14">
        <f>入力シート!YT26</f>
        <v>0</v>
      </c>
      <c r="ZJ26" s="30" t="str">
        <f t="shared" si="357"/>
        <v/>
      </c>
      <c r="ZK26" s="101">
        <f>入力シート!ZJ26</f>
        <v>0</v>
      </c>
      <c r="ZL26" s="101" t="str">
        <f>IF(ZJ26="","",入力シート!ZK26)</f>
        <v/>
      </c>
      <c r="ZM26" s="24">
        <f>TIME(入力シート!ZM26,入力シート!ZO26,0)</f>
        <v>0</v>
      </c>
      <c r="ZN26" s="24">
        <f>TIME(入力シート!ZQ26,入力シート!ZS26,0)</f>
        <v>0</v>
      </c>
      <c r="ZO26" s="31">
        <f>TIME(入力シート!ZU26,入力シート!ZW26,0)</f>
        <v>0</v>
      </c>
      <c r="ZP26" s="31">
        <f>TIME(入力シート!ZY26,入力シート!AAA26,0)</f>
        <v>0</v>
      </c>
      <c r="ZQ26" s="24">
        <f t="shared" si="295"/>
        <v>0</v>
      </c>
      <c r="ZR26" s="24">
        <f t="shared" si="296"/>
        <v>0</v>
      </c>
      <c r="ZS26" s="24">
        <f t="shared" si="297"/>
        <v>0</v>
      </c>
      <c r="ZT26" s="26" t="str">
        <f t="shared" si="54"/>
        <v/>
      </c>
      <c r="ZU26" s="26" t="str">
        <f t="shared" si="55"/>
        <v/>
      </c>
      <c r="ZV26" s="24" t="str">
        <f t="shared" si="398"/>
        <v/>
      </c>
      <c r="ZW26" s="24" t="str">
        <f t="shared" si="478"/>
        <v/>
      </c>
      <c r="ZX26" s="101" t="str">
        <f t="shared" si="299"/>
        <v/>
      </c>
      <c r="ZY26" s="24" t="str">
        <f t="shared" si="300"/>
        <v/>
      </c>
      <c r="ZZ26" s="27">
        <f t="shared" si="379"/>
        <v>1</v>
      </c>
      <c r="AAA26" s="27" t="str">
        <f t="shared" si="301"/>
        <v>1</v>
      </c>
      <c r="AAB26" s="27" t="str">
        <f t="shared" si="358"/>
        <v/>
      </c>
      <c r="AAC26" s="27" t="str">
        <f t="shared" si="302"/>
        <v/>
      </c>
      <c r="AAD26" s="28" t="str">
        <f t="shared" ca="1" si="303"/>
        <v/>
      </c>
      <c r="AAE26" s="33">
        <f>入力シート!AAC26</f>
        <v>0</v>
      </c>
      <c r="AAF26" s="88" t="str">
        <f t="shared" ca="1" si="479"/>
        <v/>
      </c>
      <c r="AAG26" s="87" t="str">
        <f t="shared" si="480"/>
        <v/>
      </c>
      <c r="AAH26" s="89" t="str">
        <f t="shared" ca="1" si="304"/>
        <v/>
      </c>
      <c r="AAI26" s="84">
        <f t="shared" si="305"/>
        <v>0</v>
      </c>
      <c r="AAJ26" s="84" t="str">
        <f t="shared" si="481"/>
        <v/>
      </c>
      <c r="AAK26" s="84" t="str">
        <f t="shared" si="306"/>
        <v/>
      </c>
      <c r="AAL26" s="24" t="str">
        <f t="shared" si="307"/>
        <v/>
      </c>
      <c r="AAM26" s="101">
        <f>入力シート!AAD26</f>
        <v>0</v>
      </c>
      <c r="AAN26" s="210">
        <f>入力シート!AAE26</f>
        <v>0</v>
      </c>
      <c r="AAO26" s="211"/>
      <c r="AAP26" s="212"/>
      <c r="AAQ26" s="94"/>
      <c r="AAR26" s="94"/>
      <c r="AAS26" s="94"/>
      <c r="AAT26" s="14">
        <f>入力シート!AAF26</f>
        <v>0</v>
      </c>
      <c r="AAV26" s="30" t="str">
        <f t="shared" si="359"/>
        <v/>
      </c>
      <c r="AAW26" s="101">
        <f>入力シート!AAV26</f>
        <v>0</v>
      </c>
      <c r="AAX26" s="101" t="str">
        <f>IF(AAV26="","",入力シート!AAW26)</f>
        <v/>
      </c>
      <c r="AAY26" s="24">
        <f>TIME(入力シート!AAY26,入力シート!ABA26,0)</f>
        <v>0</v>
      </c>
      <c r="AAZ26" s="24">
        <f>TIME(入力シート!ABC26,入力シート!ABE26,0)</f>
        <v>0</v>
      </c>
      <c r="ABA26" s="31">
        <f>TIME(入力シート!ABG26,入力シート!ABI26,0)</f>
        <v>0</v>
      </c>
      <c r="ABB26" s="31">
        <f>TIME(入力シート!ABK26,入力シート!ABM26,0)</f>
        <v>0</v>
      </c>
      <c r="ABC26" s="24">
        <f t="shared" si="308"/>
        <v>0</v>
      </c>
      <c r="ABD26" s="24">
        <f t="shared" si="309"/>
        <v>0</v>
      </c>
      <c r="ABE26" s="24">
        <f t="shared" si="310"/>
        <v>0</v>
      </c>
      <c r="ABF26" s="26" t="str">
        <f t="shared" si="57"/>
        <v/>
      </c>
      <c r="ABG26" s="26" t="str">
        <f t="shared" si="58"/>
        <v/>
      </c>
      <c r="ABH26" s="24" t="str">
        <f t="shared" si="399"/>
        <v/>
      </c>
      <c r="ABI26" s="24" t="str">
        <f t="shared" si="482"/>
        <v/>
      </c>
      <c r="ABJ26" s="101" t="str">
        <f t="shared" si="312"/>
        <v/>
      </c>
      <c r="ABK26" s="24" t="str">
        <f t="shared" si="313"/>
        <v/>
      </c>
      <c r="ABL26" s="27">
        <f t="shared" si="380"/>
        <v>1</v>
      </c>
      <c r="ABM26" s="27" t="str">
        <f t="shared" si="314"/>
        <v>1</v>
      </c>
      <c r="ABN26" s="27" t="str">
        <f t="shared" si="360"/>
        <v/>
      </c>
      <c r="ABO26" s="27" t="str">
        <f t="shared" si="315"/>
        <v/>
      </c>
      <c r="ABP26" s="28" t="str">
        <f t="shared" ca="1" si="316"/>
        <v/>
      </c>
      <c r="ABQ26" s="33">
        <f>入力シート!ABO26</f>
        <v>0</v>
      </c>
      <c r="ABR26" s="88" t="str">
        <f t="shared" ca="1" si="483"/>
        <v/>
      </c>
      <c r="ABS26" s="87" t="str">
        <f t="shared" si="484"/>
        <v/>
      </c>
      <c r="ABT26" s="89" t="str">
        <f t="shared" ca="1" si="317"/>
        <v/>
      </c>
      <c r="ABU26" s="84">
        <f t="shared" si="318"/>
        <v>0</v>
      </c>
      <c r="ABV26" s="84" t="str">
        <f t="shared" si="485"/>
        <v/>
      </c>
      <c r="ABW26" s="84" t="str">
        <f t="shared" si="319"/>
        <v/>
      </c>
      <c r="ABX26" s="24" t="str">
        <f t="shared" si="320"/>
        <v/>
      </c>
      <c r="ABY26" s="101">
        <f>入力シート!ABP26</f>
        <v>0</v>
      </c>
      <c r="ABZ26" s="210">
        <f>入力シート!ABQ26</f>
        <v>0</v>
      </c>
      <c r="ACA26" s="211"/>
      <c r="ACB26" s="212"/>
      <c r="ACC26" s="94"/>
      <c r="ACD26" s="94"/>
      <c r="ACE26" s="94"/>
      <c r="ACF26" s="14">
        <f>入力シート!ABR26</f>
        <v>0</v>
      </c>
    </row>
    <row r="27" spans="2:760" ht="18" customHeight="1" x14ac:dyDescent="0.2">
      <c r="B27" s="30" t="str">
        <f t="shared" si="321"/>
        <v/>
      </c>
      <c r="C27" s="101">
        <f>入力シート!B27</f>
        <v>0</v>
      </c>
      <c r="D27" s="101" t="str">
        <f>IF(B27="","",入力シート!C27)</f>
        <v/>
      </c>
      <c r="E27" s="24">
        <f>TIME(入力シート!E27,入力シート!G27,0)</f>
        <v>0</v>
      </c>
      <c r="F27" s="24">
        <f>TIME(入力シート!I27,入力シート!K27,0)</f>
        <v>0</v>
      </c>
      <c r="G27" s="31">
        <f>TIME(入力シート!M27,入力シート!O27,0)</f>
        <v>0</v>
      </c>
      <c r="H27" s="31">
        <f>TIME(入力シート!Q27,入力シート!S27,0)</f>
        <v>0</v>
      </c>
      <c r="I27" s="24">
        <f t="shared" si="60"/>
        <v>0</v>
      </c>
      <c r="J27" s="24">
        <f t="shared" si="61"/>
        <v>0</v>
      </c>
      <c r="K27" s="24">
        <f t="shared" si="62"/>
        <v>0</v>
      </c>
      <c r="L27" s="26" t="str">
        <f t="shared" si="400"/>
        <v/>
      </c>
      <c r="M27" s="26" t="str">
        <f t="shared" si="1"/>
        <v/>
      </c>
      <c r="N27" s="24" t="str">
        <f t="shared" si="401"/>
        <v/>
      </c>
      <c r="O27" s="24" t="str">
        <f t="shared" si="402"/>
        <v/>
      </c>
      <c r="P27" s="101" t="str">
        <f t="shared" si="403"/>
        <v/>
      </c>
      <c r="Q27" s="24" t="str">
        <f t="shared" si="66"/>
        <v/>
      </c>
      <c r="R27" s="27">
        <f t="shared" si="361"/>
        <v>1</v>
      </c>
      <c r="S27" s="27" t="str">
        <f t="shared" si="404"/>
        <v>1</v>
      </c>
      <c r="T27" s="27" t="str">
        <f t="shared" si="322"/>
        <v/>
      </c>
      <c r="U27" s="27" t="str">
        <f t="shared" si="405"/>
        <v/>
      </c>
      <c r="V27" s="28" t="str">
        <f t="shared" ca="1" si="406"/>
        <v/>
      </c>
      <c r="W27" s="33">
        <f>入力シート!U27</f>
        <v>0</v>
      </c>
      <c r="X27" s="88" t="str">
        <f t="shared" ca="1" si="407"/>
        <v/>
      </c>
      <c r="Y27" s="87" t="str">
        <f t="shared" si="408"/>
        <v/>
      </c>
      <c r="Z27" s="89" t="str">
        <f t="shared" ca="1" si="70"/>
        <v/>
      </c>
      <c r="AA27" s="84">
        <f t="shared" si="71"/>
        <v>0</v>
      </c>
      <c r="AB27" s="84" t="str">
        <f t="shared" si="409"/>
        <v/>
      </c>
      <c r="AC27" s="84" t="str">
        <f t="shared" si="72"/>
        <v/>
      </c>
      <c r="AD27" s="24" t="str">
        <f t="shared" si="73"/>
        <v/>
      </c>
      <c r="AE27" s="101">
        <f>入力シート!V27</f>
        <v>0</v>
      </c>
      <c r="AF27" s="210">
        <f>入力シート!W27</f>
        <v>0</v>
      </c>
      <c r="AG27" s="211"/>
      <c r="AH27" s="212"/>
      <c r="AI27" s="94"/>
      <c r="AJ27" s="94"/>
      <c r="AK27" s="94"/>
      <c r="AL27" s="14">
        <f>入力シート!X27</f>
        <v>0</v>
      </c>
      <c r="AN27" s="30" t="str">
        <f t="shared" si="323"/>
        <v/>
      </c>
      <c r="AO27" s="101">
        <f>入力シート!AN27</f>
        <v>0</v>
      </c>
      <c r="AP27" s="101" t="str">
        <f>IF(AN27="","",入力シート!AO27)</f>
        <v/>
      </c>
      <c r="AQ27" s="24">
        <f>TIME(入力シート!AQ27,入力シート!AS27,0)</f>
        <v>0</v>
      </c>
      <c r="AR27" s="24">
        <f>TIME(入力シート!AU27,入力シート!AW27,0)</f>
        <v>0</v>
      </c>
      <c r="AS27" s="31">
        <f>TIME(入力シート!AY27,入力シート!BA27,0)</f>
        <v>0</v>
      </c>
      <c r="AT27" s="31">
        <f>TIME(入力シート!BC27,入力シート!BE27,0)</f>
        <v>0</v>
      </c>
      <c r="AU27" s="24">
        <f t="shared" si="74"/>
        <v>0</v>
      </c>
      <c r="AV27" s="24">
        <f t="shared" si="75"/>
        <v>0</v>
      </c>
      <c r="AW27" s="24">
        <f t="shared" si="76"/>
        <v>0</v>
      </c>
      <c r="AX27" s="26" t="str">
        <f t="shared" si="3"/>
        <v/>
      </c>
      <c r="AY27" s="26" t="str">
        <f t="shared" si="4"/>
        <v/>
      </c>
      <c r="AZ27" s="24" t="str">
        <f t="shared" si="381"/>
        <v/>
      </c>
      <c r="BA27" s="24" t="str">
        <f t="shared" si="410"/>
        <v/>
      </c>
      <c r="BB27" s="101" t="str">
        <f t="shared" si="78"/>
        <v/>
      </c>
      <c r="BC27" s="24" t="str">
        <f t="shared" si="79"/>
        <v/>
      </c>
      <c r="BD27" s="27">
        <f t="shared" si="362"/>
        <v>1</v>
      </c>
      <c r="BE27" s="27" t="str">
        <f t="shared" si="80"/>
        <v>1</v>
      </c>
      <c r="BF27" s="27" t="str">
        <f t="shared" si="324"/>
        <v/>
      </c>
      <c r="BG27" s="27" t="str">
        <f t="shared" si="81"/>
        <v/>
      </c>
      <c r="BH27" s="28" t="str">
        <f t="shared" ca="1" si="82"/>
        <v/>
      </c>
      <c r="BI27" s="33">
        <f>入力シート!BG27</f>
        <v>0</v>
      </c>
      <c r="BJ27" s="88" t="str">
        <f t="shared" ca="1" si="411"/>
        <v/>
      </c>
      <c r="BK27" s="87" t="str">
        <f t="shared" si="412"/>
        <v/>
      </c>
      <c r="BL27" s="89" t="str">
        <f t="shared" ca="1" si="83"/>
        <v/>
      </c>
      <c r="BM27" s="84">
        <f t="shared" si="84"/>
        <v>0</v>
      </c>
      <c r="BN27" s="84" t="str">
        <f t="shared" si="413"/>
        <v/>
      </c>
      <c r="BO27" s="84" t="str">
        <f t="shared" si="85"/>
        <v/>
      </c>
      <c r="BP27" s="24" t="str">
        <f t="shared" si="86"/>
        <v/>
      </c>
      <c r="BQ27" s="101">
        <f>入力シート!BH27</f>
        <v>0</v>
      </c>
      <c r="BR27" s="210">
        <f>入力シート!BI27</f>
        <v>0</v>
      </c>
      <c r="BS27" s="211"/>
      <c r="BT27" s="212"/>
      <c r="BU27" s="94"/>
      <c r="BV27" s="94"/>
      <c r="BW27" s="94"/>
      <c r="BX27" s="14">
        <f>入力シート!BJ27</f>
        <v>0</v>
      </c>
      <c r="BZ27" s="30" t="str">
        <f t="shared" si="325"/>
        <v/>
      </c>
      <c r="CA27" s="101">
        <f>入力シート!BZ27</f>
        <v>0</v>
      </c>
      <c r="CB27" s="101" t="str">
        <f>IF(BZ27="","",入力シート!CA27)</f>
        <v/>
      </c>
      <c r="CC27" s="24">
        <f>TIME(入力シート!CC27,入力シート!CE27,0)</f>
        <v>0</v>
      </c>
      <c r="CD27" s="24">
        <f>TIME(入力シート!CG27,入力シート!CI27,0)</f>
        <v>0</v>
      </c>
      <c r="CE27" s="31">
        <f>TIME(入力シート!CK27,入力シート!CM27,0)</f>
        <v>0</v>
      </c>
      <c r="CF27" s="31">
        <f>TIME(入力シート!CO27,入力シート!CQ27,0)</f>
        <v>0</v>
      </c>
      <c r="CG27" s="24">
        <f t="shared" si="87"/>
        <v>0</v>
      </c>
      <c r="CH27" s="24">
        <f t="shared" si="88"/>
        <v>0</v>
      </c>
      <c r="CI27" s="24">
        <f t="shared" si="89"/>
        <v>0</v>
      </c>
      <c r="CJ27" s="26" t="str">
        <f t="shared" si="6"/>
        <v/>
      </c>
      <c r="CK27" s="26" t="str">
        <f t="shared" si="7"/>
        <v/>
      </c>
      <c r="CL27" s="24" t="str">
        <f t="shared" si="382"/>
        <v/>
      </c>
      <c r="CM27" s="24" t="str">
        <f t="shared" si="414"/>
        <v/>
      </c>
      <c r="CN27" s="101" t="str">
        <f t="shared" si="91"/>
        <v/>
      </c>
      <c r="CO27" s="24" t="str">
        <f t="shared" si="92"/>
        <v/>
      </c>
      <c r="CP27" s="27">
        <f t="shared" si="363"/>
        <v>1</v>
      </c>
      <c r="CQ27" s="27" t="str">
        <f t="shared" si="93"/>
        <v>1</v>
      </c>
      <c r="CR27" s="27" t="str">
        <f t="shared" si="326"/>
        <v/>
      </c>
      <c r="CS27" s="27" t="str">
        <f t="shared" si="94"/>
        <v/>
      </c>
      <c r="CT27" s="28" t="str">
        <f t="shared" ca="1" si="95"/>
        <v/>
      </c>
      <c r="CU27" s="33">
        <f>入力シート!CS27</f>
        <v>0</v>
      </c>
      <c r="CV27" s="88" t="str">
        <f t="shared" ca="1" si="415"/>
        <v/>
      </c>
      <c r="CW27" s="87" t="str">
        <f t="shared" si="416"/>
        <v/>
      </c>
      <c r="CX27" s="89" t="str">
        <f t="shared" ca="1" si="96"/>
        <v/>
      </c>
      <c r="CY27" s="84">
        <f t="shared" si="97"/>
        <v>0</v>
      </c>
      <c r="CZ27" s="84" t="str">
        <f t="shared" si="417"/>
        <v/>
      </c>
      <c r="DA27" s="84" t="str">
        <f t="shared" si="98"/>
        <v/>
      </c>
      <c r="DB27" s="24" t="str">
        <f t="shared" si="99"/>
        <v/>
      </c>
      <c r="DC27" s="101">
        <f>入力シート!CT27</f>
        <v>0</v>
      </c>
      <c r="DD27" s="210">
        <f>入力シート!CU27</f>
        <v>0</v>
      </c>
      <c r="DE27" s="211"/>
      <c r="DF27" s="212"/>
      <c r="DG27" s="94"/>
      <c r="DH27" s="94"/>
      <c r="DI27" s="94"/>
      <c r="DJ27" s="14">
        <f>入力シート!CV27</f>
        <v>0</v>
      </c>
      <c r="DL27" s="30" t="str">
        <f t="shared" si="327"/>
        <v/>
      </c>
      <c r="DM27" s="101">
        <f>入力シート!DL27</f>
        <v>0</v>
      </c>
      <c r="DN27" s="101" t="str">
        <f>IF(DL27="","",入力シート!DM27)</f>
        <v/>
      </c>
      <c r="DO27" s="24">
        <f>TIME(入力シート!DO27,入力シート!DQ27,0)</f>
        <v>0</v>
      </c>
      <c r="DP27" s="24">
        <f>TIME(入力シート!DS27,入力シート!DU27,0)</f>
        <v>0</v>
      </c>
      <c r="DQ27" s="31">
        <f>TIME(入力シート!DW27,入力シート!DY27,0)</f>
        <v>0</v>
      </c>
      <c r="DR27" s="31">
        <f>TIME(入力シート!EA27,入力シート!EC27,0)</f>
        <v>0</v>
      </c>
      <c r="DS27" s="24">
        <f t="shared" si="100"/>
        <v>0</v>
      </c>
      <c r="DT27" s="24">
        <f t="shared" si="101"/>
        <v>0</v>
      </c>
      <c r="DU27" s="24">
        <f t="shared" si="102"/>
        <v>0</v>
      </c>
      <c r="DV27" s="26" t="str">
        <f t="shared" si="9"/>
        <v/>
      </c>
      <c r="DW27" s="26" t="str">
        <f t="shared" si="10"/>
        <v/>
      </c>
      <c r="DX27" s="24" t="str">
        <f t="shared" si="383"/>
        <v/>
      </c>
      <c r="DY27" s="24" t="str">
        <f t="shared" si="418"/>
        <v/>
      </c>
      <c r="DZ27" s="101" t="str">
        <f t="shared" si="104"/>
        <v/>
      </c>
      <c r="EA27" s="24" t="str">
        <f t="shared" si="105"/>
        <v/>
      </c>
      <c r="EB27" s="27">
        <f t="shared" si="364"/>
        <v>1</v>
      </c>
      <c r="EC27" s="27" t="str">
        <f t="shared" si="106"/>
        <v>1</v>
      </c>
      <c r="ED27" s="27" t="str">
        <f t="shared" si="328"/>
        <v/>
      </c>
      <c r="EE27" s="27" t="str">
        <f t="shared" si="107"/>
        <v/>
      </c>
      <c r="EF27" s="28" t="str">
        <f t="shared" ca="1" si="108"/>
        <v/>
      </c>
      <c r="EG27" s="33">
        <f>入力シート!EE27</f>
        <v>0</v>
      </c>
      <c r="EH27" s="88" t="str">
        <f t="shared" ca="1" si="419"/>
        <v/>
      </c>
      <c r="EI27" s="87" t="str">
        <f t="shared" si="420"/>
        <v/>
      </c>
      <c r="EJ27" s="89" t="str">
        <f t="shared" ca="1" si="109"/>
        <v/>
      </c>
      <c r="EK27" s="84">
        <f t="shared" si="110"/>
        <v>0</v>
      </c>
      <c r="EL27" s="84" t="str">
        <f t="shared" si="421"/>
        <v/>
      </c>
      <c r="EM27" s="84" t="str">
        <f t="shared" si="111"/>
        <v/>
      </c>
      <c r="EN27" s="24" t="str">
        <f t="shared" si="112"/>
        <v/>
      </c>
      <c r="EO27" s="101">
        <f>入力シート!EF27</f>
        <v>0</v>
      </c>
      <c r="EP27" s="210">
        <f>入力シート!EG27</f>
        <v>0</v>
      </c>
      <c r="EQ27" s="211"/>
      <c r="ER27" s="212"/>
      <c r="ES27" s="94"/>
      <c r="ET27" s="94"/>
      <c r="EU27" s="94"/>
      <c r="EV27" s="14">
        <f>入力シート!EH27</f>
        <v>0</v>
      </c>
      <c r="EX27" s="30" t="str">
        <f t="shared" si="329"/>
        <v/>
      </c>
      <c r="EY27" s="101">
        <f>入力シート!EX27</f>
        <v>0</v>
      </c>
      <c r="EZ27" s="101" t="str">
        <f>IF(EX27="","",入力シート!EY27)</f>
        <v/>
      </c>
      <c r="FA27" s="24">
        <f>TIME(入力シート!FA27,入力シート!FC27,0)</f>
        <v>0</v>
      </c>
      <c r="FB27" s="24">
        <f>TIME(入力シート!FE27,入力シート!FG27,0)</f>
        <v>0</v>
      </c>
      <c r="FC27" s="31">
        <f>TIME(入力シート!FI27,入力シート!FK27,0)</f>
        <v>0</v>
      </c>
      <c r="FD27" s="31">
        <f>TIME(入力シート!FM27,入力シート!FO27,0)</f>
        <v>0</v>
      </c>
      <c r="FE27" s="24">
        <f t="shared" si="113"/>
        <v>0</v>
      </c>
      <c r="FF27" s="24">
        <f t="shared" si="114"/>
        <v>0</v>
      </c>
      <c r="FG27" s="24">
        <f t="shared" si="115"/>
        <v>0</v>
      </c>
      <c r="FH27" s="26" t="str">
        <f t="shared" si="12"/>
        <v/>
      </c>
      <c r="FI27" s="26" t="str">
        <f t="shared" si="13"/>
        <v/>
      </c>
      <c r="FJ27" s="24" t="str">
        <f t="shared" si="384"/>
        <v/>
      </c>
      <c r="FK27" s="24" t="str">
        <f t="shared" si="422"/>
        <v/>
      </c>
      <c r="FL27" s="101" t="str">
        <f t="shared" si="117"/>
        <v/>
      </c>
      <c r="FM27" s="24" t="str">
        <f t="shared" si="118"/>
        <v/>
      </c>
      <c r="FN27" s="27">
        <f t="shared" si="365"/>
        <v>1</v>
      </c>
      <c r="FO27" s="27" t="str">
        <f t="shared" si="119"/>
        <v>1</v>
      </c>
      <c r="FP27" s="27" t="str">
        <f t="shared" si="330"/>
        <v/>
      </c>
      <c r="FQ27" s="27" t="str">
        <f t="shared" si="120"/>
        <v/>
      </c>
      <c r="FR27" s="28" t="str">
        <f t="shared" ca="1" si="121"/>
        <v/>
      </c>
      <c r="FS27" s="33">
        <f>入力シート!FQ27</f>
        <v>0</v>
      </c>
      <c r="FT27" s="88" t="str">
        <f t="shared" ca="1" si="423"/>
        <v/>
      </c>
      <c r="FU27" s="87" t="str">
        <f t="shared" si="424"/>
        <v/>
      </c>
      <c r="FV27" s="89" t="str">
        <f t="shared" ca="1" si="122"/>
        <v/>
      </c>
      <c r="FW27" s="84">
        <f t="shared" si="123"/>
        <v>0</v>
      </c>
      <c r="FX27" s="84" t="str">
        <f t="shared" si="425"/>
        <v/>
      </c>
      <c r="FY27" s="84" t="str">
        <f t="shared" si="124"/>
        <v/>
      </c>
      <c r="FZ27" s="24" t="str">
        <f t="shared" si="125"/>
        <v/>
      </c>
      <c r="GA27" s="101">
        <f>入力シート!FR27</f>
        <v>0</v>
      </c>
      <c r="GB27" s="210">
        <f>入力シート!FS27</f>
        <v>0</v>
      </c>
      <c r="GC27" s="211"/>
      <c r="GD27" s="212"/>
      <c r="GE27" s="94"/>
      <c r="GF27" s="94"/>
      <c r="GG27" s="94"/>
      <c r="GH27" s="14">
        <f>入力シート!FT27</f>
        <v>0</v>
      </c>
      <c r="GJ27" s="30" t="str">
        <f t="shared" si="331"/>
        <v/>
      </c>
      <c r="GK27" s="101">
        <f>入力シート!GJ27</f>
        <v>0</v>
      </c>
      <c r="GL27" s="101" t="str">
        <f>IF(GJ27="","",入力シート!GK27)</f>
        <v/>
      </c>
      <c r="GM27" s="24">
        <f>TIME(入力シート!GM27,入力シート!GO27,0)</f>
        <v>0</v>
      </c>
      <c r="GN27" s="24">
        <f>TIME(入力シート!GQ27,入力シート!GS27,0)</f>
        <v>0</v>
      </c>
      <c r="GO27" s="31">
        <f>TIME(入力シート!GU27,入力シート!GW27,0)</f>
        <v>0</v>
      </c>
      <c r="GP27" s="31">
        <f>TIME(入力シート!GY27,入力シート!HA27,0)</f>
        <v>0</v>
      </c>
      <c r="GQ27" s="24">
        <f t="shared" si="126"/>
        <v>0</v>
      </c>
      <c r="GR27" s="24">
        <f t="shared" si="127"/>
        <v>0</v>
      </c>
      <c r="GS27" s="24">
        <f t="shared" si="128"/>
        <v>0</v>
      </c>
      <c r="GT27" s="26" t="str">
        <f t="shared" si="15"/>
        <v/>
      </c>
      <c r="GU27" s="26" t="str">
        <f t="shared" si="16"/>
        <v/>
      </c>
      <c r="GV27" s="24" t="str">
        <f t="shared" si="385"/>
        <v/>
      </c>
      <c r="GW27" s="24" t="str">
        <f t="shared" si="426"/>
        <v/>
      </c>
      <c r="GX27" s="101" t="str">
        <f t="shared" si="130"/>
        <v/>
      </c>
      <c r="GY27" s="24" t="str">
        <f t="shared" si="131"/>
        <v/>
      </c>
      <c r="GZ27" s="27">
        <f t="shared" si="366"/>
        <v>1</v>
      </c>
      <c r="HA27" s="27" t="str">
        <f t="shared" si="132"/>
        <v>1</v>
      </c>
      <c r="HB27" s="27" t="str">
        <f t="shared" si="332"/>
        <v/>
      </c>
      <c r="HC27" s="27" t="str">
        <f t="shared" si="133"/>
        <v/>
      </c>
      <c r="HD27" s="28" t="str">
        <f t="shared" ca="1" si="134"/>
        <v/>
      </c>
      <c r="HE27" s="33">
        <f>入力シート!HC27</f>
        <v>0</v>
      </c>
      <c r="HF27" s="88" t="str">
        <f t="shared" ca="1" si="427"/>
        <v/>
      </c>
      <c r="HG27" s="87" t="str">
        <f t="shared" si="428"/>
        <v/>
      </c>
      <c r="HH27" s="89" t="str">
        <f t="shared" ca="1" si="135"/>
        <v/>
      </c>
      <c r="HI27" s="84">
        <f t="shared" si="136"/>
        <v>0</v>
      </c>
      <c r="HJ27" s="84" t="str">
        <f t="shared" si="429"/>
        <v/>
      </c>
      <c r="HK27" s="84" t="str">
        <f t="shared" si="137"/>
        <v/>
      </c>
      <c r="HL27" s="24" t="str">
        <f t="shared" si="138"/>
        <v/>
      </c>
      <c r="HM27" s="101">
        <f>入力シート!HD27</f>
        <v>0</v>
      </c>
      <c r="HN27" s="210">
        <f>入力シート!HE27</f>
        <v>0</v>
      </c>
      <c r="HO27" s="211"/>
      <c r="HP27" s="212"/>
      <c r="HQ27" s="94"/>
      <c r="HR27" s="94"/>
      <c r="HS27" s="94"/>
      <c r="HT27" s="14">
        <f>入力シート!HF27</f>
        <v>0</v>
      </c>
      <c r="HV27" s="30" t="str">
        <f t="shared" si="333"/>
        <v/>
      </c>
      <c r="HW27" s="101">
        <f>入力シート!HV27</f>
        <v>0</v>
      </c>
      <c r="HX27" s="101" t="str">
        <f>IF(HV27="","",入力シート!HW27)</f>
        <v/>
      </c>
      <c r="HY27" s="24">
        <f>TIME(入力シート!HY27,入力シート!IA27,0)</f>
        <v>0</v>
      </c>
      <c r="HZ27" s="24">
        <f>TIME(入力シート!IC27,入力シート!IE27,0)</f>
        <v>0</v>
      </c>
      <c r="IA27" s="31">
        <f>TIME(入力シート!IG27,入力シート!II27,0)</f>
        <v>0</v>
      </c>
      <c r="IB27" s="31">
        <f>TIME(入力シート!IK27,入力シート!IM27,0)</f>
        <v>0</v>
      </c>
      <c r="IC27" s="24">
        <f t="shared" si="139"/>
        <v>0</v>
      </c>
      <c r="ID27" s="24">
        <f t="shared" si="140"/>
        <v>0</v>
      </c>
      <c r="IE27" s="24">
        <f t="shared" si="141"/>
        <v>0</v>
      </c>
      <c r="IF27" s="26" t="str">
        <f t="shared" si="18"/>
        <v/>
      </c>
      <c r="IG27" s="26" t="str">
        <f t="shared" si="19"/>
        <v/>
      </c>
      <c r="IH27" s="24" t="str">
        <f t="shared" si="386"/>
        <v/>
      </c>
      <c r="II27" s="24" t="str">
        <f t="shared" si="430"/>
        <v/>
      </c>
      <c r="IJ27" s="101" t="str">
        <f t="shared" si="143"/>
        <v/>
      </c>
      <c r="IK27" s="24" t="str">
        <f t="shared" si="144"/>
        <v/>
      </c>
      <c r="IL27" s="27">
        <f t="shared" si="367"/>
        <v>1</v>
      </c>
      <c r="IM27" s="27" t="str">
        <f t="shared" si="145"/>
        <v>1</v>
      </c>
      <c r="IN27" s="27" t="str">
        <f t="shared" si="334"/>
        <v/>
      </c>
      <c r="IO27" s="27" t="str">
        <f t="shared" si="146"/>
        <v/>
      </c>
      <c r="IP27" s="28" t="str">
        <f t="shared" ca="1" si="147"/>
        <v/>
      </c>
      <c r="IQ27" s="33">
        <f>入力シート!IO27</f>
        <v>0</v>
      </c>
      <c r="IR27" s="88" t="str">
        <f t="shared" ca="1" si="431"/>
        <v/>
      </c>
      <c r="IS27" s="87" t="str">
        <f t="shared" si="432"/>
        <v/>
      </c>
      <c r="IT27" s="89" t="str">
        <f t="shared" ca="1" si="148"/>
        <v/>
      </c>
      <c r="IU27" s="84">
        <f t="shared" si="149"/>
        <v>0</v>
      </c>
      <c r="IV27" s="84" t="str">
        <f t="shared" si="433"/>
        <v/>
      </c>
      <c r="IW27" s="84" t="str">
        <f t="shared" si="150"/>
        <v/>
      </c>
      <c r="IX27" s="24" t="str">
        <f t="shared" si="151"/>
        <v/>
      </c>
      <c r="IY27" s="101">
        <f>入力シート!IP27</f>
        <v>0</v>
      </c>
      <c r="IZ27" s="210">
        <f>入力シート!IQ27</f>
        <v>0</v>
      </c>
      <c r="JA27" s="211"/>
      <c r="JB27" s="212"/>
      <c r="JC27" s="94"/>
      <c r="JD27" s="94"/>
      <c r="JE27" s="94"/>
      <c r="JF27" s="14">
        <f>入力シート!IR27</f>
        <v>0</v>
      </c>
      <c r="JH27" s="30" t="str">
        <f t="shared" si="335"/>
        <v/>
      </c>
      <c r="JI27" s="101">
        <f>入力シート!JH27</f>
        <v>0</v>
      </c>
      <c r="JJ27" s="101" t="str">
        <f>IF(JH27="","",入力シート!JI27)</f>
        <v/>
      </c>
      <c r="JK27" s="24">
        <f>TIME(入力シート!JK27,入力シート!JM27,0)</f>
        <v>0</v>
      </c>
      <c r="JL27" s="24">
        <f>TIME(入力シート!JO27,入力シート!JQ27,0)</f>
        <v>0</v>
      </c>
      <c r="JM27" s="31">
        <f>TIME(入力シート!JS27,入力シート!JU27,0)</f>
        <v>0</v>
      </c>
      <c r="JN27" s="31">
        <f>TIME(入力シート!JW27,入力シート!JY27,0)</f>
        <v>0</v>
      </c>
      <c r="JO27" s="24">
        <f t="shared" si="152"/>
        <v>0</v>
      </c>
      <c r="JP27" s="24">
        <f t="shared" si="153"/>
        <v>0</v>
      </c>
      <c r="JQ27" s="24">
        <f t="shared" si="154"/>
        <v>0</v>
      </c>
      <c r="JR27" s="26" t="str">
        <f t="shared" si="21"/>
        <v/>
      </c>
      <c r="JS27" s="26" t="str">
        <f t="shared" si="22"/>
        <v/>
      </c>
      <c r="JT27" s="24" t="str">
        <f t="shared" si="387"/>
        <v/>
      </c>
      <c r="JU27" s="24" t="str">
        <f t="shared" si="434"/>
        <v/>
      </c>
      <c r="JV27" s="101" t="str">
        <f t="shared" si="156"/>
        <v/>
      </c>
      <c r="JW27" s="24" t="str">
        <f t="shared" si="157"/>
        <v/>
      </c>
      <c r="JX27" s="27">
        <f t="shared" si="368"/>
        <v>1</v>
      </c>
      <c r="JY27" s="27" t="str">
        <f t="shared" si="158"/>
        <v>1</v>
      </c>
      <c r="JZ27" s="27" t="str">
        <f t="shared" si="336"/>
        <v/>
      </c>
      <c r="KA27" s="27" t="str">
        <f t="shared" si="159"/>
        <v/>
      </c>
      <c r="KB27" s="28" t="str">
        <f t="shared" ca="1" si="160"/>
        <v/>
      </c>
      <c r="KC27" s="33">
        <f>入力シート!KA27</f>
        <v>0</v>
      </c>
      <c r="KD27" s="88" t="str">
        <f t="shared" ca="1" si="435"/>
        <v/>
      </c>
      <c r="KE27" s="87" t="str">
        <f t="shared" si="436"/>
        <v/>
      </c>
      <c r="KF27" s="89" t="str">
        <f t="shared" ca="1" si="161"/>
        <v/>
      </c>
      <c r="KG27" s="84">
        <f t="shared" si="162"/>
        <v>0</v>
      </c>
      <c r="KH27" s="84" t="str">
        <f t="shared" si="437"/>
        <v/>
      </c>
      <c r="KI27" s="84" t="str">
        <f t="shared" si="163"/>
        <v/>
      </c>
      <c r="KJ27" s="24" t="str">
        <f t="shared" si="164"/>
        <v/>
      </c>
      <c r="KK27" s="101">
        <f>入力シート!KB27</f>
        <v>0</v>
      </c>
      <c r="KL27" s="210">
        <f>入力シート!KC27</f>
        <v>0</v>
      </c>
      <c r="KM27" s="211"/>
      <c r="KN27" s="212"/>
      <c r="KO27" s="94"/>
      <c r="KP27" s="94"/>
      <c r="KQ27" s="94"/>
      <c r="KR27" s="14">
        <f>入力シート!KD27</f>
        <v>0</v>
      </c>
      <c r="KT27" s="30" t="str">
        <f t="shared" si="337"/>
        <v/>
      </c>
      <c r="KU27" s="101">
        <f>入力シート!KT27</f>
        <v>0</v>
      </c>
      <c r="KV27" s="101" t="str">
        <f>IF(KT27="","",入力シート!KU27)</f>
        <v/>
      </c>
      <c r="KW27" s="24">
        <f>TIME(入力シート!KW27,入力シート!KY27,0)</f>
        <v>0</v>
      </c>
      <c r="KX27" s="24">
        <f>TIME(入力シート!LA27,入力シート!LC27,0)</f>
        <v>0</v>
      </c>
      <c r="KY27" s="31">
        <f>TIME(入力シート!LE27,入力シート!LG27,0)</f>
        <v>0</v>
      </c>
      <c r="KZ27" s="31">
        <f>TIME(入力シート!LI27,入力シート!LK27,0)</f>
        <v>0</v>
      </c>
      <c r="LA27" s="24">
        <f t="shared" si="165"/>
        <v>0</v>
      </c>
      <c r="LB27" s="24">
        <f t="shared" si="166"/>
        <v>0</v>
      </c>
      <c r="LC27" s="24">
        <f t="shared" si="167"/>
        <v>0</v>
      </c>
      <c r="LD27" s="26" t="str">
        <f t="shared" si="24"/>
        <v/>
      </c>
      <c r="LE27" s="26" t="str">
        <f t="shared" si="25"/>
        <v/>
      </c>
      <c r="LF27" s="24" t="str">
        <f t="shared" si="388"/>
        <v/>
      </c>
      <c r="LG27" s="24" t="str">
        <f t="shared" si="438"/>
        <v/>
      </c>
      <c r="LH27" s="101" t="str">
        <f t="shared" si="169"/>
        <v/>
      </c>
      <c r="LI27" s="24" t="str">
        <f t="shared" si="170"/>
        <v/>
      </c>
      <c r="LJ27" s="27">
        <f t="shared" si="369"/>
        <v>1</v>
      </c>
      <c r="LK27" s="27" t="str">
        <f t="shared" si="171"/>
        <v>1</v>
      </c>
      <c r="LL27" s="27" t="str">
        <f t="shared" si="338"/>
        <v/>
      </c>
      <c r="LM27" s="27" t="str">
        <f t="shared" si="172"/>
        <v/>
      </c>
      <c r="LN27" s="28" t="str">
        <f t="shared" ca="1" si="173"/>
        <v/>
      </c>
      <c r="LO27" s="33">
        <f>入力シート!LM27</f>
        <v>0</v>
      </c>
      <c r="LP27" s="88" t="str">
        <f t="shared" ca="1" si="439"/>
        <v/>
      </c>
      <c r="LQ27" s="87" t="str">
        <f t="shared" si="440"/>
        <v/>
      </c>
      <c r="LR27" s="89" t="str">
        <f t="shared" ca="1" si="174"/>
        <v/>
      </c>
      <c r="LS27" s="84">
        <f t="shared" si="175"/>
        <v>0</v>
      </c>
      <c r="LT27" s="84" t="str">
        <f t="shared" si="441"/>
        <v/>
      </c>
      <c r="LU27" s="84" t="str">
        <f t="shared" si="176"/>
        <v/>
      </c>
      <c r="LV27" s="24" t="str">
        <f t="shared" si="177"/>
        <v/>
      </c>
      <c r="LW27" s="101">
        <f>入力シート!LN27</f>
        <v>0</v>
      </c>
      <c r="LX27" s="210">
        <f>入力シート!LO27</f>
        <v>0</v>
      </c>
      <c r="LY27" s="211"/>
      <c r="LZ27" s="212"/>
      <c r="MA27" s="94"/>
      <c r="MB27" s="94"/>
      <c r="MC27" s="94"/>
      <c r="MD27" s="14">
        <f>入力シート!LP27</f>
        <v>0</v>
      </c>
      <c r="MF27" s="30" t="str">
        <f t="shared" si="339"/>
        <v/>
      </c>
      <c r="MG27" s="101">
        <f>入力シート!MF27</f>
        <v>0</v>
      </c>
      <c r="MH27" s="101" t="str">
        <f>IF(MF27="","",入力シート!MG27)</f>
        <v/>
      </c>
      <c r="MI27" s="24">
        <f>TIME(入力シート!MI27,入力シート!MK27,0)</f>
        <v>0</v>
      </c>
      <c r="MJ27" s="24">
        <f>TIME(入力シート!MM27,入力シート!MO27,0)</f>
        <v>0</v>
      </c>
      <c r="MK27" s="31">
        <f>TIME(入力シート!MQ27,入力シート!MS27,0)</f>
        <v>0</v>
      </c>
      <c r="ML27" s="31">
        <f>TIME(入力シート!MU27,入力シート!MW27,0)</f>
        <v>0</v>
      </c>
      <c r="MM27" s="24">
        <f t="shared" si="178"/>
        <v>0</v>
      </c>
      <c r="MN27" s="24">
        <f t="shared" si="179"/>
        <v>0</v>
      </c>
      <c r="MO27" s="24">
        <f t="shared" si="180"/>
        <v>0</v>
      </c>
      <c r="MP27" s="26" t="str">
        <f t="shared" si="27"/>
        <v/>
      </c>
      <c r="MQ27" s="26" t="str">
        <f t="shared" si="28"/>
        <v/>
      </c>
      <c r="MR27" s="24" t="str">
        <f t="shared" si="389"/>
        <v/>
      </c>
      <c r="MS27" s="24" t="str">
        <f t="shared" si="442"/>
        <v/>
      </c>
      <c r="MT27" s="101" t="str">
        <f t="shared" si="182"/>
        <v/>
      </c>
      <c r="MU27" s="24" t="str">
        <f t="shared" si="183"/>
        <v/>
      </c>
      <c r="MV27" s="27">
        <f t="shared" si="370"/>
        <v>1</v>
      </c>
      <c r="MW27" s="27" t="str">
        <f t="shared" si="184"/>
        <v>1</v>
      </c>
      <c r="MX27" s="27" t="str">
        <f t="shared" si="340"/>
        <v/>
      </c>
      <c r="MY27" s="27" t="str">
        <f t="shared" si="185"/>
        <v/>
      </c>
      <c r="MZ27" s="28" t="str">
        <f t="shared" ca="1" si="186"/>
        <v/>
      </c>
      <c r="NA27" s="33">
        <f>入力シート!MY27</f>
        <v>0</v>
      </c>
      <c r="NB27" s="88" t="str">
        <f t="shared" ca="1" si="443"/>
        <v/>
      </c>
      <c r="NC27" s="87" t="str">
        <f t="shared" si="444"/>
        <v/>
      </c>
      <c r="ND27" s="89" t="str">
        <f t="shared" ca="1" si="187"/>
        <v/>
      </c>
      <c r="NE27" s="84">
        <f t="shared" si="188"/>
        <v>0</v>
      </c>
      <c r="NF27" s="84" t="str">
        <f t="shared" si="445"/>
        <v/>
      </c>
      <c r="NG27" s="84" t="str">
        <f t="shared" si="189"/>
        <v/>
      </c>
      <c r="NH27" s="24" t="str">
        <f t="shared" si="190"/>
        <v/>
      </c>
      <c r="NI27" s="101">
        <f>入力シート!MZ27</f>
        <v>0</v>
      </c>
      <c r="NJ27" s="210">
        <f>入力シート!NA27</f>
        <v>0</v>
      </c>
      <c r="NK27" s="211"/>
      <c r="NL27" s="212"/>
      <c r="NM27" s="94"/>
      <c r="NN27" s="94"/>
      <c r="NO27" s="94"/>
      <c r="NP27" s="14">
        <f>入力シート!NB27</f>
        <v>0</v>
      </c>
      <c r="NR27" s="30" t="str">
        <f t="shared" si="341"/>
        <v/>
      </c>
      <c r="NS27" s="101">
        <f>入力シート!NR27</f>
        <v>0</v>
      </c>
      <c r="NT27" s="101" t="str">
        <f>IF(NR27="","",入力シート!NS27)</f>
        <v/>
      </c>
      <c r="NU27" s="24">
        <f>TIME(入力シート!NU27,入力シート!NW27,0)</f>
        <v>0</v>
      </c>
      <c r="NV27" s="24">
        <f>TIME(入力シート!NY27,入力シート!OA27,0)</f>
        <v>0</v>
      </c>
      <c r="NW27" s="31">
        <f>TIME(入力シート!OC27,入力シート!OE27,0)</f>
        <v>0</v>
      </c>
      <c r="NX27" s="31">
        <f>TIME(入力シート!OG27,入力シート!OI27,0)</f>
        <v>0</v>
      </c>
      <c r="NY27" s="24">
        <f t="shared" si="191"/>
        <v>0</v>
      </c>
      <c r="NZ27" s="24">
        <f t="shared" si="192"/>
        <v>0</v>
      </c>
      <c r="OA27" s="24">
        <f t="shared" si="193"/>
        <v>0</v>
      </c>
      <c r="OB27" s="26" t="str">
        <f t="shared" si="30"/>
        <v/>
      </c>
      <c r="OC27" s="26" t="str">
        <f t="shared" si="31"/>
        <v/>
      </c>
      <c r="OD27" s="24" t="str">
        <f t="shared" si="390"/>
        <v/>
      </c>
      <c r="OE27" s="24" t="str">
        <f t="shared" si="446"/>
        <v/>
      </c>
      <c r="OF27" s="101" t="str">
        <f t="shared" si="195"/>
        <v/>
      </c>
      <c r="OG27" s="24" t="str">
        <f t="shared" si="196"/>
        <v/>
      </c>
      <c r="OH27" s="27">
        <f t="shared" si="371"/>
        <v>1</v>
      </c>
      <c r="OI27" s="27" t="str">
        <f t="shared" si="197"/>
        <v>1</v>
      </c>
      <c r="OJ27" s="27" t="str">
        <f t="shared" si="342"/>
        <v/>
      </c>
      <c r="OK27" s="27" t="str">
        <f t="shared" si="198"/>
        <v/>
      </c>
      <c r="OL27" s="28" t="str">
        <f t="shared" ca="1" si="199"/>
        <v/>
      </c>
      <c r="OM27" s="33">
        <f>入力シート!OK27</f>
        <v>0</v>
      </c>
      <c r="ON27" s="88" t="str">
        <f t="shared" ca="1" si="447"/>
        <v/>
      </c>
      <c r="OO27" s="87" t="str">
        <f t="shared" si="448"/>
        <v/>
      </c>
      <c r="OP27" s="89" t="str">
        <f t="shared" ca="1" si="200"/>
        <v/>
      </c>
      <c r="OQ27" s="84">
        <f t="shared" si="201"/>
        <v>0</v>
      </c>
      <c r="OR27" s="84" t="str">
        <f t="shared" si="449"/>
        <v/>
      </c>
      <c r="OS27" s="84" t="str">
        <f t="shared" si="202"/>
        <v/>
      </c>
      <c r="OT27" s="24" t="str">
        <f t="shared" si="203"/>
        <v/>
      </c>
      <c r="OU27" s="101">
        <f>入力シート!OL27</f>
        <v>0</v>
      </c>
      <c r="OV27" s="210">
        <f>入力シート!OM27</f>
        <v>0</v>
      </c>
      <c r="OW27" s="211"/>
      <c r="OX27" s="212"/>
      <c r="OY27" s="94"/>
      <c r="OZ27" s="94"/>
      <c r="PA27" s="94"/>
      <c r="PB27" s="14">
        <f>入力シート!ON27</f>
        <v>0</v>
      </c>
      <c r="PD27" s="30" t="str">
        <f t="shared" si="343"/>
        <v/>
      </c>
      <c r="PE27" s="101">
        <f>入力シート!PD27</f>
        <v>0</v>
      </c>
      <c r="PF27" s="101" t="str">
        <f>IF(PD27="","",入力シート!PE27)</f>
        <v/>
      </c>
      <c r="PG27" s="24">
        <f>TIME(入力シート!PG27,入力シート!PI27,0)</f>
        <v>0</v>
      </c>
      <c r="PH27" s="24">
        <f>TIME(入力シート!PK27,入力シート!PM27,0)</f>
        <v>0</v>
      </c>
      <c r="PI27" s="31">
        <f>TIME(入力シート!PO27,入力シート!PQ27,0)</f>
        <v>0</v>
      </c>
      <c r="PJ27" s="31">
        <f>TIME(入力シート!PS27,入力シート!PU27,0)</f>
        <v>0</v>
      </c>
      <c r="PK27" s="24">
        <f t="shared" si="204"/>
        <v>0</v>
      </c>
      <c r="PL27" s="24">
        <f t="shared" si="205"/>
        <v>0</v>
      </c>
      <c r="PM27" s="24">
        <f t="shared" si="206"/>
        <v>0</v>
      </c>
      <c r="PN27" s="26" t="str">
        <f t="shared" si="33"/>
        <v/>
      </c>
      <c r="PO27" s="26" t="str">
        <f t="shared" si="34"/>
        <v/>
      </c>
      <c r="PP27" s="24" t="str">
        <f t="shared" si="391"/>
        <v/>
      </c>
      <c r="PQ27" s="24" t="str">
        <f t="shared" si="450"/>
        <v/>
      </c>
      <c r="PR27" s="101" t="str">
        <f t="shared" si="208"/>
        <v/>
      </c>
      <c r="PS27" s="24" t="str">
        <f t="shared" si="209"/>
        <v/>
      </c>
      <c r="PT27" s="27">
        <f t="shared" si="372"/>
        <v>1</v>
      </c>
      <c r="PU27" s="27" t="str">
        <f t="shared" si="210"/>
        <v>1</v>
      </c>
      <c r="PV27" s="27" t="str">
        <f t="shared" si="344"/>
        <v/>
      </c>
      <c r="PW27" s="27" t="str">
        <f t="shared" si="211"/>
        <v/>
      </c>
      <c r="PX27" s="28" t="str">
        <f t="shared" ca="1" si="212"/>
        <v/>
      </c>
      <c r="PY27" s="33">
        <f>入力シート!PW27</f>
        <v>0</v>
      </c>
      <c r="PZ27" s="88" t="str">
        <f t="shared" ca="1" si="451"/>
        <v/>
      </c>
      <c r="QA27" s="87" t="str">
        <f t="shared" si="452"/>
        <v/>
      </c>
      <c r="QB27" s="89" t="str">
        <f t="shared" ca="1" si="213"/>
        <v/>
      </c>
      <c r="QC27" s="84">
        <f t="shared" si="214"/>
        <v>0</v>
      </c>
      <c r="QD27" s="84" t="str">
        <f t="shared" si="453"/>
        <v/>
      </c>
      <c r="QE27" s="84" t="str">
        <f t="shared" si="215"/>
        <v/>
      </c>
      <c r="QF27" s="24" t="str">
        <f t="shared" si="216"/>
        <v/>
      </c>
      <c r="QG27" s="101">
        <f>入力シート!PX27</f>
        <v>0</v>
      </c>
      <c r="QH27" s="210">
        <f>入力シート!PY27</f>
        <v>0</v>
      </c>
      <c r="QI27" s="211"/>
      <c r="QJ27" s="212"/>
      <c r="QK27" s="94"/>
      <c r="QL27" s="94"/>
      <c r="QM27" s="94"/>
      <c r="QN27" s="14">
        <f>入力シート!PZ27</f>
        <v>0</v>
      </c>
      <c r="QP27" s="30" t="str">
        <f t="shared" si="345"/>
        <v/>
      </c>
      <c r="QQ27" s="101">
        <f>入力シート!QP27</f>
        <v>0</v>
      </c>
      <c r="QR27" s="101" t="str">
        <f>IF(QP27="","",入力シート!QQ27)</f>
        <v/>
      </c>
      <c r="QS27" s="24">
        <f>TIME(入力シート!QS27,入力シート!QU27,0)</f>
        <v>0</v>
      </c>
      <c r="QT27" s="24">
        <f>TIME(入力シート!QW27,入力シート!QY27,0)</f>
        <v>0</v>
      </c>
      <c r="QU27" s="31">
        <f>TIME(入力シート!RA27,入力シート!RC27,0)</f>
        <v>0</v>
      </c>
      <c r="QV27" s="31">
        <f>TIME(入力シート!RE27,入力シート!RG27,0)</f>
        <v>0</v>
      </c>
      <c r="QW27" s="24">
        <f t="shared" si="217"/>
        <v>0</v>
      </c>
      <c r="QX27" s="24">
        <f t="shared" si="218"/>
        <v>0</v>
      </c>
      <c r="QY27" s="24">
        <f t="shared" si="219"/>
        <v>0</v>
      </c>
      <c r="QZ27" s="26" t="str">
        <f t="shared" si="36"/>
        <v/>
      </c>
      <c r="RA27" s="26" t="str">
        <f t="shared" si="37"/>
        <v/>
      </c>
      <c r="RB27" s="24" t="str">
        <f t="shared" si="392"/>
        <v/>
      </c>
      <c r="RC27" s="24" t="str">
        <f t="shared" si="454"/>
        <v/>
      </c>
      <c r="RD27" s="101" t="str">
        <f t="shared" si="221"/>
        <v/>
      </c>
      <c r="RE27" s="24" t="str">
        <f t="shared" si="222"/>
        <v/>
      </c>
      <c r="RF27" s="27">
        <f t="shared" si="373"/>
        <v>1</v>
      </c>
      <c r="RG27" s="27" t="str">
        <f t="shared" si="223"/>
        <v>1</v>
      </c>
      <c r="RH27" s="27" t="str">
        <f t="shared" si="346"/>
        <v/>
      </c>
      <c r="RI27" s="27" t="str">
        <f t="shared" si="224"/>
        <v/>
      </c>
      <c r="RJ27" s="28" t="str">
        <f t="shared" ca="1" si="225"/>
        <v/>
      </c>
      <c r="RK27" s="33">
        <f>入力シート!RI27</f>
        <v>0</v>
      </c>
      <c r="RL27" s="88" t="str">
        <f t="shared" ca="1" si="455"/>
        <v/>
      </c>
      <c r="RM27" s="87" t="str">
        <f t="shared" si="456"/>
        <v/>
      </c>
      <c r="RN27" s="89" t="str">
        <f t="shared" ca="1" si="226"/>
        <v/>
      </c>
      <c r="RO27" s="84">
        <f t="shared" si="227"/>
        <v>0</v>
      </c>
      <c r="RP27" s="84" t="str">
        <f t="shared" si="457"/>
        <v/>
      </c>
      <c r="RQ27" s="84" t="str">
        <f t="shared" si="228"/>
        <v/>
      </c>
      <c r="RR27" s="24" t="str">
        <f t="shared" si="229"/>
        <v/>
      </c>
      <c r="RS27" s="101">
        <f>入力シート!RJ27</f>
        <v>0</v>
      </c>
      <c r="RT27" s="210">
        <f>入力シート!RK27</f>
        <v>0</v>
      </c>
      <c r="RU27" s="211"/>
      <c r="RV27" s="212"/>
      <c r="RW27" s="94"/>
      <c r="RX27" s="94"/>
      <c r="RY27" s="94"/>
      <c r="RZ27" s="14">
        <f>入力シート!RL27</f>
        <v>0</v>
      </c>
      <c r="SB27" s="30" t="str">
        <f t="shared" si="347"/>
        <v/>
      </c>
      <c r="SC27" s="101">
        <f>入力シート!SB27</f>
        <v>0</v>
      </c>
      <c r="SD27" s="101" t="str">
        <f>IF(SB27="","",入力シート!SC27)</f>
        <v/>
      </c>
      <c r="SE27" s="24">
        <f>TIME(入力シート!SE27,入力シート!SG27,0)</f>
        <v>0</v>
      </c>
      <c r="SF27" s="24">
        <f>TIME(入力シート!SI27,入力シート!SK27,0)</f>
        <v>0</v>
      </c>
      <c r="SG27" s="31">
        <f>TIME(入力シート!SM27,入力シート!SO27,0)</f>
        <v>0</v>
      </c>
      <c r="SH27" s="31">
        <f>TIME(入力シート!SQ27,入力シート!SS27,0)</f>
        <v>0</v>
      </c>
      <c r="SI27" s="24">
        <f t="shared" si="230"/>
        <v>0</v>
      </c>
      <c r="SJ27" s="24">
        <f t="shared" si="231"/>
        <v>0</v>
      </c>
      <c r="SK27" s="24">
        <f t="shared" si="232"/>
        <v>0</v>
      </c>
      <c r="SL27" s="26" t="str">
        <f t="shared" si="39"/>
        <v/>
      </c>
      <c r="SM27" s="26" t="str">
        <f t="shared" si="40"/>
        <v/>
      </c>
      <c r="SN27" s="24" t="str">
        <f t="shared" si="393"/>
        <v/>
      </c>
      <c r="SO27" s="24" t="str">
        <f t="shared" si="458"/>
        <v/>
      </c>
      <c r="SP27" s="101" t="str">
        <f t="shared" si="234"/>
        <v/>
      </c>
      <c r="SQ27" s="24" t="str">
        <f t="shared" si="235"/>
        <v/>
      </c>
      <c r="SR27" s="27">
        <f t="shared" si="374"/>
        <v>1</v>
      </c>
      <c r="SS27" s="27" t="str">
        <f t="shared" si="236"/>
        <v>1</v>
      </c>
      <c r="ST27" s="27" t="str">
        <f t="shared" si="348"/>
        <v/>
      </c>
      <c r="SU27" s="27" t="str">
        <f t="shared" si="237"/>
        <v/>
      </c>
      <c r="SV27" s="28" t="str">
        <f t="shared" ca="1" si="238"/>
        <v/>
      </c>
      <c r="SW27" s="33">
        <f>入力シート!SU27</f>
        <v>0</v>
      </c>
      <c r="SX27" s="88" t="str">
        <f t="shared" ca="1" si="459"/>
        <v/>
      </c>
      <c r="SY27" s="87" t="str">
        <f t="shared" si="460"/>
        <v/>
      </c>
      <c r="SZ27" s="89" t="str">
        <f t="shared" ca="1" si="239"/>
        <v/>
      </c>
      <c r="TA27" s="84">
        <f t="shared" si="240"/>
        <v>0</v>
      </c>
      <c r="TB27" s="84" t="str">
        <f t="shared" si="461"/>
        <v/>
      </c>
      <c r="TC27" s="84" t="str">
        <f t="shared" si="241"/>
        <v/>
      </c>
      <c r="TD27" s="24" t="str">
        <f t="shared" si="242"/>
        <v/>
      </c>
      <c r="TE27" s="101">
        <f>入力シート!SV27</f>
        <v>0</v>
      </c>
      <c r="TF27" s="210">
        <f>入力シート!SW27</f>
        <v>0</v>
      </c>
      <c r="TG27" s="211"/>
      <c r="TH27" s="212"/>
      <c r="TI27" s="94"/>
      <c r="TJ27" s="94"/>
      <c r="TK27" s="94"/>
      <c r="TL27" s="14">
        <f>入力シート!SX27</f>
        <v>0</v>
      </c>
      <c r="TN27" s="30" t="str">
        <f t="shared" si="349"/>
        <v/>
      </c>
      <c r="TO27" s="101">
        <f>入力シート!TN27</f>
        <v>0</v>
      </c>
      <c r="TP27" s="101" t="str">
        <f>IF(TN27="","",入力シート!TO27)</f>
        <v/>
      </c>
      <c r="TQ27" s="24">
        <f>TIME(入力シート!TQ27,入力シート!TS27,0)</f>
        <v>0</v>
      </c>
      <c r="TR27" s="24">
        <f>TIME(入力シート!TU27,入力シート!TW27,0)</f>
        <v>0</v>
      </c>
      <c r="TS27" s="31">
        <f>TIME(入力シート!TY27,入力シート!UA27,0)</f>
        <v>0</v>
      </c>
      <c r="TT27" s="31">
        <f>TIME(入力シート!UC27,入力シート!UE27,0)</f>
        <v>0</v>
      </c>
      <c r="TU27" s="24">
        <f t="shared" si="243"/>
        <v>0</v>
      </c>
      <c r="TV27" s="24">
        <f t="shared" si="244"/>
        <v>0</v>
      </c>
      <c r="TW27" s="24">
        <f t="shared" si="245"/>
        <v>0</v>
      </c>
      <c r="TX27" s="26" t="str">
        <f t="shared" si="42"/>
        <v/>
      </c>
      <c r="TY27" s="26" t="str">
        <f t="shared" si="43"/>
        <v/>
      </c>
      <c r="TZ27" s="24" t="str">
        <f t="shared" si="394"/>
        <v/>
      </c>
      <c r="UA27" s="24" t="str">
        <f t="shared" si="462"/>
        <v/>
      </c>
      <c r="UB27" s="101" t="str">
        <f t="shared" si="247"/>
        <v/>
      </c>
      <c r="UC27" s="24" t="str">
        <f t="shared" si="248"/>
        <v/>
      </c>
      <c r="UD27" s="27">
        <f t="shared" si="375"/>
        <v>1</v>
      </c>
      <c r="UE27" s="27" t="str">
        <f t="shared" si="249"/>
        <v>1</v>
      </c>
      <c r="UF27" s="27" t="str">
        <f t="shared" si="350"/>
        <v/>
      </c>
      <c r="UG27" s="27" t="str">
        <f t="shared" si="250"/>
        <v/>
      </c>
      <c r="UH27" s="28" t="str">
        <f t="shared" ca="1" si="251"/>
        <v/>
      </c>
      <c r="UI27" s="33">
        <f>入力シート!UG27</f>
        <v>0</v>
      </c>
      <c r="UJ27" s="88" t="str">
        <f t="shared" ca="1" si="463"/>
        <v/>
      </c>
      <c r="UK27" s="87" t="str">
        <f t="shared" si="464"/>
        <v/>
      </c>
      <c r="UL27" s="89" t="str">
        <f t="shared" ca="1" si="252"/>
        <v/>
      </c>
      <c r="UM27" s="84">
        <f t="shared" si="253"/>
        <v>0</v>
      </c>
      <c r="UN27" s="84" t="str">
        <f t="shared" si="465"/>
        <v/>
      </c>
      <c r="UO27" s="84" t="str">
        <f t="shared" si="254"/>
        <v/>
      </c>
      <c r="UP27" s="24" t="str">
        <f t="shared" si="255"/>
        <v/>
      </c>
      <c r="UQ27" s="101">
        <f>入力シート!UH27</f>
        <v>0</v>
      </c>
      <c r="UR27" s="210">
        <f>入力シート!UI27</f>
        <v>0</v>
      </c>
      <c r="US27" s="211"/>
      <c r="UT27" s="212"/>
      <c r="UU27" s="94"/>
      <c r="UV27" s="94"/>
      <c r="UW27" s="94"/>
      <c r="UX27" s="14">
        <f>入力シート!UJ27</f>
        <v>0</v>
      </c>
      <c r="UZ27" s="30" t="str">
        <f t="shared" si="351"/>
        <v/>
      </c>
      <c r="VA27" s="101">
        <f>入力シート!UZ27</f>
        <v>0</v>
      </c>
      <c r="VB27" s="101" t="str">
        <f>IF(UZ27="","",入力シート!VA27)</f>
        <v/>
      </c>
      <c r="VC27" s="24">
        <f>TIME(入力シート!VC27,入力シート!VE27,0)</f>
        <v>0</v>
      </c>
      <c r="VD27" s="24">
        <f>TIME(入力シート!VG27,入力シート!VI27,0)</f>
        <v>0</v>
      </c>
      <c r="VE27" s="31">
        <f>TIME(入力シート!VK27,入力シート!VM27,0)</f>
        <v>0</v>
      </c>
      <c r="VF27" s="31">
        <f>TIME(入力シート!VO27,入力シート!VQ27,0)</f>
        <v>0</v>
      </c>
      <c r="VG27" s="24">
        <f t="shared" si="256"/>
        <v>0</v>
      </c>
      <c r="VH27" s="24">
        <f t="shared" si="257"/>
        <v>0</v>
      </c>
      <c r="VI27" s="24">
        <f t="shared" si="258"/>
        <v>0</v>
      </c>
      <c r="VJ27" s="26" t="str">
        <f t="shared" si="45"/>
        <v/>
      </c>
      <c r="VK27" s="26" t="str">
        <f t="shared" si="46"/>
        <v/>
      </c>
      <c r="VL27" s="24" t="str">
        <f t="shared" si="395"/>
        <v/>
      </c>
      <c r="VM27" s="24" t="str">
        <f t="shared" si="466"/>
        <v/>
      </c>
      <c r="VN27" s="101" t="str">
        <f t="shared" si="260"/>
        <v/>
      </c>
      <c r="VO27" s="24" t="str">
        <f t="shared" si="261"/>
        <v/>
      </c>
      <c r="VP27" s="27">
        <f t="shared" si="376"/>
        <v>1</v>
      </c>
      <c r="VQ27" s="27" t="str">
        <f t="shared" si="262"/>
        <v>1</v>
      </c>
      <c r="VR27" s="27" t="str">
        <f t="shared" si="352"/>
        <v/>
      </c>
      <c r="VS27" s="27" t="str">
        <f t="shared" si="263"/>
        <v/>
      </c>
      <c r="VT27" s="28" t="str">
        <f t="shared" ca="1" si="264"/>
        <v/>
      </c>
      <c r="VU27" s="33">
        <f>入力シート!VS27</f>
        <v>0</v>
      </c>
      <c r="VV27" s="88" t="str">
        <f t="shared" ca="1" si="467"/>
        <v/>
      </c>
      <c r="VW27" s="87" t="str">
        <f t="shared" si="468"/>
        <v/>
      </c>
      <c r="VX27" s="89" t="str">
        <f t="shared" ca="1" si="265"/>
        <v/>
      </c>
      <c r="VY27" s="84">
        <f t="shared" si="266"/>
        <v>0</v>
      </c>
      <c r="VZ27" s="84" t="str">
        <f t="shared" si="469"/>
        <v/>
      </c>
      <c r="WA27" s="84" t="str">
        <f t="shared" si="267"/>
        <v/>
      </c>
      <c r="WB27" s="24" t="str">
        <f t="shared" si="268"/>
        <v/>
      </c>
      <c r="WC27" s="101">
        <f>入力シート!VT27</f>
        <v>0</v>
      </c>
      <c r="WD27" s="210">
        <f>入力シート!VU27</f>
        <v>0</v>
      </c>
      <c r="WE27" s="211"/>
      <c r="WF27" s="212"/>
      <c r="WG27" s="94"/>
      <c r="WH27" s="94"/>
      <c r="WI27" s="94"/>
      <c r="WJ27" s="14">
        <f>入力シート!VV27</f>
        <v>0</v>
      </c>
      <c r="WL27" s="30" t="str">
        <f t="shared" si="353"/>
        <v/>
      </c>
      <c r="WM27" s="101">
        <f>入力シート!WL27</f>
        <v>0</v>
      </c>
      <c r="WN27" s="101" t="str">
        <f>IF(WL27="","",入力シート!WM27)</f>
        <v/>
      </c>
      <c r="WO27" s="24">
        <f>TIME(入力シート!WO27,入力シート!WQ27,0)</f>
        <v>0</v>
      </c>
      <c r="WP27" s="24">
        <f>TIME(入力シート!WS27,入力シート!WU27,0)</f>
        <v>0</v>
      </c>
      <c r="WQ27" s="31">
        <f>TIME(入力シート!WW27,入力シート!WY27,0)</f>
        <v>0</v>
      </c>
      <c r="WR27" s="31">
        <f>TIME(入力シート!XA27,入力シート!XC27,0)</f>
        <v>0</v>
      </c>
      <c r="WS27" s="24">
        <f t="shared" si="269"/>
        <v>0</v>
      </c>
      <c r="WT27" s="24">
        <f t="shared" si="270"/>
        <v>0</v>
      </c>
      <c r="WU27" s="24">
        <f t="shared" si="271"/>
        <v>0</v>
      </c>
      <c r="WV27" s="26" t="str">
        <f t="shared" si="48"/>
        <v/>
      </c>
      <c r="WW27" s="26" t="str">
        <f t="shared" si="49"/>
        <v/>
      </c>
      <c r="WX27" s="24" t="str">
        <f t="shared" si="396"/>
        <v/>
      </c>
      <c r="WY27" s="24" t="str">
        <f t="shared" si="470"/>
        <v/>
      </c>
      <c r="WZ27" s="101" t="str">
        <f t="shared" si="273"/>
        <v/>
      </c>
      <c r="XA27" s="24" t="str">
        <f t="shared" si="274"/>
        <v/>
      </c>
      <c r="XB27" s="27">
        <f t="shared" si="377"/>
        <v>1</v>
      </c>
      <c r="XC27" s="27" t="str">
        <f t="shared" si="275"/>
        <v>1</v>
      </c>
      <c r="XD27" s="27" t="str">
        <f t="shared" si="354"/>
        <v/>
      </c>
      <c r="XE27" s="27" t="str">
        <f t="shared" si="276"/>
        <v/>
      </c>
      <c r="XF27" s="28" t="str">
        <f t="shared" ca="1" si="277"/>
        <v/>
      </c>
      <c r="XG27" s="33">
        <f>入力シート!XE27</f>
        <v>0</v>
      </c>
      <c r="XH27" s="88" t="str">
        <f t="shared" ca="1" si="471"/>
        <v/>
      </c>
      <c r="XI27" s="87" t="str">
        <f t="shared" si="472"/>
        <v/>
      </c>
      <c r="XJ27" s="89" t="str">
        <f t="shared" ca="1" si="278"/>
        <v/>
      </c>
      <c r="XK27" s="84">
        <f t="shared" si="279"/>
        <v>0</v>
      </c>
      <c r="XL27" s="84" t="str">
        <f t="shared" si="473"/>
        <v/>
      </c>
      <c r="XM27" s="84" t="str">
        <f t="shared" si="280"/>
        <v/>
      </c>
      <c r="XN27" s="24" t="str">
        <f t="shared" si="281"/>
        <v/>
      </c>
      <c r="XO27" s="101">
        <f>入力シート!XF27</f>
        <v>0</v>
      </c>
      <c r="XP27" s="210">
        <f>入力シート!XG27</f>
        <v>0</v>
      </c>
      <c r="XQ27" s="211"/>
      <c r="XR27" s="212"/>
      <c r="XS27" s="94"/>
      <c r="XT27" s="94"/>
      <c r="XU27" s="94"/>
      <c r="XV27" s="14">
        <f>入力シート!XH27</f>
        <v>0</v>
      </c>
      <c r="XX27" s="30" t="str">
        <f t="shared" si="355"/>
        <v/>
      </c>
      <c r="XY27" s="101">
        <f>入力シート!XX27</f>
        <v>0</v>
      </c>
      <c r="XZ27" s="101" t="str">
        <f>IF(XX27="","",入力シート!XY27)</f>
        <v/>
      </c>
      <c r="YA27" s="24">
        <f>TIME(入力シート!YA27,入力シート!YC27,0)</f>
        <v>0</v>
      </c>
      <c r="YB27" s="24">
        <f>TIME(入力シート!YE27,入力シート!YG27,0)</f>
        <v>0</v>
      </c>
      <c r="YC27" s="31">
        <f>TIME(入力シート!YI27,入力シート!YK27,0)</f>
        <v>0</v>
      </c>
      <c r="YD27" s="31">
        <f>TIME(入力シート!YM27,入力シート!YO27,0)</f>
        <v>0</v>
      </c>
      <c r="YE27" s="24">
        <f t="shared" si="282"/>
        <v>0</v>
      </c>
      <c r="YF27" s="24">
        <f t="shared" si="283"/>
        <v>0</v>
      </c>
      <c r="YG27" s="24">
        <f t="shared" si="284"/>
        <v>0</v>
      </c>
      <c r="YH27" s="26" t="str">
        <f t="shared" si="51"/>
        <v/>
      </c>
      <c r="YI27" s="26" t="str">
        <f t="shared" si="52"/>
        <v/>
      </c>
      <c r="YJ27" s="24" t="str">
        <f t="shared" si="397"/>
        <v/>
      </c>
      <c r="YK27" s="24" t="str">
        <f t="shared" si="474"/>
        <v/>
      </c>
      <c r="YL27" s="101" t="str">
        <f t="shared" si="286"/>
        <v/>
      </c>
      <c r="YM27" s="24" t="str">
        <f t="shared" si="287"/>
        <v/>
      </c>
      <c r="YN27" s="27">
        <f t="shared" si="378"/>
        <v>1</v>
      </c>
      <c r="YO27" s="27" t="str">
        <f t="shared" si="288"/>
        <v>1</v>
      </c>
      <c r="YP27" s="27" t="str">
        <f t="shared" si="356"/>
        <v/>
      </c>
      <c r="YQ27" s="27" t="str">
        <f t="shared" si="289"/>
        <v/>
      </c>
      <c r="YR27" s="28" t="str">
        <f t="shared" ca="1" si="290"/>
        <v/>
      </c>
      <c r="YS27" s="33">
        <f>入力シート!YQ27</f>
        <v>0</v>
      </c>
      <c r="YT27" s="88" t="str">
        <f t="shared" ca="1" si="475"/>
        <v/>
      </c>
      <c r="YU27" s="87" t="str">
        <f t="shared" si="476"/>
        <v/>
      </c>
      <c r="YV27" s="89" t="str">
        <f t="shared" ca="1" si="291"/>
        <v/>
      </c>
      <c r="YW27" s="84">
        <f t="shared" si="292"/>
        <v>0</v>
      </c>
      <c r="YX27" s="84" t="str">
        <f t="shared" si="477"/>
        <v/>
      </c>
      <c r="YY27" s="84" t="str">
        <f t="shared" si="293"/>
        <v/>
      </c>
      <c r="YZ27" s="24" t="str">
        <f t="shared" si="294"/>
        <v/>
      </c>
      <c r="ZA27" s="101">
        <f>入力シート!YR27</f>
        <v>0</v>
      </c>
      <c r="ZB27" s="210">
        <f>入力シート!YS27</f>
        <v>0</v>
      </c>
      <c r="ZC27" s="211"/>
      <c r="ZD27" s="212"/>
      <c r="ZE27" s="94"/>
      <c r="ZF27" s="94"/>
      <c r="ZG27" s="94"/>
      <c r="ZH27" s="14">
        <f>入力シート!YT27</f>
        <v>0</v>
      </c>
      <c r="ZJ27" s="30" t="str">
        <f t="shared" si="357"/>
        <v/>
      </c>
      <c r="ZK27" s="101">
        <f>入力シート!ZJ27</f>
        <v>0</v>
      </c>
      <c r="ZL27" s="101" t="str">
        <f>IF(ZJ27="","",入力シート!ZK27)</f>
        <v/>
      </c>
      <c r="ZM27" s="24">
        <f>TIME(入力シート!ZM27,入力シート!ZO27,0)</f>
        <v>0</v>
      </c>
      <c r="ZN27" s="24">
        <f>TIME(入力シート!ZQ27,入力シート!ZS27,0)</f>
        <v>0</v>
      </c>
      <c r="ZO27" s="31">
        <f>TIME(入力シート!ZU27,入力シート!ZW27,0)</f>
        <v>0</v>
      </c>
      <c r="ZP27" s="31">
        <f>TIME(入力シート!ZY27,入力シート!AAA27,0)</f>
        <v>0</v>
      </c>
      <c r="ZQ27" s="24">
        <f t="shared" si="295"/>
        <v>0</v>
      </c>
      <c r="ZR27" s="24">
        <f t="shared" si="296"/>
        <v>0</v>
      </c>
      <c r="ZS27" s="24">
        <f t="shared" si="297"/>
        <v>0</v>
      </c>
      <c r="ZT27" s="26" t="str">
        <f t="shared" si="54"/>
        <v/>
      </c>
      <c r="ZU27" s="26" t="str">
        <f t="shared" si="55"/>
        <v/>
      </c>
      <c r="ZV27" s="24" t="str">
        <f t="shared" si="398"/>
        <v/>
      </c>
      <c r="ZW27" s="24" t="str">
        <f t="shared" si="478"/>
        <v/>
      </c>
      <c r="ZX27" s="101" t="str">
        <f t="shared" si="299"/>
        <v/>
      </c>
      <c r="ZY27" s="24" t="str">
        <f t="shared" si="300"/>
        <v/>
      </c>
      <c r="ZZ27" s="27">
        <f t="shared" si="379"/>
        <v>1</v>
      </c>
      <c r="AAA27" s="27" t="str">
        <f t="shared" si="301"/>
        <v>1</v>
      </c>
      <c r="AAB27" s="27" t="str">
        <f t="shared" si="358"/>
        <v/>
      </c>
      <c r="AAC27" s="27" t="str">
        <f t="shared" si="302"/>
        <v/>
      </c>
      <c r="AAD27" s="28" t="str">
        <f t="shared" ca="1" si="303"/>
        <v/>
      </c>
      <c r="AAE27" s="33">
        <f>入力シート!AAC27</f>
        <v>0</v>
      </c>
      <c r="AAF27" s="88" t="str">
        <f t="shared" ca="1" si="479"/>
        <v/>
      </c>
      <c r="AAG27" s="87" t="str">
        <f t="shared" si="480"/>
        <v/>
      </c>
      <c r="AAH27" s="89" t="str">
        <f t="shared" ca="1" si="304"/>
        <v/>
      </c>
      <c r="AAI27" s="84">
        <f t="shared" si="305"/>
        <v>0</v>
      </c>
      <c r="AAJ27" s="84" t="str">
        <f t="shared" si="481"/>
        <v/>
      </c>
      <c r="AAK27" s="84" t="str">
        <f t="shared" si="306"/>
        <v/>
      </c>
      <c r="AAL27" s="24" t="str">
        <f t="shared" si="307"/>
        <v/>
      </c>
      <c r="AAM27" s="101">
        <f>入力シート!AAD27</f>
        <v>0</v>
      </c>
      <c r="AAN27" s="210">
        <f>入力シート!AAE27</f>
        <v>0</v>
      </c>
      <c r="AAO27" s="211"/>
      <c r="AAP27" s="212"/>
      <c r="AAQ27" s="94"/>
      <c r="AAR27" s="94"/>
      <c r="AAS27" s="94"/>
      <c r="AAT27" s="14">
        <f>入力シート!AAF27</f>
        <v>0</v>
      </c>
      <c r="AAV27" s="30" t="str">
        <f t="shared" si="359"/>
        <v/>
      </c>
      <c r="AAW27" s="101">
        <f>入力シート!AAV27</f>
        <v>0</v>
      </c>
      <c r="AAX27" s="101" t="str">
        <f>IF(AAV27="","",入力シート!AAW27)</f>
        <v/>
      </c>
      <c r="AAY27" s="24">
        <f>TIME(入力シート!AAY27,入力シート!ABA27,0)</f>
        <v>0</v>
      </c>
      <c r="AAZ27" s="24">
        <f>TIME(入力シート!ABC27,入力シート!ABE27,0)</f>
        <v>0</v>
      </c>
      <c r="ABA27" s="31">
        <f>TIME(入力シート!ABG27,入力シート!ABI27,0)</f>
        <v>0</v>
      </c>
      <c r="ABB27" s="31">
        <f>TIME(入力シート!ABK27,入力シート!ABM27,0)</f>
        <v>0</v>
      </c>
      <c r="ABC27" s="24">
        <f t="shared" si="308"/>
        <v>0</v>
      </c>
      <c r="ABD27" s="24">
        <f t="shared" si="309"/>
        <v>0</v>
      </c>
      <c r="ABE27" s="24">
        <f t="shared" si="310"/>
        <v>0</v>
      </c>
      <c r="ABF27" s="26" t="str">
        <f t="shared" si="57"/>
        <v/>
      </c>
      <c r="ABG27" s="26" t="str">
        <f t="shared" si="58"/>
        <v/>
      </c>
      <c r="ABH27" s="24" t="str">
        <f t="shared" si="399"/>
        <v/>
      </c>
      <c r="ABI27" s="24" t="str">
        <f t="shared" si="482"/>
        <v/>
      </c>
      <c r="ABJ27" s="101" t="str">
        <f t="shared" si="312"/>
        <v/>
      </c>
      <c r="ABK27" s="24" t="str">
        <f t="shared" si="313"/>
        <v/>
      </c>
      <c r="ABL27" s="27">
        <f t="shared" si="380"/>
        <v>1</v>
      </c>
      <c r="ABM27" s="27" t="str">
        <f t="shared" si="314"/>
        <v>1</v>
      </c>
      <c r="ABN27" s="27" t="str">
        <f t="shared" si="360"/>
        <v/>
      </c>
      <c r="ABO27" s="27" t="str">
        <f t="shared" si="315"/>
        <v/>
      </c>
      <c r="ABP27" s="28" t="str">
        <f t="shared" ca="1" si="316"/>
        <v/>
      </c>
      <c r="ABQ27" s="33">
        <f>入力シート!ABO27</f>
        <v>0</v>
      </c>
      <c r="ABR27" s="88" t="str">
        <f t="shared" ca="1" si="483"/>
        <v/>
      </c>
      <c r="ABS27" s="87" t="str">
        <f t="shared" si="484"/>
        <v/>
      </c>
      <c r="ABT27" s="89" t="str">
        <f t="shared" ca="1" si="317"/>
        <v/>
      </c>
      <c r="ABU27" s="84">
        <f t="shared" si="318"/>
        <v>0</v>
      </c>
      <c r="ABV27" s="84" t="str">
        <f t="shared" si="485"/>
        <v/>
      </c>
      <c r="ABW27" s="84" t="str">
        <f t="shared" si="319"/>
        <v/>
      </c>
      <c r="ABX27" s="24" t="str">
        <f t="shared" si="320"/>
        <v/>
      </c>
      <c r="ABY27" s="101">
        <f>入力シート!ABP27</f>
        <v>0</v>
      </c>
      <c r="ABZ27" s="210">
        <f>入力シート!ABQ27</f>
        <v>0</v>
      </c>
      <c r="ACA27" s="211"/>
      <c r="ACB27" s="212"/>
      <c r="ACC27" s="94"/>
      <c r="ACD27" s="94"/>
      <c r="ACE27" s="94"/>
      <c r="ACF27" s="14">
        <f>入力シート!ABR27</f>
        <v>0</v>
      </c>
    </row>
    <row r="28" spans="2:760" ht="18" customHeight="1" x14ac:dyDescent="0.2">
      <c r="B28" s="30" t="str">
        <f t="shared" si="321"/>
        <v/>
      </c>
      <c r="C28" s="101">
        <f>入力シート!B28</f>
        <v>0</v>
      </c>
      <c r="D28" s="101" t="str">
        <f>IF(B28="","",入力シート!C28)</f>
        <v/>
      </c>
      <c r="E28" s="24">
        <f>TIME(入力シート!E28,入力シート!G28,0)</f>
        <v>0</v>
      </c>
      <c r="F28" s="24">
        <f>TIME(入力シート!I28,入力シート!K28,0)</f>
        <v>0</v>
      </c>
      <c r="G28" s="31">
        <f>TIME(入力シート!M28,入力シート!O28,0)</f>
        <v>0</v>
      </c>
      <c r="H28" s="31">
        <f>TIME(入力シート!Q28,入力シート!S28,0)</f>
        <v>0</v>
      </c>
      <c r="I28" s="24">
        <f t="shared" si="60"/>
        <v>0</v>
      </c>
      <c r="J28" s="24">
        <f t="shared" si="61"/>
        <v>0</v>
      </c>
      <c r="K28" s="24">
        <f t="shared" si="62"/>
        <v>0</v>
      </c>
      <c r="L28" s="26" t="str">
        <f t="shared" si="400"/>
        <v/>
      </c>
      <c r="M28" s="26" t="str">
        <f t="shared" si="1"/>
        <v/>
      </c>
      <c r="N28" s="24" t="str">
        <f t="shared" si="401"/>
        <v/>
      </c>
      <c r="O28" s="24" t="str">
        <f t="shared" si="402"/>
        <v/>
      </c>
      <c r="P28" s="101" t="str">
        <f t="shared" si="403"/>
        <v/>
      </c>
      <c r="Q28" s="24" t="str">
        <f t="shared" si="66"/>
        <v/>
      </c>
      <c r="R28" s="27">
        <f t="shared" si="361"/>
        <v>1</v>
      </c>
      <c r="S28" s="27" t="str">
        <f t="shared" si="404"/>
        <v>1</v>
      </c>
      <c r="T28" s="27" t="str">
        <f t="shared" si="322"/>
        <v/>
      </c>
      <c r="U28" s="27" t="str">
        <f t="shared" si="405"/>
        <v/>
      </c>
      <c r="V28" s="28" t="str">
        <f t="shared" ca="1" si="406"/>
        <v/>
      </c>
      <c r="W28" s="33">
        <f>入力シート!U28</f>
        <v>0</v>
      </c>
      <c r="X28" s="88" t="str">
        <f t="shared" ca="1" si="407"/>
        <v/>
      </c>
      <c r="Y28" s="87" t="str">
        <f t="shared" si="408"/>
        <v/>
      </c>
      <c r="Z28" s="89" t="str">
        <f t="shared" ca="1" si="70"/>
        <v/>
      </c>
      <c r="AA28" s="84">
        <f t="shared" si="71"/>
        <v>0</v>
      </c>
      <c r="AB28" s="84" t="str">
        <f t="shared" si="409"/>
        <v/>
      </c>
      <c r="AC28" s="84" t="str">
        <f t="shared" si="72"/>
        <v/>
      </c>
      <c r="AD28" s="24" t="str">
        <f t="shared" si="73"/>
        <v/>
      </c>
      <c r="AE28" s="101">
        <f>入力シート!V28</f>
        <v>0</v>
      </c>
      <c r="AF28" s="210">
        <f>入力シート!W28</f>
        <v>0</v>
      </c>
      <c r="AG28" s="211"/>
      <c r="AH28" s="212"/>
      <c r="AI28" s="94"/>
      <c r="AJ28" s="94"/>
      <c r="AK28" s="94"/>
      <c r="AL28" s="14">
        <f>入力シート!X28</f>
        <v>0</v>
      </c>
      <c r="AN28" s="30" t="str">
        <f t="shared" si="323"/>
        <v/>
      </c>
      <c r="AO28" s="101">
        <f>入力シート!AN28</f>
        <v>0</v>
      </c>
      <c r="AP28" s="101" t="str">
        <f>IF(AN28="","",入力シート!AO28)</f>
        <v/>
      </c>
      <c r="AQ28" s="24">
        <f>TIME(入力シート!AQ28,入力シート!AS28,0)</f>
        <v>0</v>
      </c>
      <c r="AR28" s="24">
        <f>TIME(入力シート!AU28,入力シート!AW28,0)</f>
        <v>0</v>
      </c>
      <c r="AS28" s="31">
        <f>TIME(入力シート!AY28,入力シート!BA28,0)</f>
        <v>0</v>
      </c>
      <c r="AT28" s="31">
        <f>TIME(入力シート!BC28,入力シート!BE28,0)</f>
        <v>0</v>
      </c>
      <c r="AU28" s="24">
        <f t="shared" si="74"/>
        <v>0</v>
      </c>
      <c r="AV28" s="24">
        <f t="shared" si="75"/>
        <v>0</v>
      </c>
      <c r="AW28" s="24">
        <f t="shared" si="76"/>
        <v>0</v>
      </c>
      <c r="AX28" s="26" t="str">
        <f t="shared" si="3"/>
        <v/>
      </c>
      <c r="AY28" s="26" t="str">
        <f t="shared" si="4"/>
        <v/>
      </c>
      <c r="AZ28" s="24" t="str">
        <f t="shared" si="381"/>
        <v/>
      </c>
      <c r="BA28" s="24" t="str">
        <f t="shared" si="410"/>
        <v/>
      </c>
      <c r="BB28" s="101" t="str">
        <f t="shared" si="78"/>
        <v/>
      </c>
      <c r="BC28" s="24" t="str">
        <f t="shared" si="79"/>
        <v/>
      </c>
      <c r="BD28" s="27">
        <f t="shared" si="362"/>
        <v>1</v>
      </c>
      <c r="BE28" s="27" t="str">
        <f t="shared" si="80"/>
        <v>1</v>
      </c>
      <c r="BF28" s="27" t="str">
        <f t="shared" si="324"/>
        <v/>
      </c>
      <c r="BG28" s="27" t="str">
        <f t="shared" si="81"/>
        <v/>
      </c>
      <c r="BH28" s="28" t="str">
        <f t="shared" ca="1" si="82"/>
        <v/>
      </c>
      <c r="BI28" s="33">
        <f>入力シート!BG28</f>
        <v>0</v>
      </c>
      <c r="BJ28" s="88" t="str">
        <f t="shared" ca="1" si="411"/>
        <v/>
      </c>
      <c r="BK28" s="87" t="str">
        <f t="shared" si="412"/>
        <v/>
      </c>
      <c r="BL28" s="89" t="str">
        <f t="shared" ca="1" si="83"/>
        <v/>
      </c>
      <c r="BM28" s="84">
        <f t="shared" si="84"/>
        <v>0</v>
      </c>
      <c r="BN28" s="84" t="str">
        <f t="shared" si="413"/>
        <v/>
      </c>
      <c r="BO28" s="84" t="str">
        <f t="shared" si="85"/>
        <v/>
      </c>
      <c r="BP28" s="24" t="str">
        <f t="shared" si="86"/>
        <v/>
      </c>
      <c r="BQ28" s="101">
        <f>入力シート!BH28</f>
        <v>0</v>
      </c>
      <c r="BR28" s="210">
        <f>入力シート!BI28</f>
        <v>0</v>
      </c>
      <c r="BS28" s="211"/>
      <c r="BT28" s="212"/>
      <c r="BU28" s="94"/>
      <c r="BV28" s="94"/>
      <c r="BW28" s="94"/>
      <c r="BX28" s="14">
        <f>入力シート!BJ28</f>
        <v>0</v>
      </c>
      <c r="BZ28" s="30" t="str">
        <f t="shared" si="325"/>
        <v/>
      </c>
      <c r="CA28" s="101">
        <f>入力シート!BZ28</f>
        <v>0</v>
      </c>
      <c r="CB28" s="101" t="str">
        <f>IF(BZ28="","",入力シート!CA28)</f>
        <v/>
      </c>
      <c r="CC28" s="24">
        <f>TIME(入力シート!CC28,入力シート!CE28,0)</f>
        <v>0</v>
      </c>
      <c r="CD28" s="24">
        <f>TIME(入力シート!CG28,入力シート!CI28,0)</f>
        <v>0</v>
      </c>
      <c r="CE28" s="31">
        <f>TIME(入力シート!CK28,入力シート!CM28,0)</f>
        <v>0</v>
      </c>
      <c r="CF28" s="31">
        <f>TIME(入力シート!CO28,入力シート!CQ28,0)</f>
        <v>0</v>
      </c>
      <c r="CG28" s="24">
        <f t="shared" si="87"/>
        <v>0</v>
      </c>
      <c r="CH28" s="24">
        <f t="shared" si="88"/>
        <v>0</v>
      </c>
      <c r="CI28" s="24">
        <f t="shared" si="89"/>
        <v>0</v>
      </c>
      <c r="CJ28" s="26" t="str">
        <f t="shared" si="6"/>
        <v/>
      </c>
      <c r="CK28" s="26" t="str">
        <f t="shared" si="7"/>
        <v/>
      </c>
      <c r="CL28" s="24" t="str">
        <f t="shared" si="382"/>
        <v/>
      </c>
      <c r="CM28" s="24" t="str">
        <f t="shared" si="414"/>
        <v/>
      </c>
      <c r="CN28" s="101" t="str">
        <f t="shared" si="91"/>
        <v/>
      </c>
      <c r="CO28" s="24" t="str">
        <f t="shared" si="92"/>
        <v/>
      </c>
      <c r="CP28" s="27">
        <f t="shared" si="363"/>
        <v>1</v>
      </c>
      <c r="CQ28" s="27" t="str">
        <f t="shared" si="93"/>
        <v>1</v>
      </c>
      <c r="CR28" s="27" t="str">
        <f t="shared" si="326"/>
        <v/>
      </c>
      <c r="CS28" s="27" t="str">
        <f t="shared" si="94"/>
        <v/>
      </c>
      <c r="CT28" s="28" t="str">
        <f t="shared" ca="1" si="95"/>
        <v/>
      </c>
      <c r="CU28" s="33">
        <f>入力シート!CS28</f>
        <v>0</v>
      </c>
      <c r="CV28" s="88" t="str">
        <f t="shared" ca="1" si="415"/>
        <v/>
      </c>
      <c r="CW28" s="87" t="str">
        <f t="shared" si="416"/>
        <v/>
      </c>
      <c r="CX28" s="89" t="str">
        <f t="shared" ca="1" si="96"/>
        <v/>
      </c>
      <c r="CY28" s="84">
        <f t="shared" si="97"/>
        <v>0</v>
      </c>
      <c r="CZ28" s="84" t="str">
        <f t="shared" si="417"/>
        <v/>
      </c>
      <c r="DA28" s="84" t="str">
        <f t="shared" si="98"/>
        <v/>
      </c>
      <c r="DB28" s="24" t="str">
        <f t="shared" si="99"/>
        <v/>
      </c>
      <c r="DC28" s="101">
        <f>入力シート!CT28</f>
        <v>0</v>
      </c>
      <c r="DD28" s="210">
        <f>入力シート!CU28</f>
        <v>0</v>
      </c>
      <c r="DE28" s="211"/>
      <c r="DF28" s="212"/>
      <c r="DG28" s="94"/>
      <c r="DH28" s="94"/>
      <c r="DI28" s="94"/>
      <c r="DJ28" s="14">
        <f>入力シート!CV28</f>
        <v>0</v>
      </c>
      <c r="DL28" s="30" t="str">
        <f t="shared" si="327"/>
        <v/>
      </c>
      <c r="DM28" s="101">
        <f>入力シート!DL28</f>
        <v>0</v>
      </c>
      <c r="DN28" s="101" t="str">
        <f>IF(DL28="","",入力シート!DM28)</f>
        <v/>
      </c>
      <c r="DO28" s="24">
        <f>TIME(入力シート!DO28,入力シート!DQ28,0)</f>
        <v>0</v>
      </c>
      <c r="DP28" s="24">
        <f>TIME(入力シート!DS28,入力シート!DU28,0)</f>
        <v>0</v>
      </c>
      <c r="DQ28" s="31">
        <f>TIME(入力シート!DW28,入力シート!DY28,0)</f>
        <v>0</v>
      </c>
      <c r="DR28" s="31">
        <f>TIME(入力シート!EA28,入力シート!EC28,0)</f>
        <v>0</v>
      </c>
      <c r="DS28" s="24">
        <f t="shared" si="100"/>
        <v>0</v>
      </c>
      <c r="DT28" s="24">
        <f t="shared" si="101"/>
        <v>0</v>
      </c>
      <c r="DU28" s="24">
        <f t="shared" si="102"/>
        <v>0</v>
      </c>
      <c r="DV28" s="26" t="str">
        <f t="shared" si="9"/>
        <v/>
      </c>
      <c r="DW28" s="26" t="str">
        <f t="shared" si="10"/>
        <v/>
      </c>
      <c r="DX28" s="24" t="str">
        <f t="shared" si="383"/>
        <v/>
      </c>
      <c r="DY28" s="24" t="str">
        <f t="shared" si="418"/>
        <v/>
      </c>
      <c r="DZ28" s="101" t="str">
        <f t="shared" si="104"/>
        <v/>
      </c>
      <c r="EA28" s="24" t="str">
        <f t="shared" si="105"/>
        <v/>
      </c>
      <c r="EB28" s="27">
        <f t="shared" si="364"/>
        <v>1</v>
      </c>
      <c r="EC28" s="27" t="str">
        <f t="shared" si="106"/>
        <v>1</v>
      </c>
      <c r="ED28" s="27" t="str">
        <f t="shared" si="328"/>
        <v/>
      </c>
      <c r="EE28" s="27" t="str">
        <f t="shared" si="107"/>
        <v/>
      </c>
      <c r="EF28" s="28" t="str">
        <f t="shared" ca="1" si="108"/>
        <v/>
      </c>
      <c r="EG28" s="33">
        <f>入力シート!EE28</f>
        <v>0</v>
      </c>
      <c r="EH28" s="88" t="str">
        <f t="shared" ca="1" si="419"/>
        <v/>
      </c>
      <c r="EI28" s="87" t="str">
        <f t="shared" si="420"/>
        <v/>
      </c>
      <c r="EJ28" s="89" t="str">
        <f t="shared" ca="1" si="109"/>
        <v/>
      </c>
      <c r="EK28" s="84">
        <f t="shared" si="110"/>
        <v>0</v>
      </c>
      <c r="EL28" s="84" t="str">
        <f t="shared" si="421"/>
        <v/>
      </c>
      <c r="EM28" s="84" t="str">
        <f t="shared" si="111"/>
        <v/>
      </c>
      <c r="EN28" s="24" t="str">
        <f t="shared" si="112"/>
        <v/>
      </c>
      <c r="EO28" s="101">
        <f>入力シート!EF28</f>
        <v>0</v>
      </c>
      <c r="EP28" s="210">
        <f>入力シート!EG28</f>
        <v>0</v>
      </c>
      <c r="EQ28" s="211"/>
      <c r="ER28" s="212"/>
      <c r="ES28" s="94"/>
      <c r="ET28" s="94"/>
      <c r="EU28" s="94"/>
      <c r="EV28" s="14">
        <f>入力シート!EH28</f>
        <v>0</v>
      </c>
      <c r="EX28" s="30" t="str">
        <f t="shared" si="329"/>
        <v/>
      </c>
      <c r="EY28" s="101">
        <f>入力シート!EX28</f>
        <v>0</v>
      </c>
      <c r="EZ28" s="101" t="str">
        <f>IF(EX28="","",入力シート!EY28)</f>
        <v/>
      </c>
      <c r="FA28" s="24">
        <f>TIME(入力シート!FA28,入力シート!FC28,0)</f>
        <v>0</v>
      </c>
      <c r="FB28" s="24">
        <f>TIME(入力シート!FE28,入力シート!FG28,0)</f>
        <v>0</v>
      </c>
      <c r="FC28" s="31">
        <f>TIME(入力シート!FI28,入力シート!FK28,0)</f>
        <v>0</v>
      </c>
      <c r="FD28" s="31">
        <f>TIME(入力シート!FM28,入力シート!FO28,0)</f>
        <v>0</v>
      </c>
      <c r="FE28" s="24">
        <f t="shared" si="113"/>
        <v>0</v>
      </c>
      <c r="FF28" s="24">
        <f t="shared" si="114"/>
        <v>0</v>
      </c>
      <c r="FG28" s="24">
        <f t="shared" si="115"/>
        <v>0</v>
      </c>
      <c r="FH28" s="26" t="str">
        <f t="shared" si="12"/>
        <v/>
      </c>
      <c r="FI28" s="26" t="str">
        <f t="shared" si="13"/>
        <v/>
      </c>
      <c r="FJ28" s="24" t="str">
        <f t="shared" si="384"/>
        <v/>
      </c>
      <c r="FK28" s="24" t="str">
        <f t="shared" si="422"/>
        <v/>
      </c>
      <c r="FL28" s="101" t="str">
        <f t="shared" si="117"/>
        <v/>
      </c>
      <c r="FM28" s="24" t="str">
        <f t="shared" si="118"/>
        <v/>
      </c>
      <c r="FN28" s="27">
        <f t="shared" si="365"/>
        <v>1</v>
      </c>
      <c r="FO28" s="27" t="str">
        <f t="shared" si="119"/>
        <v>1</v>
      </c>
      <c r="FP28" s="27" t="str">
        <f t="shared" si="330"/>
        <v/>
      </c>
      <c r="FQ28" s="27" t="str">
        <f t="shared" si="120"/>
        <v/>
      </c>
      <c r="FR28" s="28" t="str">
        <f t="shared" ca="1" si="121"/>
        <v/>
      </c>
      <c r="FS28" s="33">
        <f>入力シート!FQ28</f>
        <v>0</v>
      </c>
      <c r="FT28" s="88" t="str">
        <f t="shared" ca="1" si="423"/>
        <v/>
      </c>
      <c r="FU28" s="87" t="str">
        <f t="shared" si="424"/>
        <v/>
      </c>
      <c r="FV28" s="89" t="str">
        <f t="shared" ca="1" si="122"/>
        <v/>
      </c>
      <c r="FW28" s="84">
        <f t="shared" si="123"/>
        <v>0</v>
      </c>
      <c r="FX28" s="84" t="str">
        <f t="shared" si="425"/>
        <v/>
      </c>
      <c r="FY28" s="84" t="str">
        <f t="shared" si="124"/>
        <v/>
      </c>
      <c r="FZ28" s="24" t="str">
        <f t="shared" si="125"/>
        <v/>
      </c>
      <c r="GA28" s="101">
        <f>入力シート!FR28</f>
        <v>0</v>
      </c>
      <c r="GB28" s="210">
        <f>入力シート!FS28</f>
        <v>0</v>
      </c>
      <c r="GC28" s="211"/>
      <c r="GD28" s="212"/>
      <c r="GE28" s="94"/>
      <c r="GF28" s="94"/>
      <c r="GG28" s="94"/>
      <c r="GH28" s="14">
        <f>入力シート!FT28</f>
        <v>0</v>
      </c>
      <c r="GJ28" s="30" t="str">
        <f t="shared" si="331"/>
        <v/>
      </c>
      <c r="GK28" s="101">
        <f>入力シート!GJ28</f>
        <v>0</v>
      </c>
      <c r="GL28" s="101" t="str">
        <f>IF(GJ28="","",入力シート!GK28)</f>
        <v/>
      </c>
      <c r="GM28" s="24">
        <f>TIME(入力シート!GM28,入力シート!GO28,0)</f>
        <v>0</v>
      </c>
      <c r="GN28" s="24">
        <f>TIME(入力シート!GQ28,入力シート!GS28,0)</f>
        <v>0</v>
      </c>
      <c r="GO28" s="31">
        <f>TIME(入力シート!GU28,入力シート!GW28,0)</f>
        <v>0</v>
      </c>
      <c r="GP28" s="31">
        <f>TIME(入力シート!GY28,入力シート!HA28,0)</f>
        <v>0</v>
      </c>
      <c r="GQ28" s="24">
        <f t="shared" si="126"/>
        <v>0</v>
      </c>
      <c r="GR28" s="24">
        <f t="shared" si="127"/>
        <v>0</v>
      </c>
      <c r="GS28" s="24">
        <f t="shared" si="128"/>
        <v>0</v>
      </c>
      <c r="GT28" s="26" t="str">
        <f t="shared" si="15"/>
        <v/>
      </c>
      <c r="GU28" s="26" t="str">
        <f t="shared" si="16"/>
        <v/>
      </c>
      <c r="GV28" s="24" t="str">
        <f t="shared" si="385"/>
        <v/>
      </c>
      <c r="GW28" s="24" t="str">
        <f t="shared" si="426"/>
        <v/>
      </c>
      <c r="GX28" s="101" t="str">
        <f t="shared" si="130"/>
        <v/>
      </c>
      <c r="GY28" s="24" t="str">
        <f t="shared" si="131"/>
        <v/>
      </c>
      <c r="GZ28" s="27">
        <f t="shared" si="366"/>
        <v>1</v>
      </c>
      <c r="HA28" s="27" t="str">
        <f t="shared" si="132"/>
        <v>1</v>
      </c>
      <c r="HB28" s="27" t="str">
        <f t="shared" si="332"/>
        <v/>
      </c>
      <c r="HC28" s="27" t="str">
        <f t="shared" si="133"/>
        <v/>
      </c>
      <c r="HD28" s="28" t="str">
        <f t="shared" ca="1" si="134"/>
        <v/>
      </c>
      <c r="HE28" s="33">
        <f>入力シート!HC28</f>
        <v>0</v>
      </c>
      <c r="HF28" s="88" t="str">
        <f t="shared" ca="1" si="427"/>
        <v/>
      </c>
      <c r="HG28" s="87" t="str">
        <f t="shared" si="428"/>
        <v/>
      </c>
      <c r="HH28" s="89" t="str">
        <f t="shared" ca="1" si="135"/>
        <v/>
      </c>
      <c r="HI28" s="84">
        <f t="shared" si="136"/>
        <v>0</v>
      </c>
      <c r="HJ28" s="84" t="str">
        <f t="shared" si="429"/>
        <v/>
      </c>
      <c r="HK28" s="84" t="str">
        <f t="shared" si="137"/>
        <v/>
      </c>
      <c r="HL28" s="24" t="str">
        <f t="shared" si="138"/>
        <v/>
      </c>
      <c r="HM28" s="101">
        <f>入力シート!HD28</f>
        <v>0</v>
      </c>
      <c r="HN28" s="210">
        <f>入力シート!HE28</f>
        <v>0</v>
      </c>
      <c r="HO28" s="211"/>
      <c r="HP28" s="212"/>
      <c r="HQ28" s="94"/>
      <c r="HR28" s="94"/>
      <c r="HS28" s="94"/>
      <c r="HT28" s="14">
        <f>入力シート!HF28</f>
        <v>0</v>
      </c>
      <c r="HV28" s="30" t="str">
        <f t="shared" si="333"/>
        <v/>
      </c>
      <c r="HW28" s="101">
        <f>入力シート!HV28</f>
        <v>0</v>
      </c>
      <c r="HX28" s="101" t="str">
        <f>IF(HV28="","",入力シート!HW28)</f>
        <v/>
      </c>
      <c r="HY28" s="24">
        <f>TIME(入力シート!HY28,入力シート!IA28,0)</f>
        <v>0</v>
      </c>
      <c r="HZ28" s="24">
        <f>TIME(入力シート!IC28,入力シート!IE28,0)</f>
        <v>0</v>
      </c>
      <c r="IA28" s="31">
        <f>TIME(入力シート!IG28,入力シート!II28,0)</f>
        <v>0</v>
      </c>
      <c r="IB28" s="31">
        <f>TIME(入力シート!IK28,入力シート!IM28,0)</f>
        <v>0</v>
      </c>
      <c r="IC28" s="24">
        <f t="shared" si="139"/>
        <v>0</v>
      </c>
      <c r="ID28" s="24">
        <f t="shared" si="140"/>
        <v>0</v>
      </c>
      <c r="IE28" s="24">
        <f t="shared" si="141"/>
        <v>0</v>
      </c>
      <c r="IF28" s="26" t="str">
        <f t="shared" si="18"/>
        <v/>
      </c>
      <c r="IG28" s="26" t="str">
        <f t="shared" si="19"/>
        <v/>
      </c>
      <c r="IH28" s="24" t="str">
        <f t="shared" si="386"/>
        <v/>
      </c>
      <c r="II28" s="24" t="str">
        <f t="shared" si="430"/>
        <v/>
      </c>
      <c r="IJ28" s="101" t="str">
        <f t="shared" si="143"/>
        <v/>
      </c>
      <c r="IK28" s="24" t="str">
        <f t="shared" si="144"/>
        <v/>
      </c>
      <c r="IL28" s="27">
        <f t="shared" si="367"/>
        <v>1</v>
      </c>
      <c r="IM28" s="27" t="str">
        <f t="shared" si="145"/>
        <v>1</v>
      </c>
      <c r="IN28" s="27" t="str">
        <f t="shared" si="334"/>
        <v/>
      </c>
      <c r="IO28" s="27" t="str">
        <f t="shared" si="146"/>
        <v/>
      </c>
      <c r="IP28" s="28" t="str">
        <f t="shared" ca="1" si="147"/>
        <v/>
      </c>
      <c r="IQ28" s="33">
        <f>入力シート!IO28</f>
        <v>0</v>
      </c>
      <c r="IR28" s="88" t="str">
        <f t="shared" ca="1" si="431"/>
        <v/>
      </c>
      <c r="IS28" s="87" t="str">
        <f t="shared" si="432"/>
        <v/>
      </c>
      <c r="IT28" s="89" t="str">
        <f t="shared" ca="1" si="148"/>
        <v/>
      </c>
      <c r="IU28" s="84">
        <f t="shared" si="149"/>
        <v>0</v>
      </c>
      <c r="IV28" s="84" t="str">
        <f t="shared" si="433"/>
        <v/>
      </c>
      <c r="IW28" s="84" t="str">
        <f t="shared" si="150"/>
        <v/>
      </c>
      <c r="IX28" s="24" t="str">
        <f t="shared" si="151"/>
        <v/>
      </c>
      <c r="IY28" s="101">
        <f>入力シート!IP28</f>
        <v>0</v>
      </c>
      <c r="IZ28" s="210">
        <f>入力シート!IQ28</f>
        <v>0</v>
      </c>
      <c r="JA28" s="211"/>
      <c r="JB28" s="212"/>
      <c r="JC28" s="94"/>
      <c r="JD28" s="94"/>
      <c r="JE28" s="94"/>
      <c r="JF28" s="14">
        <f>入力シート!IR28</f>
        <v>0</v>
      </c>
      <c r="JH28" s="30" t="str">
        <f t="shared" si="335"/>
        <v/>
      </c>
      <c r="JI28" s="101">
        <f>入力シート!JH28</f>
        <v>0</v>
      </c>
      <c r="JJ28" s="101" t="str">
        <f>IF(JH28="","",入力シート!JI28)</f>
        <v/>
      </c>
      <c r="JK28" s="24">
        <f>TIME(入力シート!JK28,入力シート!JM28,0)</f>
        <v>0</v>
      </c>
      <c r="JL28" s="24">
        <f>TIME(入力シート!JO28,入力シート!JQ28,0)</f>
        <v>0</v>
      </c>
      <c r="JM28" s="31">
        <f>TIME(入力シート!JS28,入力シート!JU28,0)</f>
        <v>0</v>
      </c>
      <c r="JN28" s="31">
        <f>TIME(入力シート!JW28,入力シート!JY28,0)</f>
        <v>0</v>
      </c>
      <c r="JO28" s="24">
        <f t="shared" si="152"/>
        <v>0</v>
      </c>
      <c r="JP28" s="24">
        <f t="shared" si="153"/>
        <v>0</v>
      </c>
      <c r="JQ28" s="24">
        <f t="shared" si="154"/>
        <v>0</v>
      </c>
      <c r="JR28" s="26" t="str">
        <f t="shared" si="21"/>
        <v/>
      </c>
      <c r="JS28" s="26" t="str">
        <f t="shared" si="22"/>
        <v/>
      </c>
      <c r="JT28" s="24" t="str">
        <f t="shared" si="387"/>
        <v/>
      </c>
      <c r="JU28" s="24" t="str">
        <f t="shared" si="434"/>
        <v/>
      </c>
      <c r="JV28" s="101" t="str">
        <f t="shared" si="156"/>
        <v/>
      </c>
      <c r="JW28" s="24" t="str">
        <f t="shared" si="157"/>
        <v/>
      </c>
      <c r="JX28" s="27">
        <f t="shared" si="368"/>
        <v>1</v>
      </c>
      <c r="JY28" s="27" t="str">
        <f t="shared" si="158"/>
        <v>1</v>
      </c>
      <c r="JZ28" s="27" t="str">
        <f t="shared" si="336"/>
        <v/>
      </c>
      <c r="KA28" s="27" t="str">
        <f t="shared" si="159"/>
        <v/>
      </c>
      <c r="KB28" s="28" t="str">
        <f t="shared" ca="1" si="160"/>
        <v/>
      </c>
      <c r="KC28" s="33">
        <f>入力シート!KA28</f>
        <v>0</v>
      </c>
      <c r="KD28" s="88" t="str">
        <f t="shared" ca="1" si="435"/>
        <v/>
      </c>
      <c r="KE28" s="87" t="str">
        <f t="shared" si="436"/>
        <v/>
      </c>
      <c r="KF28" s="89" t="str">
        <f t="shared" ca="1" si="161"/>
        <v/>
      </c>
      <c r="KG28" s="84">
        <f t="shared" si="162"/>
        <v>0</v>
      </c>
      <c r="KH28" s="84" t="str">
        <f t="shared" si="437"/>
        <v/>
      </c>
      <c r="KI28" s="84" t="str">
        <f t="shared" si="163"/>
        <v/>
      </c>
      <c r="KJ28" s="24" t="str">
        <f t="shared" si="164"/>
        <v/>
      </c>
      <c r="KK28" s="101">
        <f>入力シート!KB28</f>
        <v>0</v>
      </c>
      <c r="KL28" s="210">
        <f>入力シート!KC28</f>
        <v>0</v>
      </c>
      <c r="KM28" s="211"/>
      <c r="KN28" s="212"/>
      <c r="KO28" s="94"/>
      <c r="KP28" s="94"/>
      <c r="KQ28" s="94"/>
      <c r="KR28" s="14">
        <f>入力シート!KD28</f>
        <v>0</v>
      </c>
      <c r="KT28" s="30" t="str">
        <f t="shared" si="337"/>
        <v/>
      </c>
      <c r="KU28" s="101">
        <f>入力シート!KT28</f>
        <v>0</v>
      </c>
      <c r="KV28" s="101" t="str">
        <f>IF(KT28="","",入力シート!KU28)</f>
        <v/>
      </c>
      <c r="KW28" s="24">
        <f>TIME(入力シート!KW28,入力シート!KY28,0)</f>
        <v>0</v>
      </c>
      <c r="KX28" s="24">
        <f>TIME(入力シート!LA28,入力シート!LC28,0)</f>
        <v>0</v>
      </c>
      <c r="KY28" s="31">
        <f>TIME(入力シート!LE28,入力シート!LG28,0)</f>
        <v>0</v>
      </c>
      <c r="KZ28" s="31">
        <f>TIME(入力シート!LI28,入力シート!LK28,0)</f>
        <v>0</v>
      </c>
      <c r="LA28" s="24">
        <f t="shared" si="165"/>
        <v>0</v>
      </c>
      <c r="LB28" s="24">
        <f t="shared" si="166"/>
        <v>0</v>
      </c>
      <c r="LC28" s="24">
        <f t="shared" si="167"/>
        <v>0</v>
      </c>
      <c r="LD28" s="26" t="str">
        <f t="shared" si="24"/>
        <v/>
      </c>
      <c r="LE28" s="26" t="str">
        <f t="shared" si="25"/>
        <v/>
      </c>
      <c r="LF28" s="24" t="str">
        <f t="shared" si="388"/>
        <v/>
      </c>
      <c r="LG28" s="24" t="str">
        <f t="shared" si="438"/>
        <v/>
      </c>
      <c r="LH28" s="101" t="str">
        <f t="shared" si="169"/>
        <v/>
      </c>
      <c r="LI28" s="24" t="str">
        <f t="shared" si="170"/>
        <v/>
      </c>
      <c r="LJ28" s="27">
        <f t="shared" si="369"/>
        <v>1</v>
      </c>
      <c r="LK28" s="27" t="str">
        <f t="shared" si="171"/>
        <v>1</v>
      </c>
      <c r="LL28" s="27" t="str">
        <f t="shared" si="338"/>
        <v/>
      </c>
      <c r="LM28" s="27" t="str">
        <f t="shared" si="172"/>
        <v/>
      </c>
      <c r="LN28" s="28" t="str">
        <f t="shared" ca="1" si="173"/>
        <v/>
      </c>
      <c r="LO28" s="33">
        <f>入力シート!LM28</f>
        <v>0</v>
      </c>
      <c r="LP28" s="88" t="str">
        <f t="shared" ca="1" si="439"/>
        <v/>
      </c>
      <c r="LQ28" s="87" t="str">
        <f t="shared" si="440"/>
        <v/>
      </c>
      <c r="LR28" s="89" t="str">
        <f t="shared" ca="1" si="174"/>
        <v/>
      </c>
      <c r="LS28" s="84">
        <f t="shared" si="175"/>
        <v>0</v>
      </c>
      <c r="LT28" s="84" t="str">
        <f t="shared" si="441"/>
        <v/>
      </c>
      <c r="LU28" s="84" t="str">
        <f t="shared" si="176"/>
        <v/>
      </c>
      <c r="LV28" s="24" t="str">
        <f t="shared" si="177"/>
        <v/>
      </c>
      <c r="LW28" s="101">
        <f>入力シート!LN28</f>
        <v>0</v>
      </c>
      <c r="LX28" s="210">
        <f>入力シート!LO28</f>
        <v>0</v>
      </c>
      <c r="LY28" s="211"/>
      <c r="LZ28" s="212"/>
      <c r="MA28" s="94"/>
      <c r="MB28" s="94"/>
      <c r="MC28" s="94"/>
      <c r="MD28" s="14">
        <f>入力シート!LP28</f>
        <v>0</v>
      </c>
      <c r="MF28" s="30" t="str">
        <f t="shared" si="339"/>
        <v/>
      </c>
      <c r="MG28" s="101">
        <f>入力シート!MF28</f>
        <v>0</v>
      </c>
      <c r="MH28" s="101" t="str">
        <f>IF(MF28="","",入力シート!MG28)</f>
        <v/>
      </c>
      <c r="MI28" s="24">
        <f>TIME(入力シート!MI28,入力シート!MK28,0)</f>
        <v>0</v>
      </c>
      <c r="MJ28" s="24">
        <f>TIME(入力シート!MM28,入力シート!MO28,0)</f>
        <v>0</v>
      </c>
      <c r="MK28" s="31">
        <f>TIME(入力シート!MQ28,入力シート!MS28,0)</f>
        <v>0</v>
      </c>
      <c r="ML28" s="31">
        <f>TIME(入力シート!MU28,入力シート!MW28,0)</f>
        <v>0</v>
      </c>
      <c r="MM28" s="24">
        <f t="shared" si="178"/>
        <v>0</v>
      </c>
      <c r="MN28" s="24">
        <f t="shared" si="179"/>
        <v>0</v>
      </c>
      <c r="MO28" s="24">
        <f t="shared" si="180"/>
        <v>0</v>
      </c>
      <c r="MP28" s="26" t="str">
        <f t="shared" si="27"/>
        <v/>
      </c>
      <c r="MQ28" s="26" t="str">
        <f t="shared" si="28"/>
        <v/>
      </c>
      <c r="MR28" s="24" t="str">
        <f t="shared" si="389"/>
        <v/>
      </c>
      <c r="MS28" s="24" t="str">
        <f t="shared" si="442"/>
        <v/>
      </c>
      <c r="MT28" s="101" t="str">
        <f t="shared" si="182"/>
        <v/>
      </c>
      <c r="MU28" s="24" t="str">
        <f t="shared" si="183"/>
        <v/>
      </c>
      <c r="MV28" s="27">
        <f t="shared" si="370"/>
        <v>1</v>
      </c>
      <c r="MW28" s="27" t="str">
        <f t="shared" si="184"/>
        <v>1</v>
      </c>
      <c r="MX28" s="27" t="str">
        <f t="shared" si="340"/>
        <v/>
      </c>
      <c r="MY28" s="27" t="str">
        <f t="shared" si="185"/>
        <v/>
      </c>
      <c r="MZ28" s="28" t="str">
        <f t="shared" ca="1" si="186"/>
        <v/>
      </c>
      <c r="NA28" s="33">
        <f>入力シート!MY28</f>
        <v>0</v>
      </c>
      <c r="NB28" s="88" t="str">
        <f t="shared" ca="1" si="443"/>
        <v/>
      </c>
      <c r="NC28" s="87" t="str">
        <f t="shared" si="444"/>
        <v/>
      </c>
      <c r="ND28" s="89" t="str">
        <f t="shared" ca="1" si="187"/>
        <v/>
      </c>
      <c r="NE28" s="84">
        <f t="shared" si="188"/>
        <v>0</v>
      </c>
      <c r="NF28" s="84" t="str">
        <f t="shared" si="445"/>
        <v/>
      </c>
      <c r="NG28" s="84" t="str">
        <f t="shared" si="189"/>
        <v/>
      </c>
      <c r="NH28" s="24" t="str">
        <f t="shared" si="190"/>
        <v/>
      </c>
      <c r="NI28" s="101">
        <f>入力シート!MZ28</f>
        <v>0</v>
      </c>
      <c r="NJ28" s="210">
        <f>入力シート!NA28</f>
        <v>0</v>
      </c>
      <c r="NK28" s="211"/>
      <c r="NL28" s="212"/>
      <c r="NM28" s="94"/>
      <c r="NN28" s="94"/>
      <c r="NO28" s="94"/>
      <c r="NP28" s="14">
        <f>入力シート!NB28</f>
        <v>0</v>
      </c>
      <c r="NR28" s="30" t="str">
        <f t="shared" si="341"/>
        <v/>
      </c>
      <c r="NS28" s="101">
        <f>入力シート!NR28</f>
        <v>0</v>
      </c>
      <c r="NT28" s="101" t="str">
        <f>IF(NR28="","",入力シート!NS28)</f>
        <v/>
      </c>
      <c r="NU28" s="24">
        <f>TIME(入力シート!NU28,入力シート!NW28,0)</f>
        <v>0</v>
      </c>
      <c r="NV28" s="24">
        <f>TIME(入力シート!NY28,入力シート!OA28,0)</f>
        <v>0</v>
      </c>
      <c r="NW28" s="31">
        <f>TIME(入力シート!OC28,入力シート!OE28,0)</f>
        <v>0</v>
      </c>
      <c r="NX28" s="31">
        <f>TIME(入力シート!OG28,入力シート!OI28,0)</f>
        <v>0</v>
      </c>
      <c r="NY28" s="24">
        <f t="shared" si="191"/>
        <v>0</v>
      </c>
      <c r="NZ28" s="24">
        <f t="shared" si="192"/>
        <v>0</v>
      </c>
      <c r="OA28" s="24">
        <f t="shared" si="193"/>
        <v>0</v>
      </c>
      <c r="OB28" s="26" t="str">
        <f t="shared" si="30"/>
        <v/>
      </c>
      <c r="OC28" s="26" t="str">
        <f t="shared" si="31"/>
        <v/>
      </c>
      <c r="OD28" s="24" t="str">
        <f t="shared" si="390"/>
        <v/>
      </c>
      <c r="OE28" s="24" t="str">
        <f t="shared" si="446"/>
        <v/>
      </c>
      <c r="OF28" s="101" t="str">
        <f t="shared" si="195"/>
        <v/>
      </c>
      <c r="OG28" s="24" t="str">
        <f t="shared" si="196"/>
        <v/>
      </c>
      <c r="OH28" s="27">
        <f t="shared" si="371"/>
        <v>1</v>
      </c>
      <c r="OI28" s="27" t="str">
        <f t="shared" si="197"/>
        <v>1</v>
      </c>
      <c r="OJ28" s="27" t="str">
        <f t="shared" si="342"/>
        <v/>
      </c>
      <c r="OK28" s="27" t="str">
        <f t="shared" si="198"/>
        <v/>
      </c>
      <c r="OL28" s="28" t="str">
        <f t="shared" ca="1" si="199"/>
        <v/>
      </c>
      <c r="OM28" s="33">
        <f>入力シート!OK28</f>
        <v>0</v>
      </c>
      <c r="ON28" s="88" t="str">
        <f t="shared" ca="1" si="447"/>
        <v/>
      </c>
      <c r="OO28" s="87" t="str">
        <f t="shared" si="448"/>
        <v/>
      </c>
      <c r="OP28" s="89" t="str">
        <f t="shared" ca="1" si="200"/>
        <v/>
      </c>
      <c r="OQ28" s="84">
        <f t="shared" si="201"/>
        <v>0</v>
      </c>
      <c r="OR28" s="84" t="str">
        <f t="shared" si="449"/>
        <v/>
      </c>
      <c r="OS28" s="84" t="str">
        <f t="shared" si="202"/>
        <v/>
      </c>
      <c r="OT28" s="24" t="str">
        <f t="shared" si="203"/>
        <v/>
      </c>
      <c r="OU28" s="101">
        <f>入力シート!OL28</f>
        <v>0</v>
      </c>
      <c r="OV28" s="210">
        <f>入力シート!OM28</f>
        <v>0</v>
      </c>
      <c r="OW28" s="211"/>
      <c r="OX28" s="212"/>
      <c r="OY28" s="94"/>
      <c r="OZ28" s="94"/>
      <c r="PA28" s="94"/>
      <c r="PB28" s="14">
        <f>入力シート!ON28</f>
        <v>0</v>
      </c>
      <c r="PD28" s="30" t="str">
        <f t="shared" si="343"/>
        <v/>
      </c>
      <c r="PE28" s="101">
        <f>入力シート!PD28</f>
        <v>0</v>
      </c>
      <c r="PF28" s="101" t="str">
        <f>IF(PD28="","",入力シート!PE28)</f>
        <v/>
      </c>
      <c r="PG28" s="24">
        <f>TIME(入力シート!PG28,入力シート!PI28,0)</f>
        <v>0</v>
      </c>
      <c r="PH28" s="24">
        <f>TIME(入力シート!PK28,入力シート!PM28,0)</f>
        <v>0</v>
      </c>
      <c r="PI28" s="31">
        <f>TIME(入力シート!PO28,入力シート!PQ28,0)</f>
        <v>0</v>
      </c>
      <c r="PJ28" s="31">
        <f>TIME(入力シート!PS28,入力シート!PU28,0)</f>
        <v>0</v>
      </c>
      <c r="PK28" s="24">
        <f t="shared" si="204"/>
        <v>0</v>
      </c>
      <c r="PL28" s="24">
        <f t="shared" si="205"/>
        <v>0</v>
      </c>
      <c r="PM28" s="24">
        <f t="shared" si="206"/>
        <v>0</v>
      </c>
      <c r="PN28" s="26" t="str">
        <f t="shared" si="33"/>
        <v/>
      </c>
      <c r="PO28" s="26" t="str">
        <f t="shared" si="34"/>
        <v/>
      </c>
      <c r="PP28" s="24" t="str">
        <f t="shared" si="391"/>
        <v/>
      </c>
      <c r="PQ28" s="24" t="str">
        <f t="shared" si="450"/>
        <v/>
      </c>
      <c r="PR28" s="101" t="str">
        <f t="shared" si="208"/>
        <v/>
      </c>
      <c r="PS28" s="24" t="str">
        <f t="shared" si="209"/>
        <v/>
      </c>
      <c r="PT28" s="27">
        <f t="shared" si="372"/>
        <v>1</v>
      </c>
      <c r="PU28" s="27" t="str">
        <f t="shared" si="210"/>
        <v>1</v>
      </c>
      <c r="PV28" s="27" t="str">
        <f t="shared" si="344"/>
        <v/>
      </c>
      <c r="PW28" s="27" t="str">
        <f t="shared" si="211"/>
        <v/>
      </c>
      <c r="PX28" s="28" t="str">
        <f t="shared" ca="1" si="212"/>
        <v/>
      </c>
      <c r="PY28" s="33">
        <f>入力シート!PW28</f>
        <v>0</v>
      </c>
      <c r="PZ28" s="88" t="str">
        <f t="shared" ca="1" si="451"/>
        <v/>
      </c>
      <c r="QA28" s="87" t="str">
        <f t="shared" si="452"/>
        <v/>
      </c>
      <c r="QB28" s="89" t="str">
        <f t="shared" ca="1" si="213"/>
        <v/>
      </c>
      <c r="QC28" s="84">
        <f t="shared" si="214"/>
        <v>0</v>
      </c>
      <c r="QD28" s="84" t="str">
        <f t="shared" si="453"/>
        <v/>
      </c>
      <c r="QE28" s="84" t="str">
        <f t="shared" si="215"/>
        <v/>
      </c>
      <c r="QF28" s="24" t="str">
        <f t="shared" si="216"/>
        <v/>
      </c>
      <c r="QG28" s="101">
        <f>入力シート!PX28</f>
        <v>0</v>
      </c>
      <c r="QH28" s="210">
        <f>入力シート!PY28</f>
        <v>0</v>
      </c>
      <c r="QI28" s="211"/>
      <c r="QJ28" s="212"/>
      <c r="QK28" s="94"/>
      <c r="QL28" s="94"/>
      <c r="QM28" s="94"/>
      <c r="QN28" s="14">
        <f>入力シート!PZ28</f>
        <v>0</v>
      </c>
      <c r="QP28" s="30" t="str">
        <f t="shared" si="345"/>
        <v/>
      </c>
      <c r="QQ28" s="101">
        <f>入力シート!QP28</f>
        <v>0</v>
      </c>
      <c r="QR28" s="101" t="str">
        <f>IF(QP28="","",入力シート!QQ28)</f>
        <v/>
      </c>
      <c r="QS28" s="24">
        <f>TIME(入力シート!QS28,入力シート!QU28,0)</f>
        <v>0</v>
      </c>
      <c r="QT28" s="24">
        <f>TIME(入力シート!QW28,入力シート!QY28,0)</f>
        <v>0</v>
      </c>
      <c r="QU28" s="31">
        <f>TIME(入力シート!RA28,入力シート!RC28,0)</f>
        <v>0</v>
      </c>
      <c r="QV28" s="31">
        <f>TIME(入力シート!RE28,入力シート!RG28,0)</f>
        <v>0</v>
      </c>
      <c r="QW28" s="24">
        <f t="shared" si="217"/>
        <v>0</v>
      </c>
      <c r="QX28" s="24">
        <f t="shared" si="218"/>
        <v>0</v>
      </c>
      <c r="QY28" s="24">
        <f t="shared" si="219"/>
        <v>0</v>
      </c>
      <c r="QZ28" s="26" t="str">
        <f t="shared" si="36"/>
        <v/>
      </c>
      <c r="RA28" s="26" t="str">
        <f t="shared" si="37"/>
        <v/>
      </c>
      <c r="RB28" s="24" t="str">
        <f t="shared" si="392"/>
        <v/>
      </c>
      <c r="RC28" s="24" t="str">
        <f t="shared" si="454"/>
        <v/>
      </c>
      <c r="RD28" s="101" t="str">
        <f t="shared" si="221"/>
        <v/>
      </c>
      <c r="RE28" s="24" t="str">
        <f t="shared" si="222"/>
        <v/>
      </c>
      <c r="RF28" s="27">
        <f t="shared" si="373"/>
        <v>1</v>
      </c>
      <c r="RG28" s="27" t="str">
        <f t="shared" si="223"/>
        <v>1</v>
      </c>
      <c r="RH28" s="27" t="str">
        <f t="shared" si="346"/>
        <v/>
      </c>
      <c r="RI28" s="27" t="str">
        <f t="shared" si="224"/>
        <v/>
      </c>
      <c r="RJ28" s="28" t="str">
        <f t="shared" ca="1" si="225"/>
        <v/>
      </c>
      <c r="RK28" s="33">
        <f>入力シート!RI28</f>
        <v>0</v>
      </c>
      <c r="RL28" s="88" t="str">
        <f t="shared" ca="1" si="455"/>
        <v/>
      </c>
      <c r="RM28" s="87" t="str">
        <f t="shared" si="456"/>
        <v/>
      </c>
      <c r="RN28" s="89" t="str">
        <f t="shared" ca="1" si="226"/>
        <v/>
      </c>
      <c r="RO28" s="84">
        <f t="shared" si="227"/>
        <v>0</v>
      </c>
      <c r="RP28" s="84" t="str">
        <f t="shared" si="457"/>
        <v/>
      </c>
      <c r="RQ28" s="84" t="str">
        <f t="shared" si="228"/>
        <v/>
      </c>
      <c r="RR28" s="24" t="str">
        <f t="shared" si="229"/>
        <v/>
      </c>
      <c r="RS28" s="101">
        <f>入力シート!RJ28</f>
        <v>0</v>
      </c>
      <c r="RT28" s="210">
        <f>入力シート!RK28</f>
        <v>0</v>
      </c>
      <c r="RU28" s="211"/>
      <c r="RV28" s="212"/>
      <c r="RW28" s="94"/>
      <c r="RX28" s="94"/>
      <c r="RY28" s="94"/>
      <c r="RZ28" s="14">
        <f>入力シート!RL28</f>
        <v>0</v>
      </c>
      <c r="SB28" s="30" t="str">
        <f t="shared" si="347"/>
        <v/>
      </c>
      <c r="SC28" s="101">
        <f>入力シート!SB28</f>
        <v>0</v>
      </c>
      <c r="SD28" s="101" t="str">
        <f>IF(SB28="","",入力シート!SC28)</f>
        <v/>
      </c>
      <c r="SE28" s="24">
        <f>TIME(入力シート!SE28,入力シート!SG28,0)</f>
        <v>0</v>
      </c>
      <c r="SF28" s="24">
        <f>TIME(入力シート!SI28,入力シート!SK28,0)</f>
        <v>0</v>
      </c>
      <c r="SG28" s="31">
        <f>TIME(入力シート!SM28,入力シート!SO28,0)</f>
        <v>0</v>
      </c>
      <c r="SH28" s="31">
        <f>TIME(入力シート!SQ28,入力シート!SS28,0)</f>
        <v>0</v>
      </c>
      <c r="SI28" s="24">
        <f t="shared" si="230"/>
        <v>0</v>
      </c>
      <c r="SJ28" s="24">
        <f t="shared" si="231"/>
        <v>0</v>
      </c>
      <c r="SK28" s="24">
        <f t="shared" si="232"/>
        <v>0</v>
      </c>
      <c r="SL28" s="26" t="str">
        <f t="shared" si="39"/>
        <v/>
      </c>
      <c r="SM28" s="26" t="str">
        <f t="shared" si="40"/>
        <v/>
      </c>
      <c r="SN28" s="24" t="str">
        <f t="shared" si="393"/>
        <v/>
      </c>
      <c r="SO28" s="24" t="str">
        <f t="shared" si="458"/>
        <v/>
      </c>
      <c r="SP28" s="101" t="str">
        <f t="shared" si="234"/>
        <v/>
      </c>
      <c r="SQ28" s="24" t="str">
        <f t="shared" si="235"/>
        <v/>
      </c>
      <c r="SR28" s="27">
        <f t="shared" si="374"/>
        <v>1</v>
      </c>
      <c r="SS28" s="27" t="str">
        <f t="shared" si="236"/>
        <v>1</v>
      </c>
      <c r="ST28" s="27" t="str">
        <f t="shared" si="348"/>
        <v/>
      </c>
      <c r="SU28" s="27" t="str">
        <f t="shared" si="237"/>
        <v/>
      </c>
      <c r="SV28" s="28" t="str">
        <f t="shared" ca="1" si="238"/>
        <v/>
      </c>
      <c r="SW28" s="33">
        <f>入力シート!SU28</f>
        <v>0</v>
      </c>
      <c r="SX28" s="88" t="str">
        <f t="shared" ca="1" si="459"/>
        <v/>
      </c>
      <c r="SY28" s="87" t="str">
        <f t="shared" si="460"/>
        <v/>
      </c>
      <c r="SZ28" s="89" t="str">
        <f t="shared" ca="1" si="239"/>
        <v/>
      </c>
      <c r="TA28" s="84">
        <f t="shared" si="240"/>
        <v>0</v>
      </c>
      <c r="TB28" s="84" t="str">
        <f t="shared" si="461"/>
        <v/>
      </c>
      <c r="TC28" s="84" t="str">
        <f t="shared" si="241"/>
        <v/>
      </c>
      <c r="TD28" s="24" t="str">
        <f t="shared" si="242"/>
        <v/>
      </c>
      <c r="TE28" s="101">
        <f>入力シート!SV28</f>
        <v>0</v>
      </c>
      <c r="TF28" s="210">
        <f>入力シート!SW28</f>
        <v>0</v>
      </c>
      <c r="TG28" s="211"/>
      <c r="TH28" s="212"/>
      <c r="TI28" s="94"/>
      <c r="TJ28" s="94"/>
      <c r="TK28" s="94"/>
      <c r="TL28" s="14">
        <f>入力シート!SX28</f>
        <v>0</v>
      </c>
      <c r="TN28" s="30" t="str">
        <f t="shared" si="349"/>
        <v/>
      </c>
      <c r="TO28" s="101">
        <f>入力シート!TN28</f>
        <v>0</v>
      </c>
      <c r="TP28" s="101" t="str">
        <f>IF(TN28="","",入力シート!TO28)</f>
        <v/>
      </c>
      <c r="TQ28" s="24">
        <f>TIME(入力シート!TQ28,入力シート!TS28,0)</f>
        <v>0</v>
      </c>
      <c r="TR28" s="24">
        <f>TIME(入力シート!TU28,入力シート!TW28,0)</f>
        <v>0</v>
      </c>
      <c r="TS28" s="31">
        <f>TIME(入力シート!TY28,入力シート!UA28,0)</f>
        <v>0</v>
      </c>
      <c r="TT28" s="31">
        <f>TIME(入力シート!UC28,入力シート!UE28,0)</f>
        <v>0</v>
      </c>
      <c r="TU28" s="24">
        <f t="shared" si="243"/>
        <v>0</v>
      </c>
      <c r="TV28" s="24">
        <f t="shared" si="244"/>
        <v>0</v>
      </c>
      <c r="TW28" s="24">
        <f t="shared" si="245"/>
        <v>0</v>
      </c>
      <c r="TX28" s="26" t="str">
        <f t="shared" si="42"/>
        <v/>
      </c>
      <c r="TY28" s="26" t="str">
        <f t="shared" si="43"/>
        <v/>
      </c>
      <c r="TZ28" s="24" t="str">
        <f t="shared" si="394"/>
        <v/>
      </c>
      <c r="UA28" s="24" t="str">
        <f t="shared" si="462"/>
        <v/>
      </c>
      <c r="UB28" s="101" t="str">
        <f t="shared" si="247"/>
        <v/>
      </c>
      <c r="UC28" s="24" t="str">
        <f t="shared" si="248"/>
        <v/>
      </c>
      <c r="UD28" s="27">
        <f t="shared" si="375"/>
        <v>1</v>
      </c>
      <c r="UE28" s="27" t="str">
        <f t="shared" si="249"/>
        <v>1</v>
      </c>
      <c r="UF28" s="27" t="str">
        <f t="shared" si="350"/>
        <v/>
      </c>
      <c r="UG28" s="27" t="str">
        <f t="shared" si="250"/>
        <v/>
      </c>
      <c r="UH28" s="28" t="str">
        <f t="shared" ca="1" si="251"/>
        <v/>
      </c>
      <c r="UI28" s="33">
        <f>入力シート!UG28</f>
        <v>0</v>
      </c>
      <c r="UJ28" s="88" t="str">
        <f t="shared" ca="1" si="463"/>
        <v/>
      </c>
      <c r="UK28" s="87" t="str">
        <f t="shared" si="464"/>
        <v/>
      </c>
      <c r="UL28" s="89" t="str">
        <f t="shared" ca="1" si="252"/>
        <v/>
      </c>
      <c r="UM28" s="84">
        <f t="shared" si="253"/>
        <v>0</v>
      </c>
      <c r="UN28" s="84" t="str">
        <f t="shared" si="465"/>
        <v/>
      </c>
      <c r="UO28" s="84" t="str">
        <f t="shared" si="254"/>
        <v/>
      </c>
      <c r="UP28" s="24" t="str">
        <f t="shared" si="255"/>
        <v/>
      </c>
      <c r="UQ28" s="101">
        <f>入力シート!UH28</f>
        <v>0</v>
      </c>
      <c r="UR28" s="210">
        <f>入力シート!UI28</f>
        <v>0</v>
      </c>
      <c r="US28" s="211"/>
      <c r="UT28" s="212"/>
      <c r="UU28" s="94"/>
      <c r="UV28" s="94"/>
      <c r="UW28" s="94"/>
      <c r="UX28" s="14">
        <f>入力シート!UJ28</f>
        <v>0</v>
      </c>
      <c r="UZ28" s="30" t="str">
        <f t="shared" si="351"/>
        <v/>
      </c>
      <c r="VA28" s="101">
        <f>入力シート!UZ28</f>
        <v>0</v>
      </c>
      <c r="VB28" s="101" t="str">
        <f>IF(UZ28="","",入力シート!VA28)</f>
        <v/>
      </c>
      <c r="VC28" s="24">
        <f>TIME(入力シート!VC28,入力シート!VE28,0)</f>
        <v>0</v>
      </c>
      <c r="VD28" s="24">
        <f>TIME(入力シート!VG28,入力シート!VI28,0)</f>
        <v>0</v>
      </c>
      <c r="VE28" s="31">
        <f>TIME(入力シート!VK28,入力シート!VM28,0)</f>
        <v>0</v>
      </c>
      <c r="VF28" s="31">
        <f>TIME(入力シート!VO28,入力シート!VQ28,0)</f>
        <v>0</v>
      </c>
      <c r="VG28" s="24">
        <f t="shared" si="256"/>
        <v>0</v>
      </c>
      <c r="VH28" s="24">
        <f t="shared" si="257"/>
        <v>0</v>
      </c>
      <c r="VI28" s="24">
        <f t="shared" si="258"/>
        <v>0</v>
      </c>
      <c r="VJ28" s="26" t="str">
        <f t="shared" si="45"/>
        <v/>
      </c>
      <c r="VK28" s="26" t="str">
        <f t="shared" si="46"/>
        <v/>
      </c>
      <c r="VL28" s="24" t="str">
        <f t="shared" si="395"/>
        <v/>
      </c>
      <c r="VM28" s="24" t="str">
        <f t="shared" si="466"/>
        <v/>
      </c>
      <c r="VN28" s="101" t="str">
        <f t="shared" si="260"/>
        <v/>
      </c>
      <c r="VO28" s="24" t="str">
        <f t="shared" si="261"/>
        <v/>
      </c>
      <c r="VP28" s="27">
        <f t="shared" si="376"/>
        <v>1</v>
      </c>
      <c r="VQ28" s="27" t="str">
        <f t="shared" si="262"/>
        <v>1</v>
      </c>
      <c r="VR28" s="27" t="str">
        <f t="shared" si="352"/>
        <v/>
      </c>
      <c r="VS28" s="27" t="str">
        <f t="shared" si="263"/>
        <v/>
      </c>
      <c r="VT28" s="28" t="str">
        <f t="shared" ca="1" si="264"/>
        <v/>
      </c>
      <c r="VU28" s="33">
        <f>入力シート!VS28</f>
        <v>0</v>
      </c>
      <c r="VV28" s="88" t="str">
        <f t="shared" ca="1" si="467"/>
        <v/>
      </c>
      <c r="VW28" s="87" t="str">
        <f t="shared" si="468"/>
        <v/>
      </c>
      <c r="VX28" s="89" t="str">
        <f t="shared" ca="1" si="265"/>
        <v/>
      </c>
      <c r="VY28" s="84">
        <f t="shared" si="266"/>
        <v>0</v>
      </c>
      <c r="VZ28" s="84" t="str">
        <f t="shared" si="469"/>
        <v/>
      </c>
      <c r="WA28" s="84" t="str">
        <f t="shared" si="267"/>
        <v/>
      </c>
      <c r="WB28" s="24" t="str">
        <f t="shared" si="268"/>
        <v/>
      </c>
      <c r="WC28" s="101">
        <f>入力シート!VT28</f>
        <v>0</v>
      </c>
      <c r="WD28" s="210">
        <f>入力シート!VU28</f>
        <v>0</v>
      </c>
      <c r="WE28" s="211"/>
      <c r="WF28" s="212"/>
      <c r="WG28" s="94"/>
      <c r="WH28" s="94"/>
      <c r="WI28" s="94"/>
      <c r="WJ28" s="14">
        <f>入力シート!VV28</f>
        <v>0</v>
      </c>
      <c r="WL28" s="30" t="str">
        <f t="shared" si="353"/>
        <v/>
      </c>
      <c r="WM28" s="101">
        <f>入力シート!WL28</f>
        <v>0</v>
      </c>
      <c r="WN28" s="101" t="str">
        <f>IF(WL28="","",入力シート!WM28)</f>
        <v/>
      </c>
      <c r="WO28" s="24">
        <f>TIME(入力シート!WO28,入力シート!WQ28,0)</f>
        <v>0</v>
      </c>
      <c r="WP28" s="24">
        <f>TIME(入力シート!WS28,入力シート!WU28,0)</f>
        <v>0</v>
      </c>
      <c r="WQ28" s="31">
        <f>TIME(入力シート!WW28,入力シート!WY28,0)</f>
        <v>0</v>
      </c>
      <c r="WR28" s="31">
        <f>TIME(入力シート!XA28,入力シート!XC28,0)</f>
        <v>0</v>
      </c>
      <c r="WS28" s="24">
        <f t="shared" si="269"/>
        <v>0</v>
      </c>
      <c r="WT28" s="24">
        <f t="shared" si="270"/>
        <v>0</v>
      </c>
      <c r="WU28" s="24">
        <f t="shared" si="271"/>
        <v>0</v>
      </c>
      <c r="WV28" s="26" t="str">
        <f t="shared" si="48"/>
        <v/>
      </c>
      <c r="WW28" s="26" t="str">
        <f t="shared" si="49"/>
        <v/>
      </c>
      <c r="WX28" s="24" t="str">
        <f t="shared" si="396"/>
        <v/>
      </c>
      <c r="WY28" s="24" t="str">
        <f t="shared" si="470"/>
        <v/>
      </c>
      <c r="WZ28" s="101" t="str">
        <f t="shared" si="273"/>
        <v/>
      </c>
      <c r="XA28" s="24" t="str">
        <f t="shared" si="274"/>
        <v/>
      </c>
      <c r="XB28" s="27">
        <f t="shared" si="377"/>
        <v>1</v>
      </c>
      <c r="XC28" s="27" t="str">
        <f t="shared" si="275"/>
        <v>1</v>
      </c>
      <c r="XD28" s="27" t="str">
        <f t="shared" si="354"/>
        <v/>
      </c>
      <c r="XE28" s="27" t="str">
        <f t="shared" si="276"/>
        <v/>
      </c>
      <c r="XF28" s="28" t="str">
        <f t="shared" ca="1" si="277"/>
        <v/>
      </c>
      <c r="XG28" s="33">
        <f>入力シート!XE28</f>
        <v>0</v>
      </c>
      <c r="XH28" s="88" t="str">
        <f t="shared" ca="1" si="471"/>
        <v/>
      </c>
      <c r="XI28" s="87" t="str">
        <f t="shared" si="472"/>
        <v/>
      </c>
      <c r="XJ28" s="89" t="str">
        <f t="shared" ca="1" si="278"/>
        <v/>
      </c>
      <c r="XK28" s="84">
        <f t="shared" si="279"/>
        <v>0</v>
      </c>
      <c r="XL28" s="84" t="str">
        <f t="shared" si="473"/>
        <v/>
      </c>
      <c r="XM28" s="84" t="str">
        <f t="shared" si="280"/>
        <v/>
      </c>
      <c r="XN28" s="24" t="str">
        <f t="shared" si="281"/>
        <v/>
      </c>
      <c r="XO28" s="101">
        <f>入力シート!XF28</f>
        <v>0</v>
      </c>
      <c r="XP28" s="210">
        <f>入力シート!XG28</f>
        <v>0</v>
      </c>
      <c r="XQ28" s="211"/>
      <c r="XR28" s="212"/>
      <c r="XS28" s="94"/>
      <c r="XT28" s="94"/>
      <c r="XU28" s="94"/>
      <c r="XV28" s="14">
        <f>入力シート!XH28</f>
        <v>0</v>
      </c>
      <c r="XX28" s="30" t="str">
        <f t="shared" si="355"/>
        <v/>
      </c>
      <c r="XY28" s="101">
        <f>入力シート!XX28</f>
        <v>0</v>
      </c>
      <c r="XZ28" s="101" t="str">
        <f>IF(XX28="","",入力シート!XY28)</f>
        <v/>
      </c>
      <c r="YA28" s="24">
        <f>TIME(入力シート!YA28,入力シート!YC28,0)</f>
        <v>0</v>
      </c>
      <c r="YB28" s="24">
        <f>TIME(入力シート!YE28,入力シート!YG28,0)</f>
        <v>0</v>
      </c>
      <c r="YC28" s="31">
        <f>TIME(入力シート!YI28,入力シート!YK28,0)</f>
        <v>0</v>
      </c>
      <c r="YD28" s="31">
        <f>TIME(入力シート!YM28,入力シート!YO28,0)</f>
        <v>0</v>
      </c>
      <c r="YE28" s="24">
        <f t="shared" si="282"/>
        <v>0</v>
      </c>
      <c r="YF28" s="24">
        <f t="shared" si="283"/>
        <v>0</v>
      </c>
      <c r="YG28" s="24">
        <f t="shared" si="284"/>
        <v>0</v>
      </c>
      <c r="YH28" s="26" t="str">
        <f t="shared" si="51"/>
        <v/>
      </c>
      <c r="YI28" s="26" t="str">
        <f t="shared" si="52"/>
        <v/>
      </c>
      <c r="YJ28" s="24" t="str">
        <f t="shared" si="397"/>
        <v/>
      </c>
      <c r="YK28" s="24" t="str">
        <f t="shared" si="474"/>
        <v/>
      </c>
      <c r="YL28" s="101" t="str">
        <f t="shared" si="286"/>
        <v/>
      </c>
      <c r="YM28" s="24" t="str">
        <f t="shared" si="287"/>
        <v/>
      </c>
      <c r="YN28" s="27">
        <f t="shared" si="378"/>
        <v>1</v>
      </c>
      <c r="YO28" s="27" t="str">
        <f t="shared" si="288"/>
        <v>1</v>
      </c>
      <c r="YP28" s="27" t="str">
        <f t="shared" si="356"/>
        <v/>
      </c>
      <c r="YQ28" s="27" t="str">
        <f t="shared" si="289"/>
        <v/>
      </c>
      <c r="YR28" s="28" t="str">
        <f t="shared" ca="1" si="290"/>
        <v/>
      </c>
      <c r="YS28" s="33">
        <f>入力シート!YQ28</f>
        <v>0</v>
      </c>
      <c r="YT28" s="88" t="str">
        <f t="shared" ca="1" si="475"/>
        <v/>
      </c>
      <c r="YU28" s="87" t="str">
        <f t="shared" si="476"/>
        <v/>
      </c>
      <c r="YV28" s="89" t="str">
        <f t="shared" ca="1" si="291"/>
        <v/>
      </c>
      <c r="YW28" s="84">
        <f t="shared" si="292"/>
        <v>0</v>
      </c>
      <c r="YX28" s="84" t="str">
        <f t="shared" si="477"/>
        <v/>
      </c>
      <c r="YY28" s="84" t="str">
        <f t="shared" si="293"/>
        <v/>
      </c>
      <c r="YZ28" s="24" t="str">
        <f t="shared" si="294"/>
        <v/>
      </c>
      <c r="ZA28" s="101">
        <f>入力シート!YR28</f>
        <v>0</v>
      </c>
      <c r="ZB28" s="210">
        <f>入力シート!YS28</f>
        <v>0</v>
      </c>
      <c r="ZC28" s="211"/>
      <c r="ZD28" s="212"/>
      <c r="ZE28" s="94"/>
      <c r="ZF28" s="94"/>
      <c r="ZG28" s="94"/>
      <c r="ZH28" s="14">
        <f>入力シート!YT28</f>
        <v>0</v>
      </c>
      <c r="ZJ28" s="30" t="str">
        <f t="shared" si="357"/>
        <v/>
      </c>
      <c r="ZK28" s="101">
        <f>入力シート!ZJ28</f>
        <v>0</v>
      </c>
      <c r="ZL28" s="101" t="str">
        <f>IF(ZJ28="","",入力シート!ZK28)</f>
        <v/>
      </c>
      <c r="ZM28" s="24">
        <f>TIME(入力シート!ZM28,入力シート!ZO28,0)</f>
        <v>0</v>
      </c>
      <c r="ZN28" s="24">
        <f>TIME(入力シート!ZQ28,入力シート!ZS28,0)</f>
        <v>0</v>
      </c>
      <c r="ZO28" s="31">
        <f>TIME(入力シート!ZU28,入力シート!ZW28,0)</f>
        <v>0</v>
      </c>
      <c r="ZP28" s="31">
        <f>TIME(入力シート!ZY28,入力シート!AAA28,0)</f>
        <v>0</v>
      </c>
      <c r="ZQ28" s="24">
        <f t="shared" si="295"/>
        <v>0</v>
      </c>
      <c r="ZR28" s="24">
        <f t="shared" si="296"/>
        <v>0</v>
      </c>
      <c r="ZS28" s="24">
        <f t="shared" si="297"/>
        <v>0</v>
      </c>
      <c r="ZT28" s="26" t="str">
        <f t="shared" si="54"/>
        <v/>
      </c>
      <c r="ZU28" s="26" t="str">
        <f t="shared" si="55"/>
        <v/>
      </c>
      <c r="ZV28" s="24" t="str">
        <f t="shared" si="398"/>
        <v/>
      </c>
      <c r="ZW28" s="24" t="str">
        <f t="shared" si="478"/>
        <v/>
      </c>
      <c r="ZX28" s="101" t="str">
        <f t="shared" si="299"/>
        <v/>
      </c>
      <c r="ZY28" s="24" t="str">
        <f t="shared" si="300"/>
        <v/>
      </c>
      <c r="ZZ28" s="27">
        <f t="shared" si="379"/>
        <v>1</v>
      </c>
      <c r="AAA28" s="27" t="str">
        <f t="shared" si="301"/>
        <v>1</v>
      </c>
      <c r="AAB28" s="27" t="str">
        <f t="shared" si="358"/>
        <v/>
      </c>
      <c r="AAC28" s="27" t="str">
        <f t="shared" si="302"/>
        <v/>
      </c>
      <c r="AAD28" s="28" t="str">
        <f t="shared" ca="1" si="303"/>
        <v/>
      </c>
      <c r="AAE28" s="33">
        <f>入力シート!AAC28</f>
        <v>0</v>
      </c>
      <c r="AAF28" s="88" t="str">
        <f t="shared" ca="1" si="479"/>
        <v/>
      </c>
      <c r="AAG28" s="87" t="str">
        <f t="shared" si="480"/>
        <v/>
      </c>
      <c r="AAH28" s="89" t="str">
        <f t="shared" ca="1" si="304"/>
        <v/>
      </c>
      <c r="AAI28" s="84">
        <f t="shared" si="305"/>
        <v>0</v>
      </c>
      <c r="AAJ28" s="84" t="str">
        <f t="shared" si="481"/>
        <v/>
      </c>
      <c r="AAK28" s="84" t="str">
        <f t="shared" si="306"/>
        <v/>
      </c>
      <c r="AAL28" s="24" t="str">
        <f t="shared" si="307"/>
        <v/>
      </c>
      <c r="AAM28" s="101">
        <f>入力シート!AAD28</f>
        <v>0</v>
      </c>
      <c r="AAN28" s="210">
        <f>入力シート!AAE28</f>
        <v>0</v>
      </c>
      <c r="AAO28" s="211"/>
      <c r="AAP28" s="212"/>
      <c r="AAQ28" s="94"/>
      <c r="AAR28" s="94"/>
      <c r="AAS28" s="94"/>
      <c r="AAT28" s="14">
        <f>入力シート!AAF28</f>
        <v>0</v>
      </c>
      <c r="AAV28" s="30" t="str">
        <f t="shared" si="359"/>
        <v/>
      </c>
      <c r="AAW28" s="101">
        <f>入力シート!AAV28</f>
        <v>0</v>
      </c>
      <c r="AAX28" s="101" t="str">
        <f>IF(AAV28="","",入力シート!AAW28)</f>
        <v/>
      </c>
      <c r="AAY28" s="24">
        <f>TIME(入力シート!AAY28,入力シート!ABA28,0)</f>
        <v>0</v>
      </c>
      <c r="AAZ28" s="24">
        <f>TIME(入力シート!ABC28,入力シート!ABE28,0)</f>
        <v>0</v>
      </c>
      <c r="ABA28" s="31">
        <f>TIME(入力シート!ABG28,入力シート!ABI28,0)</f>
        <v>0</v>
      </c>
      <c r="ABB28" s="31">
        <f>TIME(入力シート!ABK28,入力シート!ABM28,0)</f>
        <v>0</v>
      </c>
      <c r="ABC28" s="24">
        <f t="shared" si="308"/>
        <v>0</v>
      </c>
      <c r="ABD28" s="24">
        <f t="shared" si="309"/>
        <v>0</v>
      </c>
      <c r="ABE28" s="24">
        <f t="shared" si="310"/>
        <v>0</v>
      </c>
      <c r="ABF28" s="26" t="str">
        <f t="shared" si="57"/>
        <v/>
      </c>
      <c r="ABG28" s="26" t="str">
        <f t="shared" si="58"/>
        <v/>
      </c>
      <c r="ABH28" s="24" t="str">
        <f t="shared" si="399"/>
        <v/>
      </c>
      <c r="ABI28" s="24" t="str">
        <f t="shared" si="482"/>
        <v/>
      </c>
      <c r="ABJ28" s="101" t="str">
        <f t="shared" si="312"/>
        <v/>
      </c>
      <c r="ABK28" s="24" t="str">
        <f t="shared" si="313"/>
        <v/>
      </c>
      <c r="ABL28" s="27">
        <f t="shared" si="380"/>
        <v>1</v>
      </c>
      <c r="ABM28" s="27" t="str">
        <f t="shared" si="314"/>
        <v>1</v>
      </c>
      <c r="ABN28" s="27" t="str">
        <f t="shared" si="360"/>
        <v/>
      </c>
      <c r="ABO28" s="27" t="str">
        <f t="shared" si="315"/>
        <v/>
      </c>
      <c r="ABP28" s="28" t="str">
        <f t="shared" ca="1" si="316"/>
        <v/>
      </c>
      <c r="ABQ28" s="33">
        <f>入力シート!ABO28</f>
        <v>0</v>
      </c>
      <c r="ABR28" s="88" t="str">
        <f t="shared" ca="1" si="483"/>
        <v/>
      </c>
      <c r="ABS28" s="87" t="str">
        <f t="shared" si="484"/>
        <v/>
      </c>
      <c r="ABT28" s="89" t="str">
        <f t="shared" ca="1" si="317"/>
        <v/>
      </c>
      <c r="ABU28" s="84">
        <f t="shared" si="318"/>
        <v>0</v>
      </c>
      <c r="ABV28" s="84" t="str">
        <f t="shared" si="485"/>
        <v/>
      </c>
      <c r="ABW28" s="84" t="str">
        <f t="shared" si="319"/>
        <v/>
      </c>
      <c r="ABX28" s="24" t="str">
        <f t="shared" si="320"/>
        <v/>
      </c>
      <c r="ABY28" s="101">
        <f>入力シート!ABP28</f>
        <v>0</v>
      </c>
      <c r="ABZ28" s="210">
        <f>入力シート!ABQ28</f>
        <v>0</v>
      </c>
      <c r="ACA28" s="211"/>
      <c r="ACB28" s="212"/>
      <c r="ACC28" s="94"/>
      <c r="ACD28" s="94"/>
      <c r="ACE28" s="94"/>
      <c r="ACF28" s="14">
        <f>入力シート!ABR28</f>
        <v>0</v>
      </c>
    </row>
    <row r="29" spans="2:760" ht="18" customHeight="1" x14ac:dyDescent="0.2">
      <c r="B29" s="30" t="str">
        <f t="shared" si="321"/>
        <v/>
      </c>
      <c r="C29" s="101">
        <f>入力シート!B29</f>
        <v>0</v>
      </c>
      <c r="D29" s="101" t="str">
        <f>IF(B29="","",入力シート!C29)</f>
        <v/>
      </c>
      <c r="E29" s="24">
        <f>TIME(入力シート!E29,入力シート!G29,0)</f>
        <v>0</v>
      </c>
      <c r="F29" s="24">
        <f>TIME(入力シート!I29,入力シート!K29,0)</f>
        <v>0</v>
      </c>
      <c r="G29" s="31">
        <f>TIME(入力シート!M29,入力シート!O29,0)</f>
        <v>0</v>
      </c>
      <c r="H29" s="31">
        <f>TIME(入力シート!Q29,入力シート!S29,0)</f>
        <v>0</v>
      </c>
      <c r="I29" s="24">
        <f t="shared" si="60"/>
        <v>0</v>
      </c>
      <c r="J29" s="24">
        <f t="shared" si="61"/>
        <v>0</v>
      </c>
      <c r="K29" s="24">
        <f t="shared" si="62"/>
        <v>0</v>
      </c>
      <c r="L29" s="26" t="str">
        <f t="shared" si="400"/>
        <v/>
      </c>
      <c r="M29" s="26" t="str">
        <f t="shared" si="1"/>
        <v/>
      </c>
      <c r="N29" s="24" t="str">
        <f t="shared" si="401"/>
        <v/>
      </c>
      <c r="O29" s="24" t="str">
        <f t="shared" si="402"/>
        <v/>
      </c>
      <c r="P29" s="101" t="str">
        <f t="shared" si="403"/>
        <v/>
      </c>
      <c r="Q29" s="24" t="str">
        <f t="shared" si="66"/>
        <v/>
      </c>
      <c r="R29" s="27">
        <f t="shared" si="361"/>
        <v>1</v>
      </c>
      <c r="S29" s="27" t="str">
        <f t="shared" si="404"/>
        <v>1</v>
      </c>
      <c r="T29" s="27" t="str">
        <f t="shared" si="322"/>
        <v/>
      </c>
      <c r="U29" s="27" t="str">
        <f t="shared" si="405"/>
        <v/>
      </c>
      <c r="V29" s="28" t="str">
        <f t="shared" ca="1" si="406"/>
        <v/>
      </c>
      <c r="W29" s="33">
        <f>入力シート!U29</f>
        <v>0</v>
      </c>
      <c r="X29" s="88" t="str">
        <f t="shared" ca="1" si="407"/>
        <v/>
      </c>
      <c r="Y29" s="87" t="str">
        <f t="shared" si="408"/>
        <v/>
      </c>
      <c r="Z29" s="89" t="str">
        <f t="shared" ca="1" si="70"/>
        <v/>
      </c>
      <c r="AA29" s="84">
        <f t="shared" si="71"/>
        <v>0</v>
      </c>
      <c r="AB29" s="84" t="str">
        <f t="shared" si="409"/>
        <v/>
      </c>
      <c r="AC29" s="84" t="str">
        <f t="shared" si="72"/>
        <v/>
      </c>
      <c r="AD29" s="24" t="str">
        <f t="shared" si="73"/>
        <v/>
      </c>
      <c r="AE29" s="101">
        <f>入力シート!V29</f>
        <v>0</v>
      </c>
      <c r="AF29" s="210">
        <f>入力シート!W29</f>
        <v>0</v>
      </c>
      <c r="AG29" s="211"/>
      <c r="AH29" s="212"/>
      <c r="AI29" s="94"/>
      <c r="AJ29" s="94"/>
      <c r="AK29" s="94"/>
      <c r="AL29" s="14">
        <f>入力シート!X29</f>
        <v>0</v>
      </c>
      <c r="AN29" s="30" t="str">
        <f t="shared" si="323"/>
        <v/>
      </c>
      <c r="AO29" s="101">
        <f>入力シート!AN29</f>
        <v>0</v>
      </c>
      <c r="AP29" s="101" t="str">
        <f>IF(AN29="","",入力シート!AO29)</f>
        <v/>
      </c>
      <c r="AQ29" s="24">
        <f>TIME(入力シート!AQ29,入力シート!AS29,0)</f>
        <v>0</v>
      </c>
      <c r="AR29" s="24">
        <f>TIME(入力シート!AU29,入力シート!AW29,0)</f>
        <v>0</v>
      </c>
      <c r="AS29" s="31">
        <f>TIME(入力シート!AY29,入力シート!BA29,0)</f>
        <v>0</v>
      </c>
      <c r="AT29" s="31">
        <f>TIME(入力シート!BC29,入力シート!BE29,0)</f>
        <v>0</v>
      </c>
      <c r="AU29" s="24">
        <f t="shared" si="74"/>
        <v>0</v>
      </c>
      <c r="AV29" s="24">
        <f t="shared" si="75"/>
        <v>0</v>
      </c>
      <c r="AW29" s="24">
        <f t="shared" si="76"/>
        <v>0</v>
      </c>
      <c r="AX29" s="26" t="str">
        <f t="shared" si="3"/>
        <v/>
      </c>
      <c r="AY29" s="26" t="str">
        <f t="shared" si="4"/>
        <v/>
      </c>
      <c r="AZ29" s="24" t="str">
        <f t="shared" si="381"/>
        <v/>
      </c>
      <c r="BA29" s="24" t="str">
        <f t="shared" si="410"/>
        <v/>
      </c>
      <c r="BB29" s="101" t="str">
        <f t="shared" si="78"/>
        <v/>
      </c>
      <c r="BC29" s="24" t="str">
        <f t="shared" si="79"/>
        <v/>
      </c>
      <c r="BD29" s="27">
        <f t="shared" si="362"/>
        <v>1</v>
      </c>
      <c r="BE29" s="27" t="str">
        <f t="shared" si="80"/>
        <v>1</v>
      </c>
      <c r="BF29" s="27" t="str">
        <f t="shared" si="324"/>
        <v/>
      </c>
      <c r="BG29" s="27" t="str">
        <f t="shared" si="81"/>
        <v/>
      </c>
      <c r="BH29" s="28" t="str">
        <f t="shared" ca="1" si="82"/>
        <v/>
      </c>
      <c r="BI29" s="33">
        <f>入力シート!BG29</f>
        <v>0</v>
      </c>
      <c r="BJ29" s="88" t="str">
        <f t="shared" ca="1" si="411"/>
        <v/>
      </c>
      <c r="BK29" s="87" t="str">
        <f t="shared" si="412"/>
        <v/>
      </c>
      <c r="BL29" s="89" t="str">
        <f t="shared" ca="1" si="83"/>
        <v/>
      </c>
      <c r="BM29" s="84">
        <f t="shared" si="84"/>
        <v>0</v>
      </c>
      <c r="BN29" s="84" t="str">
        <f t="shared" si="413"/>
        <v/>
      </c>
      <c r="BO29" s="84" t="str">
        <f t="shared" si="85"/>
        <v/>
      </c>
      <c r="BP29" s="24" t="str">
        <f t="shared" si="86"/>
        <v/>
      </c>
      <c r="BQ29" s="101">
        <f>入力シート!BH29</f>
        <v>0</v>
      </c>
      <c r="BR29" s="210">
        <f>入力シート!BI29</f>
        <v>0</v>
      </c>
      <c r="BS29" s="211"/>
      <c r="BT29" s="212"/>
      <c r="BU29" s="94"/>
      <c r="BV29" s="94"/>
      <c r="BW29" s="94"/>
      <c r="BX29" s="14">
        <f>入力シート!BJ29</f>
        <v>0</v>
      </c>
      <c r="BZ29" s="30" t="str">
        <f t="shared" si="325"/>
        <v/>
      </c>
      <c r="CA29" s="101">
        <f>入力シート!BZ29</f>
        <v>0</v>
      </c>
      <c r="CB29" s="101" t="str">
        <f>IF(BZ29="","",入力シート!CA29)</f>
        <v/>
      </c>
      <c r="CC29" s="24">
        <f>TIME(入力シート!CC29,入力シート!CE29,0)</f>
        <v>0</v>
      </c>
      <c r="CD29" s="24">
        <f>TIME(入力シート!CG29,入力シート!CI29,0)</f>
        <v>0</v>
      </c>
      <c r="CE29" s="31">
        <f>TIME(入力シート!CK29,入力シート!CM29,0)</f>
        <v>0</v>
      </c>
      <c r="CF29" s="31">
        <f>TIME(入力シート!CO29,入力シート!CQ29,0)</f>
        <v>0</v>
      </c>
      <c r="CG29" s="24">
        <f t="shared" si="87"/>
        <v>0</v>
      </c>
      <c r="CH29" s="24">
        <f t="shared" si="88"/>
        <v>0</v>
      </c>
      <c r="CI29" s="24">
        <f t="shared" si="89"/>
        <v>0</v>
      </c>
      <c r="CJ29" s="26" t="str">
        <f t="shared" si="6"/>
        <v/>
      </c>
      <c r="CK29" s="26" t="str">
        <f t="shared" si="7"/>
        <v/>
      </c>
      <c r="CL29" s="24" t="str">
        <f t="shared" si="382"/>
        <v/>
      </c>
      <c r="CM29" s="24" t="str">
        <f t="shared" si="414"/>
        <v/>
      </c>
      <c r="CN29" s="101" t="str">
        <f t="shared" si="91"/>
        <v/>
      </c>
      <c r="CO29" s="24" t="str">
        <f t="shared" si="92"/>
        <v/>
      </c>
      <c r="CP29" s="27">
        <f t="shared" si="363"/>
        <v>1</v>
      </c>
      <c r="CQ29" s="27" t="str">
        <f t="shared" si="93"/>
        <v>1</v>
      </c>
      <c r="CR29" s="27" t="str">
        <f t="shared" si="326"/>
        <v/>
      </c>
      <c r="CS29" s="27" t="str">
        <f t="shared" si="94"/>
        <v/>
      </c>
      <c r="CT29" s="28" t="str">
        <f t="shared" ca="1" si="95"/>
        <v/>
      </c>
      <c r="CU29" s="33">
        <f>入力シート!CS29</f>
        <v>0</v>
      </c>
      <c r="CV29" s="88" t="str">
        <f t="shared" ca="1" si="415"/>
        <v/>
      </c>
      <c r="CW29" s="87" t="str">
        <f t="shared" si="416"/>
        <v/>
      </c>
      <c r="CX29" s="89" t="str">
        <f t="shared" ca="1" si="96"/>
        <v/>
      </c>
      <c r="CY29" s="84">
        <f t="shared" si="97"/>
        <v>0</v>
      </c>
      <c r="CZ29" s="84" t="str">
        <f t="shared" si="417"/>
        <v/>
      </c>
      <c r="DA29" s="84" t="str">
        <f t="shared" si="98"/>
        <v/>
      </c>
      <c r="DB29" s="24" t="str">
        <f t="shared" si="99"/>
        <v/>
      </c>
      <c r="DC29" s="101">
        <f>入力シート!CT29</f>
        <v>0</v>
      </c>
      <c r="DD29" s="210">
        <f>入力シート!CU29</f>
        <v>0</v>
      </c>
      <c r="DE29" s="211"/>
      <c r="DF29" s="212"/>
      <c r="DG29" s="94"/>
      <c r="DH29" s="94"/>
      <c r="DI29" s="94"/>
      <c r="DJ29" s="14">
        <f>入力シート!CV29</f>
        <v>0</v>
      </c>
      <c r="DL29" s="30" t="str">
        <f t="shared" si="327"/>
        <v/>
      </c>
      <c r="DM29" s="101">
        <f>入力シート!DL29</f>
        <v>0</v>
      </c>
      <c r="DN29" s="101" t="str">
        <f>IF(DL29="","",入力シート!DM29)</f>
        <v/>
      </c>
      <c r="DO29" s="24">
        <f>TIME(入力シート!DO29,入力シート!DQ29,0)</f>
        <v>0</v>
      </c>
      <c r="DP29" s="24">
        <f>TIME(入力シート!DS29,入力シート!DU29,0)</f>
        <v>0</v>
      </c>
      <c r="DQ29" s="31">
        <f>TIME(入力シート!DW29,入力シート!DY29,0)</f>
        <v>0</v>
      </c>
      <c r="DR29" s="31">
        <f>TIME(入力シート!EA29,入力シート!EC29,0)</f>
        <v>0</v>
      </c>
      <c r="DS29" s="24">
        <f t="shared" si="100"/>
        <v>0</v>
      </c>
      <c r="DT29" s="24">
        <f t="shared" si="101"/>
        <v>0</v>
      </c>
      <c r="DU29" s="24">
        <f t="shared" si="102"/>
        <v>0</v>
      </c>
      <c r="DV29" s="26" t="str">
        <f t="shared" si="9"/>
        <v/>
      </c>
      <c r="DW29" s="26" t="str">
        <f t="shared" si="10"/>
        <v/>
      </c>
      <c r="DX29" s="24" t="str">
        <f t="shared" si="383"/>
        <v/>
      </c>
      <c r="DY29" s="24" t="str">
        <f t="shared" si="418"/>
        <v/>
      </c>
      <c r="DZ29" s="101" t="str">
        <f t="shared" si="104"/>
        <v/>
      </c>
      <c r="EA29" s="24" t="str">
        <f t="shared" si="105"/>
        <v/>
      </c>
      <c r="EB29" s="27">
        <f t="shared" si="364"/>
        <v>1</v>
      </c>
      <c r="EC29" s="27" t="str">
        <f t="shared" si="106"/>
        <v>1</v>
      </c>
      <c r="ED29" s="27" t="str">
        <f t="shared" si="328"/>
        <v/>
      </c>
      <c r="EE29" s="27" t="str">
        <f t="shared" si="107"/>
        <v/>
      </c>
      <c r="EF29" s="28" t="str">
        <f t="shared" ca="1" si="108"/>
        <v/>
      </c>
      <c r="EG29" s="33">
        <f>入力シート!EE29</f>
        <v>0</v>
      </c>
      <c r="EH29" s="88" t="str">
        <f t="shared" ca="1" si="419"/>
        <v/>
      </c>
      <c r="EI29" s="87" t="str">
        <f t="shared" si="420"/>
        <v/>
      </c>
      <c r="EJ29" s="89" t="str">
        <f t="shared" ca="1" si="109"/>
        <v/>
      </c>
      <c r="EK29" s="84">
        <f t="shared" si="110"/>
        <v>0</v>
      </c>
      <c r="EL29" s="84" t="str">
        <f t="shared" si="421"/>
        <v/>
      </c>
      <c r="EM29" s="84" t="str">
        <f t="shared" si="111"/>
        <v/>
      </c>
      <c r="EN29" s="24" t="str">
        <f t="shared" si="112"/>
        <v/>
      </c>
      <c r="EO29" s="101">
        <f>入力シート!EF29</f>
        <v>0</v>
      </c>
      <c r="EP29" s="210">
        <f>入力シート!EG29</f>
        <v>0</v>
      </c>
      <c r="EQ29" s="211"/>
      <c r="ER29" s="212"/>
      <c r="ES29" s="94"/>
      <c r="ET29" s="94"/>
      <c r="EU29" s="94"/>
      <c r="EV29" s="14">
        <f>入力シート!EH29</f>
        <v>0</v>
      </c>
      <c r="EX29" s="30" t="str">
        <f t="shared" si="329"/>
        <v/>
      </c>
      <c r="EY29" s="101">
        <f>入力シート!EX29</f>
        <v>0</v>
      </c>
      <c r="EZ29" s="101" t="str">
        <f>IF(EX29="","",入力シート!EY29)</f>
        <v/>
      </c>
      <c r="FA29" s="24">
        <f>TIME(入力シート!FA29,入力シート!FC29,0)</f>
        <v>0</v>
      </c>
      <c r="FB29" s="24">
        <f>TIME(入力シート!FE29,入力シート!FG29,0)</f>
        <v>0</v>
      </c>
      <c r="FC29" s="31">
        <f>TIME(入力シート!FI29,入力シート!FK29,0)</f>
        <v>0</v>
      </c>
      <c r="FD29" s="31">
        <f>TIME(入力シート!FM29,入力シート!FO29,0)</f>
        <v>0</v>
      </c>
      <c r="FE29" s="24">
        <f t="shared" si="113"/>
        <v>0</v>
      </c>
      <c r="FF29" s="24">
        <f t="shared" si="114"/>
        <v>0</v>
      </c>
      <c r="FG29" s="24">
        <f t="shared" si="115"/>
        <v>0</v>
      </c>
      <c r="FH29" s="26" t="str">
        <f t="shared" si="12"/>
        <v/>
      </c>
      <c r="FI29" s="26" t="str">
        <f t="shared" si="13"/>
        <v/>
      </c>
      <c r="FJ29" s="24" t="str">
        <f t="shared" si="384"/>
        <v/>
      </c>
      <c r="FK29" s="24" t="str">
        <f t="shared" si="422"/>
        <v/>
      </c>
      <c r="FL29" s="101" t="str">
        <f t="shared" si="117"/>
        <v/>
      </c>
      <c r="FM29" s="24" t="str">
        <f t="shared" si="118"/>
        <v/>
      </c>
      <c r="FN29" s="27">
        <f t="shared" si="365"/>
        <v>1</v>
      </c>
      <c r="FO29" s="27" t="str">
        <f t="shared" si="119"/>
        <v>1</v>
      </c>
      <c r="FP29" s="27" t="str">
        <f t="shared" si="330"/>
        <v/>
      </c>
      <c r="FQ29" s="27" t="str">
        <f t="shared" si="120"/>
        <v/>
      </c>
      <c r="FR29" s="28" t="str">
        <f t="shared" ca="1" si="121"/>
        <v/>
      </c>
      <c r="FS29" s="33">
        <f>入力シート!FQ29</f>
        <v>0</v>
      </c>
      <c r="FT29" s="88" t="str">
        <f t="shared" ca="1" si="423"/>
        <v/>
      </c>
      <c r="FU29" s="87" t="str">
        <f t="shared" si="424"/>
        <v/>
      </c>
      <c r="FV29" s="89" t="str">
        <f t="shared" ca="1" si="122"/>
        <v/>
      </c>
      <c r="FW29" s="84">
        <f t="shared" si="123"/>
        <v>0</v>
      </c>
      <c r="FX29" s="84" t="str">
        <f t="shared" si="425"/>
        <v/>
      </c>
      <c r="FY29" s="84" t="str">
        <f t="shared" si="124"/>
        <v/>
      </c>
      <c r="FZ29" s="24" t="str">
        <f t="shared" si="125"/>
        <v/>
      </c>
      <c r="GA29" s="101">
        <f>入力シート!FR29</f>
        <v>0</v>
      </c>
      <c r="GB29" s="210">
        <f>入力シート!FS29</f>
        <v>0</v>
      </c>
      <c r="GC29" s="211"/>
      <c r="GD29" s="212"/>
      <c r="GE29" s="94"/>
      <c r="GF29" s="94"/>
      <c r="GG29" s="94"/>
      <c r="GH29" s="14">
        <f>入力シート!FT29</f>
        <v>0</v>
      </c>
      <c r="GJ29" s="30" t="str">
        <f t="shared" si="331"/>
        <v/>
      </c>
      <c r="GK29" s="101">
        <f>入力シート!GJ29</f>
        <v>0</v>
      </c>
      <c r="GL29" s="101" t="str">
        <f>IF(GJ29="","",入力シート!GK29)</f>
        <v/>
      </c>
      <c r="GM29" s="24">
        <f>TIME(入力シート!GM29,入力シート!GO29,0)</f>
        <v>0</v>
      </c>
      <c r="GN29" s="24">
        <f>TIME(入力シート!GQ29,入力シート!GS29,0)</f>
        <v>0</v>
      </c>
      <c r="GO29" s="31">
        <f>TIME(入力シート!GU29,入力シート!GW29,0)</f>
        <v>0</v>
      </c>
      <c r="GP29" s="31">
        <f>TIME(入力シート!GY29,入力シート!HA29,0)</f>
        <v>0</v>
      </c>
      <c r="GQ29" s="24">
        <f t="shared" si="126"/>
        <v>0</v>
      </c>
      <c r="GR29" s="24">
        <f t="shared" si="127"/>
        <v>0</v>
      </c>
      <c r="GS29" s="24">
        <f t="shared" si="128"/>
        <v>0</v>
      </c>
      <c r="GT29" s="26" t="str">
        <f t="shared" si="15"/>
        <v/>
      </c>
      <c r="GU29" s="26" t="str">
        <f t="shared" si="16"/>
        <v/>
      </c>
      <c r="GV29" s="24" t="str">
        <f t="shared" si="385"/>
        <v/>
      </c>
      <c r="GW29" s="24" t="str">
        <f t="shared" si="426"/>
        <v/>
      </c>
      <c r="GX29" s="101" t="str">
        <f t="shared" si="130"/>
        <v/>
      </c>
      <c r="GY29" s="24" t="str">
        <f t="shared" si="131"/>
        <v/>
      </c>
      <c r="GZ29" s="27">
        <f t="shared" si="366"/>
        <v>1</v>
      </c>
      <c r="HA29" s="27" t="str">
        <f t="shared" si="132"/>
        <v>1</v>
      </c>
      <c r="HB29" s="27" t="str">
        <f t="shared" si="332"/>
        <v/>
      </c>
      <c r="HC29" s="27" t="str">
        <f t="shared" si="133"/>
        <v/>
      </c>
      <c r="HD29" s="28" t="str">
        <f t="shared" ca="1" si="134"/>
        <v/>
      </c>
      <c r="HE29" s="33">
        <f>入力シート!HC29</f>
        <v>0</v>
      </c>
      <c r="HF29" s="88" t="str">
        <f t="shared" ca="1" si="427"/>
        <v/>
      </c>
      <c r="HG29" s="87" t="str">
        <f t="shared" si="428"/>
        <v/>
      </c>
      <c r="HH29" s="89" t="str">
        <f t="shared" ca="1" si="135"/>
        <v/>
      </c>
      <c r="HI29" s="84">
        <f t="shared" si="136"/>
        <v>0</v>
      </c>
      <c r="HJ29" s="84" t="str">
        <f t="shared" si="429"/>
        <v/>
      </c>
      <c r="HK29" s="84" t="str">
        <f t="shared" si="137"/>
        <v/>
      </c>
      <c r="HL29" s="24" t="str">
        <f t="shared" si="138"/>
        <v/>
      </c>
      <c r="HM29" s="101">
        <f>入力シート!HD29</f>
        <v>0</v>
      </c>
      <c r="HN29" s="210">
        <f>入力シート!HE29</f>
        <v>0</v>
      </c>
      <c r="HO29" s="211"/>
      <c r="HP29" s="212"/>
      <c r="HQ29" s="94"/>
      <c r="HR29" s="94"/>
      <c r="HS29" s="94"/>
      <c r="HT29" s="14">
        <f>入力シート!HF29</f>
        <v>0</v>
      </c>
      <c r="HV29" s="30" t="str">
        <f t="shared" si="333"/>
        <v/>
      </c>
      <c r="HW29" s="101">
        <f>入力シート!HV29</f>
        <v>0</v>
      </c>
      <c r="HX29" s="101" t="str">
        <f>IF(HV29="","",入力シート!HW29)</f>
        <v/>
      </c>
      <c r="HY29" s="24">
        <f>TIME(入力シート!HY29,入力シート!IA29,0)</f>
        <v>0</v>
      </c>
      <c r="HZ29" s="24">
        <f>TIME(入力シート!IC29,入力シート!IE29,0)</f>
        <v>0</v>
      </c>
      <c r="IA29" s="31">
        <f>TIME(入力シート!IG29,入力シート!II29,0)</f>
        <v>0</v>
      </c>
      <c r="IB29" s="31">
        <f>TIME(入力シート!IK29,入力シート!IM29,0)</f>
        <v>0</v>
      </c>
      <c r="IC29" s="24">
        <f t="shared" si="139"/>
        <v>0</v>
      </c>
      <c r="ID29" s="24">
        <f t="shared" si="140"/>
        <v>0</v>
      </c>
      <c r="IE29" s="24">
        <f t="shared" si="141"/>
        <v>0</v>
      </c>
      <c r="IF29" s="26" t="str">
        <f t="shared" si="18"/>
        <v/>
      </c>
      <c r="IG29" s="26" t="str">
        <f t="shared" si="19"/>
        <v/>
      </c>
      <c r="IH29" s="24" t="str">
        <f t="shared" si="386"/>
        <v/>
      </c>
      <c r="II29" s="24" t="str">
        <f t="shared" si="430"/>
        <v/>
      </c>
      <c r="IJ29" s="101" t="str">
        <f t="shared" si="143"/>
        <v/>
      </c>
      <c r="IK29" s="24" t="str">
        <f t="shared" si="144"/>
        <v/>
      </c>
      <c r="IL29" s="27">
        <f t="shared" si="367"/>
        <v>1</v>
      </c>
      <c r="IM29" s="27" t="str">
        <f t="shared" si="145"/>
        <v>1</v>
      </c>
      <c r="IN29" s="27" t="str">
        <f t="shared" si="334"/>
        <v/>
      </c>
      <c r="IO29" s="27" t="str">
        <f t="shared" si="146"/>
        <v/>
      </c>
      <c r="IP29" s="28" t="str">
        <f t="shared" ca="1" si="147"/>
        <v/>
      </c>
      <c r="IQ29" s="33">
        <f>入力シート!IO29</f>
        <v>0</v>
      </c>
      <c r="IR29" s="88" t="str">
        <f t="shared" ca="1" si="431"/>
        <v/>
      </c>
      <c r="IS29" s="87" t="str">
        <f t="shared" si="432"/>
        <v/>
      </c>
      <c r="IT29" s="89" t="str">
        <f t="shared" ca="1" si="148"/>
        <v/>
      </c>
      <c r="IU29" s="84">
        <f t="shared" si="149"/>
        <v>0</v>
      </c>
      <c r="IV29" s="84" t="str">
        <f t="shared" si="433"/>
        <v/>
      </c>
      <c r="IW29" s="84" t="str">
        <f t="shared" si="150"/>
        <v/>
      </c>
      <c r="IX29" s="24" t="str">
        <f t="shared" si="151"/>
        <v/>
      </c>
      <c r="IY29" s="101">
        <f>入力シート!IP29</f>
        <v>0</v>
      </c>
      <c r="IZ29" s="210">
        <f>入力シート!IQ29</f>
        <v>0</v>
      </c>
      <c r="JA29" s="211"/>
      <c r="JB29" s="212"/>
      <c r="JC29" s="94"/>
      <c r="JD29" s="94"/>
      <c r="JE29" s="94"/>
      <c r="JF29" s="14">
        <f>入力シート!IR29</f>
        <v>0</v>
      </c>
      <c r="JH29" s="30" t="str">
        <f t="shared" si="335"/>
        <v/>
      </c>
      <c r="JI29" s="101">
        <f>入力シート!JH29</f>
        <v>0</v>
      </c>
      <c r="JJ29" s="101" t="str">
        <f>IF(JH29="","",入力シート!JI29)</f>
        <v/>
      </c>
      <c r="JK29" s="24">
        <f>TIME(入力シート!JK29,入力シート!JM29,0)</f>
        <v>0</v>
      </c>
      <c r="JL29" s="24">
        <f>TIME(入力シート!JO29,入力シート!JQ29,0)</f>
        <v>0</v>
      </c>
      <c r="JM29" s="31">
        <f>TIME(入力シート!JS29,入力シート!JU29,0)</f>
        <v>0</v>
      </c>
      <c r="JN29" s="31">
        <f>TIME(入力シート!JW29,入力シート!JY29,0)</f>
        <v>0</v>
      </c>
      <c r="JO29" s="24">
        <f t="shared" si="152"/>
        <v>0</v>
      </c>
      <c r="JP29" s="24">
        <f t="shared" si="153"/>
        <v>0</v>
      </c>
      <c r="JQ29" s="24">
        <f t="shared" si="154"/>
        <v>0</v>
      </c>
      <c r="JR29" s="26" t="str">
        <f t="shared" si="21"/>
        <v/>
      </c>
      <c r="JS29" s="26" t="str">
        <f t="shared" si="22"/>
        <v/>
      </c>
      <c r="JT29" s="24" t="str">
        <f t="shared" si="387"/>
        <v/>
      </c>
      <c r="JU29" s="24" t="str">
        <f t="shared" si="434"/>
        <v/>
      </c>
      <c r="JV29" s="101" t="str">
        <f t="shared" si="156"/>
        <v/>
      </c>
      <c r="JW29" s="24" t="str">
        <f t="shared" si="157"/>
        <v/>
      </c>
      <c r="JX29" s="27">
        <f t="shared" si="368"/>
        <v>1</v>
      </c>
      <c r="JY29" s="27" t="str">
        <f t="shared" si="158"/>
        <v>1</v>
      </c>
      <c r="JZ29" s="27" t="str">
        <f t="shared" si="336"/>
        <v/>
      </c>
      <c r="KA29" s="27" t="str">
        <f t="shared" si="159"/>
        <v/>
      </c>
      <c r="KB29" s="28" t="str">
        <f t="shared" ca="1" si="160"/>
        <v/>
      </c>
      <c r="KC29" s="33">
        <f>入力シート!KA29</f>
        <v>0</v>
      </c>
      <c r="KD29" s="88" t="str">
        <f t="shared" ca="1" si="435"/>
        <v/>
      </c>
      <c r="KE29" s="87" t="str">
        <f t="shared" si="436"/>
        <v/>
      </c>
      <c r="KF29" s="89" t="str">
        <f t="shared" ca="1" si="161"/>
        <v/>
      </c>
      <c r="KG29" s="84">
        <f t="shared" si="162"/>
        <v>0</v>
      </c>
      <c r="KH29" s="84" t="str">
        <f t="shared" si="437"/>
        <v/>
      </c>
      <c r="KI29" s="84" t="str">
        <f t="shared" si="163"/>
        <v/>
      </c>
      <c r="KJ29" s="24" t="str">
        <f t="shared" si="164"/>
        <v/>
      </c>
      <c r="KK29" s="101">
        <f>入力シート!KB29</f>
        <v>0</v>
      </c>
      <c r="KL29" s="210">
        <f>入力シート!KC29</f>
        <v>0</v>
      </c>
      <c r="KM29" s="211"/>
      <c r="KN29" s="212"/>
      <c r="KO29" s="94"/>
      <c r="KP29" s="94"/>
      <c r="KQ29" s="94"/>
      <c r="KR29" s="14">
        <f>入力シート!KD29</f>
        <v>0</v>
      </c>
      <c r="KT29" s="30" t="str">
        <f t="shared" si="337"/>
        <v/>
      </c>
      <c r="KU29" s="101">
        <f>入力シート!KT29</f>
        <v>0</v>
      </c>
      <c r="KV29" s="101" t="str">
        <f>IF(KT29="","",入力シート!KU29)</f>
        <v/>
      </c>
      <c r="KW29" s="24">
        <f>TIME(入力シート!KW29,入力シート!KY29,0)</f>
        <v>0</v>
      </c>
      <c r="KX29" s="24">
        <f>TIME(入力シート!LA29,入力シート!LC29,0)</f>
        <v>0</v>
      </c>
      <c r="KY29" s="31">
        <f>TIME(入力シート!LE29,入力シート!LG29,0)</f>
        <v>0</v>
      </c>
      <c r="KZ29" s="31">
        <f>TIME(入力シート!LI29,入力シート!LK29,0)</f>
        <v>0</v>
      </c>
      <c r="LA29" s="24">
        <f t="shared" si="165"/>
        <v>0</v>
      </c>
      <c r="LB29" s="24">
        <f t="shared" si="166"/>
        <v>0</v>
      </c>
      <c r="LC29" s="24">
        <f t="shared" si="167"/>
        <v>0</v>
      </c>
      <c r="LD29" s="26" t="str">
        <f t="shared" si="24"/>
        <v/>
      </c>
      <c r="LE29" s="26" t="str">
        <f t="shared" si="25"/>
        <v/>
      </c>
      <c r="LF29" s="24" t="str">
        <f t="shared" si="388"/>
        <v/>
      </c>
      <c r="LG29" s="24" t="str">
        <f t="shared" si="438"/>
        <v/>
      </c>
      <c r="LH29" s="101" t="str">
        <f t="shared" si="169"/>
        <v/>
      </c>
      <c r="LI29" s="24" t="str">
        <f t="shared" si="170"/>
        <v/>
      </c>
      <c r="LJ29" s="27">
        <f t="shared" si="369"/>
        <v>1</v>
      </c>
      <c r="LK29" s="27" t="str">
        <f t="shared" si="171"/>
        <v>1</v>
      </c>
      <c r="LL29" s="27" t="str">
        <f t="shared" si="338"/>
        <v/>
      </c>
      <c r="LM29" s="27" t="str">
        <f t="shared" si="172"/>
        <v/>
      </c>
      <c r="LN29" s="28" t="str">
        <f t="shared" ca="1" si="173"/>
        <v/>
      </c>
      <c r="LO29" s="33">
        <f>入力シート!LM29</f>
        <v>0</v>
      </c>
      <c r="LP29" s="88" t="str">
        <f t="shared" ca="1" si="439"/>
        <v/>
      </c>
      <c r="LQ29" s="87" t="str">
        <f t="shared" si="440"/>
        <v/>
      </c>
      <c r="LR29" s="89" t="str">
        <f t="shared" ca="1" si="174"/>
        <v/>
      </c>
      <c r="LS29" s="84">
        <f t="shared" si="175"/>
        <v>0</v>
      </c>
      <c r="LT29" s="84" t="str">
        <f t="shared" si="441"/>
        <v/>
      </c>
      <c r="LU29" s="84" t="str">
        <f t="shared" si="176"/>
        <v/>
      </c>
      <c r="LV29" s="24" t="str">
        <f t="shared" si="177"/>
        <v/>
      </c>
      <c r="LW29" s="101">
        <f>入力シート!LN29</f>
        <v>0</v>
      </c>
      <c r="LX29" s="210">
        <f>入力シート!LO29</f>
        <v>0</v>
      </c>
      <c r="LY29" s="211"/>
      <c r="LZ29" s="212"/>
      <c r="MA29" s="94"/>
      <c r="MB29" s="94"/>
      <c r="MC29" s="94"/>
      <c r="MD29" s="14">
        <f>入力シート!LP29</f>
        <v>0</v>
      </c>
      <c r="MF29" s="30" t="str">
        <f t="shared" si="339"/>
        <v/>
      </c>
      <c r="MG29" s="101">
        <f>入力シート!MF29</f>
        <v>0</v>
      </c>
      <c r="MH29" s="101" t="str">
        <f>IF(MF29="","",入力シート!MG29)</f>
        <v/>
      </c>
      <c r="MI29" s="24">
        <f>TIME(入力シート!MI29,入力シート!MK29,0)</f>
        <v>0</v>
      </c>
      <c r="MJ29" s="24">
        <f>TIME(入力シート!MM29,入力シート!MO29,0)</f>
        <v>0</v>
      </c>
      <c r="MK29" s="31">
        <f>TIME(入力シート!MQ29,入力シート!MS29,0)</f>
        <v>0</v>
      </c>
      <c r="ML29" s="31">
        <f>TIME(入力シート!MU29,入力シート!MW29,0)</f>
        <v>0</v>
      </c>
      <c r="MM29" s="24">
        <f t="shared" si="178"/>
        <v>0</v>
      </c>
      <c r="MN29" s="24">
        <f t="shared" si="179"/>
        <v>0</v>
      </c>
      <c r="MO29" s="24">
        <f t="shared" si="180"/>
        <v>0</v>
      </c>
      <c r="MP29" s="26" t="str">
        <f t="shared" si="27"/>
        <v/>
      </c>
      <c r="MQ29" s="26" t="str">
        <f t="shared" si="28"/>
        <v/>
      </c>
      <c r="MR29" s="24" t="str">
        <f t="shared" si="389"/>
        <v/>
      </c>
      <c r="MS29" s="24" t="str">
        <f t="shared" si="442"/>
        <v/>
      </c>
      <c r="MT29" s="101" t="str">
        <f t="shared" si="182"/>
        <v/>
      </c>
      <c r="MU29" s="24" t="str">
        <f t="shared" si="183"/>
        <v/>
      </c>
      <c r="MV29" s="27">
        <f t="shared" si="370"/>
        <v>1</v>
      </c>
      <c r="MW29" s="27" t="str">
        <f t="shared" si="184"/>
        <v>1</v>
      </c>
      <c r="MX29" s="27" t="str">
        <f t="shared" si="340"/>
        <v/>
      </c>
      <c r="MY29" s="27" t="str">
        <f t="shared" si="185"/>
        <v/>
      </c>
      <c r="MZ29" s="28" t="str">
        <f t="shared" ca="1" si="186"/>
        <v/>
      </c>
      <c r="NA29" s="33">
        <f>入力シート!MY29</f>
        <v>0</v>
      </c>
      <c r="NB29" s="88" t="str">
        <f t="shared" ca="1" si="443"/>
        <v/>
      </c>
      <c r="NC29" s="87" t="str">
        <f t="shared" si="444"/>
        <v/>
      </c>
      <c r="ND29" s="89" t="str">
        <f t="shared" ca="1" si="187"/>
        <v/>
      </c>
      <c r="NE29" s="84">
        <f t="shared" si="188"/>
        <v>0</v>
      </c>
      <c r="NF29" s="84" t="str">
        <f t="shared" si="445"/>
        <v/>
      </c>
      <c r="NG29" s="84" t="str">
        <f t="shared" si="189"/>
        <v/>
      </c>
      <c r="NH29" s="24" t="str">
        <f t="shared" si="190"/>
        <v/>
      </c>
      <c r="NI29" s="101">
        <f>入力シート!MZ29</f>
        <v>0</v>
      </c>
      <c r="NJ29" s="210">
        <f>入力シート!NA29</f>
        <v>0</v>
      </c>
      <c r="NK29" s="211"/>
      <c r="NL29" s="212"/>
      <c r="NM29" s="94"/>
      <c r="NN29" s="94"/>
      <c r="NO29" s="94"/>
      <c r="NP29" s="14">
        <f>入力シート!NB29</f>
        <v>0</v>
      </c>
      <c r="NR29" s="30" t="str">
        <f t="shared" si="341"/>
        <v/>
      </c>
      <c r="NS29" s="101">
        <f>入力シート!NR29</f>
        <v>0</v>
      </c>
      <c r="NT29" s="101" t="str">
        <f>IF(NR29="","",入力シート!NS29)</f>
        <v/>
      </c>
      <c r="NU29" s="24">
        <f>TIME(入力シート!NU29,入力シート!NW29,0)</f>
        <v>0</v>
      </c>
      <c r="NV29" s="24">
        <f>TIME(入力シート!NY29,入力シート!OA29,0)</f>
        <v>0</v>
      </c>
      <c r="NW29" s="31">
        <f>TIME(入力シート!OC29,入力シート!OE29,0)</f>
        <v>0</v>
      </c>
      <c r="NX29" s="31">
        <f>TIME(入力シート!OG29,入力シート!OI29,0)</f>
        <v>0</v>
      </c>
      <c r="NY29" s="24">
        <f t="shared" si="191"/>
        <v>0</v>
      </c>
      <c r="NZ29" s="24">
        <f t="shared" si="192"/>
        <v>0</v>
      </c>
      <c r="OA29" s="24">
        <f t="shared" si="193"/>
        <v>0</v>
      </c>
      <c r="OB29" s="26" t="str">
        <f t="shared" si="30"/>
        <v/>
      </c>
      <c r="OC29" s="26" t="str">
        <f t="shared" si="31"/>
        <v/>
      </c>
      <c r="OD29" s="24" t="str">
        <f t="shared" si="390"/>
        <v/>
      </c>
      <c r="OE29" s="24" t="str">
        <f t="shared" si="446"/>
        <v/>
      </c>
      <c r="OF29" s="101" t="str">
        <f t="shared" si="195"/>
        <v/>
      </c>
      <c r="OG29" s="24" t="str">
        <f t="shared" si="196"/>
        <v/>
      </c>
      <c r="OH29" s="27">
        <f t="shared" si="371"/>
        <v>1</v>
      </c>
      <c r="OI29" s="27" t="str">
        <f t="shared" si="197"/>
        <v>1</v>
      </c>
      <c r="OJ29" s="27" t="str">
        <f t="shared" si="342"/>
        <v/>
      </c>
      <c r="OK29" s="27" t="str">
        <f t="shared" si="198"/>
        <v/>
      </c>
      <c r="OL29" s="28" t="str">
        <f t="shared" ca="1" si="199"/>
        <v/>
      </c>
      <c r="OM29" s="33">
        <f>入力シート!OK29</f>
        <v>0</v>
      </c>
      <c r="ON29" s="88" t="str">
        <f t="shared" ca="1" si="447"/>
        <v/>
      </c>
      <c r="OO29" s="87" t="str">
        <f t="shared" si="448"/>
        <v/>
      </c>
      <c r="OP29" s="89" t="str">
        <f t="shared" ca="1" si="200"/>
        <v/>
      </c>
      <c r="OQ29" s="84">
        <f t="shared" si="201"/>
        <v>0</v>
      </c>
      <c r="OR29" s="84" t="str">
        <f t="shared" si="449"/>
        <v/>
      </c>
      <c r="OS29" s="84" t="str">
        <f t="shared" si="202"/>
        <v/>
      </c>
      <c r="OT29" s="24" t="str">
        <f t="shared" si="203"/>
        <v/>
      </c>
      <c r="OU29" s="101">
        <f>入力シート!OL29</f>
        <v>0</v>
      </c>
      <c r="OV29" s="210">
        <f>入力シート!OM29</f>
        <v>0</v>
      </c>
      <c r="OW29" s="211"/>
      <c r="OX29" s="212"/>
      <c r="OY29" s="94"/>
      <c r="OZ29" s="94"/>
      <c r="PA29" s="94"/>
      <c r="PB29" s="14">
        <f>入力シート!ON29</f>
        <v>0</v>
      </c>
      <c r="PD29" s="30" t="str">
        <f t="shared" si="343"/>
        <v/>
      </c>
      <c r="PE29" s="101">
        <f>入力シート!PD29</f>
        <v>0</v>
      </c>
      <c r="PF29" s="101" t="str">
        <f>IF(PD29="","",入力シート!PE29)</f>
        <v/>
      </c>
      <c r="PG29" s="24">
        <f>TIME(入力シート!PG29,入力シート!PI29,0)</f>
        <v>0</v>
      </c>
      <c r="PH29" s="24">
        <f>TIME(入力シート!PK29,入力シート!PM29,0)</f>
        <v>0</v>
      </c>
      <c r="PI29" s="31">
        <f>TIME(入力シート!PO29,入力シート!PQ29,0)</f>
        <v>0</v>
      </c>
      <c r="PJ29" s="31">
        <f>TIME(入力シート!PS29,入力シート!PU29,0)</f>
        <v>0</v>
      </c>
      <c r="PK29" s="24">
        <f t="shared" si="204"/>
        <v>0</v>
      </c>
      <c r="PL29" s="24">
        <f t="shared" si="205"/>
        <v>0</v>
      </c>
      <c r="PM29" s="24">
        <f t="shared" si="206"/>
        <v>0</v>
      </c>
      <c r="PN29" s="26" t="str">
        <f t="shared" si="33"/>
        <v/>
      </c>
      <c r="PO29" s="26" t="str">
        <f t="shared" si="34"/>
        <v/>
      </c>
      <c r="PP29" s="24" t="str">
        <f t="shared" si="391"/>
        <v/>
      </c>
      <c r="PQ29" s="24" t="str">
        <f t="shared" si="450"/>
        <v/>
      </c>
      <c r="PR29" s="101" t="str">
        <f t="shared" si="208"/>
        <v/>
      </c>
      <c r="PS29" s="24" t="str">
        <f t="shared" si="209"/>
        <v/>
      </c>
      <c r="PT29" s="27">
        <f t="shared" si="372"/>
        <v>1</v>
      </c>
      <c r="PU29" s="27" t="str">
        <f t="shared" si="210"/>
        <v>1</v>
      </c>
      <c r="PV29" s="27" t="str">
        <f t="shared" si="344"/>
        <v/>
      </c>
      <c r="PW29" s="27" t="str">
        <f t="shared" si="211"/>
        <v/>
      </c>
      <c r="PX29" s="28" t="str">
        <f t="shared" ca="1" si="212"/>
        <v/>
      </c>
      <c r="PY29" s="33">
        <f>入力シート!PW29</f>
        <v>0</v>
      </c>
      <c r="PZ29" s="88" t="str">
        <f t="shared" ca="1" si="451"/>
        <v/>
      </c>
      <c r="QA29" s="87" t="str">
        <f t="shared" si="452"/>
        <v/>
      </c>
      <c r="QB29" s="89" t="str">
        <f t="shared" ca="1" si="213"/>
        <v/>
      </c>
      <c r="QC29" s="84">
        <f t="shared" si="214"/>
        <v>0</v>
      </c>
      <c r="QD29" s="84" t="str">
        <f t="shared" si="453"/>
        <v/>
      </c>
      <c r="QE29" s="84" t="str">
        <f t="shared" si="215"/>
        <v/>
      </c>
      <c r="QF29" s="24" t="str">
        <f t="shared" si="216"/>
        <v/>
      </c>
      <c r="QG29" s="101">
        <f>入力シート!PX29</f>
        <v>0</v>
      </c>
      <c r="QH29" s="210">
        <f>入力シート!PY29</f>
        <v>0</v>
      </c>
      <c r="QI29" s="211"/>
      <c r="QJ29" s="212"/>
      <c r="QK29" s="94"/>
      <c r="QL29" s="94"/>
      <c r="QM29" s="94"/>
      <c r="QN29" s="14">
        <f>入力シート!PZ29</f>
        <v>0</v>
      </c>
      <c r="QP29" s="30" t="str">
        <f t="shared" si="345"/>
        <v/>
      </c>
      <c r="QQ29" s="101">
        <f>入力シート!QP29</f>
        <v>0</v>
      </c>
      <c r="QR29" s="101" t="str">
        <f>IF(QP29="","",入力シート!QQ29)</f>
        <v/>
      </c>
      <c r="QS29" s="24">
        <f>TIME(入力シート!QS29,入力シート!QU29,0)</f>
        <v>0</v>
      </c>
      <c r="QT29" s="24">
        <f>TIME(入力シート!QW29,入力シート!QY29,0)</f>
        <v>0</v>
      </c>
      <c r="QU29" s="31">
        <f>TIME(入力シート!RA29,入力シート!RC29,0)</f>
        <v>0</v>
      </c>
      <c r="QV29" s="31">
        <f>TIME(入力シート!RE29,入力シート!RG29,0)</f>
        <v>0</v>
      </c>
      <c r="QW29" s="24">
        <f t="shared" si="217"/>
        <v>0</v>
      </c>
      <c r="QX29" s="24">
        <f t="shared" si="218"/>
        <v>0</v>
      </c>
      <c r="QY29" s="24">
        <f t="shared" si="219"/>
        <v>0</v>
      </c>
      <c r="QZ29" s="26" t="str">
        <f t="shared" si="36"/>
        <v/>
      </c>
      <c r="RA29" s="26" t="str">
        <f t="shared" si="37"/>
        <v/>
      </c>
      <c r="RB29" s="24" t="str">
        <f t="shared" si="392"/>
        <v/>
      </c>
      <c r="RC29" s="24" t="str">
        <f t="shared" si="454"/>
        <v/>
      </c>
      <c r="RD29" s="101" t="str">
        <f t="shared" si="221"/>
        <v/>
      </c>
      <c r="RE29" s="24" t="str">
        <f t="shared" si="222"/>
        <v/>
      </c>
      <c r="RF29" s="27">
        <f t="shared" si="373"/>
        <v>1</v>
      </c>
      <c r="RG29" s="27" t="str">
        <f t="shared" si="223"/>
        <v>1</v>
      </c>
      <c r="RH29" s="27" t="str">
        <f t="shared" si="346"/>
        <v/>
      </c>
      <c r="RI29" s="27" t="str">
        <f t="shared" si="224"/>
        <v/>
      </c>
      <c r="RJ29" s="28" t="str">
        <f t="shared" ca="1" si="225"/>
        <v/>
      </c>
      <c r="RK29" s="33">
        <f>入力シート!RI29</f>
        <v>0</v>
      </c>
      <c r="RL29" s="88" t="str">
        <f t="shared" ca="1" si="455"/>
        <v/>
      </c>
      <c r="RM29" s="87" t="str">
        <f t="shared" si="456"/>
        <v/>
      </c>
      <c r="RN29" s="89" t="str">
        <f t="shared" ca="1" si="226"/>
        <v/>
      </c>
      <c r="RO29" s="84">
        <f t="shared" si="227"/>
        <v>0</v>
      </c>
      <c r="RP29" s="84" t="str">
        <f t="shared" si="457"/>
        <v/>
      </c>
      <c r="RQ29" s="84" t="str">
        <f t="shared" si="228"/>
        <v/>
      </c>
      <c r="RR29" s="24" t="str">
        <f t="shared" si="229"/>
        <v/>
      </c>
      <c r="RS29" s="101">
        <f>入力シート!RJ29</f>
        <v>0</v>
      </c>
      <c r="RT29" s="210">
        <f>入力シート!RK29</f>
        <v>0</v>
      </c>
      <c r="RU29" s="211"/>
      <c r="RV29" s="212"/>
      <c r="RW29" s="94"/>
      <c r="RX29" s="94"/>
      <c r="RY29" s="94"/>
      <c r="RZ29" s="14">
        <f>入力シート!RL29</f>
        <v>0</v>
      </c>
      <c r="SB29" s="30" t="str">
        <f t="shared" si="347"/>
        <v/>
      </c>
      <c r="SC29" s="101">
        <f>入力シート!SB29</f>
        <v>0</v>
      </c>
      <c r="SD29" s="101" t="str">
        <f>IF(SB29="","",入力シート!SC29)</f>
        <v/>
      </c>
      <c r="SE29" s="24">
        <f>TIME(入力シート!SE29,入力シート!SG29,0)</f>
        <v>0</v>
      </c>
      <c r="SF29" s="24">
        <f>TIME(入力シート!SI29,入力シート!SK29,0)</f>
        <v>0</v>
      </c>
      <c r="SG29" s="31">
        <f>TIME(入力シート!SM29,入力シート!SO29,0)</f>
        <v>0</v>
      </c>
      <c r="SH29" s="31">
        <f>TIME(入力シート!SQ29,入力シート!SS29,0)</f>
        <v>0</v>
      </c>
      <c r="SI29" s="24">
        <f t="shared" si="230"/>
        <v>0</v>
      </c>
      <c r="SJ29" s="24">
        <f t="shared" si="231"/>
        <v>0</v>
      </c>
      <c r="SK29" s="24">
        <f t="shared" si="232"/>
        <v>0</v>
      </c>
      <c r="SL29" s="26" t="str">
        <f t="shared" si="39"/>
        <v/>
      </c>
      <c r="SM29" s="26" t="str">
        <f t="shared" si="40"/>
        <v/>
      </c>
      <c r="SN29" s="24" t="str">
        <f t="shared" si="393"/>
        <v/>
      </c>
      <c r="SO29" s="24" t="str">
        <f t="shared" si="458"/>
        <v/>
      </c>
      <c r="SP29" s="101" t="str">
        <f t="shared" si="234"/>
        <v/>
      </c>
      <c r="SQ29" s="24" t="str">
        <f t="shared" si="235"/>
        <v/>
      </c>
      <c r="SR29" s="27">
        <f t="shared" si="374"/>
        <v>1</v>
      </c>
      <c r="SS29" s="27" t="str">
        <f t="shared" si="236"/>
        <v>1</v>
      </c>
      <c r="ST29" s="27" t="str">
        <f t="shared" si="348"/>
        <v/>
      </c>
      <c r="SU29" s="27" t="str">
        <f t="shared" si="237"/>
        <v/>
      </c>
      <c r="SV29" s="28" t="str">
        <f t="shared" ca="1" si="238"/>
        <v/>
      </c>
      <c r="SW29" s="33">
        <f>入力シート!SU29</f>
        <v>0</v>
      </c>
      <c r="SX29" s="88" t="str">
        <f t="shared" ca="1" si="459"/>
        <v/>
      </c>
      <c r="SY29" s="87" t="str">
        <f t="shared" si="460"/>
        <v/>
      </c>
      <c r="SZ29" s="89" t="str">
        <f t="shared" ca="1" si="239"/>
        <v/>
      </c>
      <c r="TA29" s="84">
        <f t="shared" si="240"/>
        <v>0</v>
      </c>
      <c r="TB29" s="84" t="str">
        <f t="shared" si="461"/>
        <v/>
      </c>
      <c r="TC29" s="84" t="str">
        <f t="shared" si="241"/>
        <v/>
      </c>
      <c r="TD29" s="24" t="str">
        <f t="shared" si="242"/>
        <v/>
      </c>
      <c r="TE29" s="101">
        <f>入力シート!SV29</f>
        <v>0</v>
      </c>
      <c r="TF29" s="210">
        <f>入力シート!SW29</f>
        <v>0</v>
      </c>
      <c r="TG29" s="211"/>
      <c r="TH29" s="212"/>
      <c r="TI29" s="94"/>
      <c r="TJ29" s="94"/>
      <c r="TK29" s="94"/>
      <c r="TL29" s="14">
        <f>入力シート!SX29</f>
        <v>0</v>
      </c>
      <c r="TN29" s="30" t="str">
        <f t="shared" si="349"/>
        <v/>
      </c>
      <c r="TO29" s="101">
        <f>入力シート!TN29</f>
        <v>0</v>
      </c>
      <c r="TP29" s="101" t="str">
        <f>IF(TN29="","",入力シート!TO29)</f>
        <v/>
      </c>
      <c r="TQ29" s="24">
        <f>TIME(入力シート!TQ29,入力シート!TS29,0)</f>
        <v>0</v>
      </c>
      <c r="TR29" s="24">
        <f>TIME(入力シート!TU29,入力シート!TW29,0)</f>
        <v>0</v>
      </c>
      <c r="TS29" s="31">
        <f>TIME(入力シート!TY29,入力シート!UA29,0)</f>
        <v>0</v>
      </c>
      <c r="TT29" s="31">
        <f>TIME(入力シート!UC29,入力シート!UE29,0)</f>
        <v>0</v>
      </c>
      <c r="TU29" s="24">
        <f t="shared" si="243"/>
        <v>0</v>
      </c>
      <c r="TV29" s="24">
        <f t="shared" si="244"/>
        <v>0</v>
      </c>
      <c r="TW29" s="24">
        <f t="shared" si="245"/>
        <v>0</v>
      </c>
      <c r="TX29" s="26" t="str">
        <f t="shared" si="42"/>
        <v/>
      </c>
      <c r="TY29" s="26" t="str">
        <f t="shared" si="43"/>
        <v/>
      </c>
      <c r="TZ29" s="24" t="str">
        <f t="shared" si="394"/>
        <v/>
      </c>
      <c r="UA29" s="24" t="str">
        <f t="shared" si="462"/>
        <v/>
      </c>
      <c r="UB29" s="101" t="str">
        <f t="shared" si="247"/>
        <v/>
      </c>
      <c r="UC29" s="24" t="str">
        <f t="shared" si="248"/>
        <v/>
      </c>
      <c r="UD29" s="27">
        <f t="shared" si="375"/>
        <v>1</v>
      </c>
      <c r="UE29" s="27" t="str">
        <f t="shared" si="249"/>
        <v>1</v>
      </c>
      <c r="UF29" s="27" t="str">
        <f t="shared" si="350"/>
        <v/>
      </c>
      <c r="UG29" s="27" t="str">
        <f t="shared" si="250"/>
        <v/>
      </c>
      <c r="UH29" s="28" t="str">
        <f t="shared" ca="1" si="251"/>
        <v/>
      </c>
      <c r="UI29" s="33">
        <f>入力シート!UG29</f>
        <v>0</v>
      </c>
      <c r="UJ29" s="88" t="str">
        <f t="shared" ca="1" si="463"/>
        <v/>
      </c>
      <c r="UK29" s="87" t="str">
        <f t="shared" si="464"/>
        <v/>
      </c>
      <c r="UL29" s="89" t="str">
        <f t="shared" ca="1" si="252"/>
        <v/>
      </c>
      <c r="UM29" s="84">
        <f t="shared" si="253"/>
        <v>0</v>
      </c>
      <c r="UN29" s="84" t="str">
        <f t="shared" si="465"/>
        <v/>
      </c>
      <c r="UO29" s="84" t="str">
        <f t="shared" si="254"/>
        <v/>
      </c>
      <c r="UP29" s="24" t="str">
        <f t="shared" si="255"/>
        <v/>
      </c>
      <c r="UQ29" s="101">
        <f>入力シート!UH29</f>
        <v>0</v>
      </c>
      <c r="UR29" s="210">
        <f>入力シート!UI29</f>
        <v>0</v>
      </c>
      <c r="US29" s="211"/>
      <c r="UT29" s="212"/>
      <c r="UU29" s="94"/>
      <c r="UV29" s="94"/>
      <c r="UW29" s="94"/>
      <c r="UX29" s="14">
        <f>入力シート!UJ29</f>
        <v>0</v>
      </c>
      <c r="UZ29" s="30" t="str">
        <f t="shared" si="351"/>
        <v/>
      </c>
      <c r="VA29" s="101">
        <f>入力シート!UZ29</f>
        <v>0</v>
      </c>
      <c r="VB29" s="101" t="str">
        <f>IF(UZ29="","",入力シート!VA29)</f>
        <v/>
      </c>
      <c r="VC29" s="24">
        <f>TIME(入力シート!VC29,入力シート!VE29,0)</f>
        <v>0</v>
      </c>
      <c r="VD29" s="24">
        <f>TIME(入力シート!VG29,入力シート!VI29,0)</f>
        <v>0</v>
      </c>
      <c r="VE29" s="31">
        <f>TIME(入力シート!VK29,入力シート!VM29,0)</f>
        <v>0</v>
      </c>
      <c r="VF29" s="31">
        <f>TIME(入力シート!VO29,入力シート!VQ29,0)</f>
        <v>0</v>
      </c>
      <c r="VG29" s="24">
        <f t="shared" si="256"/>
        <v>0</v>
      </c>
      <c r="VH29" s="24">
        <f t="shared" si="257"/>
        <v>0</v>
      </c>
      <c r="VI29" s="24">
        <f t="shared" si="258"/>
        <v>0</v>
      </c>
      <c r="VJ29" s="26" t="str">
        <f t="shared" si="45"/>
        <v/>
      </c>
      <c r="VK29" s="26" t="str">
        <f t="shared" si="46"/>
        <v/>
      </c>
      <c r="VL29" s="24" t="str">
        <f t="shared" si="395"/>
        <v/>
      </c>
      <c r="VM29" s="24" t="str">
        <f t="shared" si="466"/>
        <v/>
      </c>
      <c r="VN29" s="101" t="str">
        <f t="shared" si="260"/>
        <v/>
      </c>
      <c r="VO29" s="24" t="str">
        <f t="shared" si="261"/>
        <v/>
      </c>
      <c r="VP29" s="27">
        <f t="shared" si="376"/>
        <v>1</v>
      </c>
      <c r="VQ29" s="27" t="str">
        <f t="shared" si="262"/>
        <v>1</v>
      </c>
      <c r="VR29" s="27" t="str">
        <f t="shared" si="352"/>
        <v/>
      </c>
      <c r="VS29" s="27" t="str">
        <f t="shared" si="263"/>
        <v/>
      </c>
      <c r="VT29" s="28" t="str">
        <f t="shared" ca="1" si="264"/>
        <v/>
      </c>
      <c r="VU29" s="33">
        <f>入力シート!VS29</f>
        <v>0</v>
      </c>
      <c r="VV29" s="88" t="str">
        <f t="shared" ca="1" si="467"/>
        <v/>
      </c>
      <c r="VW29" s="87" t="str">
        <f t="shared" si="468"/>
        <v/>
      </c>
      <c r="VX29" s="89" t="str">
        <f t="shared" ca="1" si="265"/>
        <v/>
      </c>
      <c r="VY29" s="84">
        <f t="shared" si="266"/>
        <v>0</v>
      </c>
      <c r="VZ29" s="84" t="str">
        <f t="shared" si="469"/>
        <v/>
      </c>
      <c r="WA29" s="84" t="str">
        <f t="shared" si="267"/>
        <v/>
      </c>
      <c r="WB29" s="24" t="str">
        <f t="shared" si="268"/>
        <v/>
      </c>
      <c r="WC29" s="101">
        <f>入力シート!VT29</f>
        <v>0</v>
      </c>
      <c r="WD29" s="210">
        <f>入力シート!VU29</f>
        <v>0</v>
      </c>
      <c r="WE29" s="211"/>
      <c r="WF29" s="212"/>
      <c r="WG29" s="94"/>
      <c r="WH29" s="94"/>
      <c r="WI29" s="94"/>
      <c r="WJ29" s="14">
        <f>入力シート!VV29</f>
        <v>0</v>
      </c>
      <c r="WL29" s="30" t="str">
        <f t="shared" si="353"/>
        <v/>
      </c>
      <c r="WM29" s="101">
        <f>入力シート!WL29</f>
        <v>0</v>
      </c>
      <c r="WN29" s="101" t="str">
        <f>IF(WL29="","",入力シート!WM29)</f>
        <v/>
      </c>
      <c r="WO29" s="24">
        <f>TIME(入力シート!WO29,入力シート!WQ29,0)</f>
        <v>0</v>
      </c>
      <c r="WP29" s="24">
        <f>TIME(入力シート!WS29,入力シート!WU29,0)</f>
        <v>0</v>
      </c>
      <c r="WQ29" s="31">
        <f>TIME(入力シート!WW29,入力シート!WY29,0)</f>
        <v>0</v>
      </c>
      <c r="WR29" s="31">
        <f>TIME(入力シート!XA29,入力シート!XC29,0)</f>
        <v>0</v>
      </c>
      <c r="WS29" s="24">
        <f t="shared" si="269"/>
        <v>0</v>
      </c>
      <c r="WT29" s="24">
        <f t="shared" si="270"/>
        <v>0</v>
      </c>
      <c r="WU29" s="24">
        <f t="shared" si="271"/>
        <v>0</v>
      </c>
      <c r="WV29" s="26" t="str">
        <f t="shared" si="48"/>
        <v/>
      </c>
      <c r="WW29" s="26" t="str">
        <f t="shared" si="49"/>
        <v/>
      </c>
      <c r="WX29" s="24" t="str">
        <f t="shared" si="396"/>
        <v/>
      </c>
      <c r="WY29" s="24" t="str">
        <f t="shared" si="470"/>
        <v/>
      </c>
      <c r="WZ29" s="101" t="str">
        <f t="shared" si="273"/>
        <v/>
      </c>
      <c r="XA29" s="24" t="str">
        <f t="shared" si="274"/>
        <v/>
      </c>
      <c r="XB29" s="27">
        <f t="shared" si="377"/>
        <v>1</v>
      </c>
      <c r="XC29" s="27" t="str">
        <f t="shared" si="275"/>
        <v>1</v>
      </c>
      <c r="XD29" s="27" t="str">
        <f t="shared" si="354"/>
        <v/>
      </c>
      <c r="XE29" s="27" t="str">
        <f t="shared" si="276"/>
        <v/>
      </c>
      <c r="XF29" s="28" t="str">
        <f t="shared" ca="1" si="277"/>
        <v/>
      </c>
      <c r="XG29" s="33">
        <f>入力シート!XE29</f>
        <v>0</v>
      </c>
      <c r="XH29" s="88" t="str">
        <f t="shared" ca="1" si="471"/>
        <v/>
      </c>
      <c r="XI29" s="87" t="str">
        <f t="shared" si="472"/>
        <v/>
      </c>
      <c r="XJ29" s="89" t="str">
        <f t="shared" ca="1" si="278"/>
        <v/>
      </c>
      <c r="XK29" s="84">
        <f t="shared" si="279"/>
        <v>0</v>
      </c>
      <c r="XL29" s="84" t="str">
        <f t="shared" si="473"/>
        <v/>
      </c>
      <c r="XM29" s="84" t="str">
        <f t="shared" si="280"/>
        <v/>
      </c>
      <c r="XN29" s="24" t="str">
        <f t="shared" si="281"/>
        <v/>
      </c>
      <c r="XO29" s="101">
        <f>入力シート!XF29</f>
        <v>0</v>
      </c>
      <c r="XP29" s="210">
        <f>入力シート!XG29</f>
        <v>0</v>
      </c>
      <c r="XQ29" s="211"/>
      <c r="XR29" s="212"/>
      <c r="XS29" s="94"/>
      <c r="XT29" s="94"/>
      <c r="XU29" s="94"/>
      <c r="XV29" s="14">
        <f>入力シート!XH29</f>
        <v>0</v>
      </c>
      <c r="XX29" s="30" t="str">
        <f t="shared" si="355"/>
        <v/>
      </c>
      <c r="XY29" s="101">
        <f>入力シート!XX29</f>
        <v>0</v>
      </c>
      <c r="XZ29" s="101" t="str">
        <f>IF(XX29="","",入力シート!XY29)</f>
        <v/>
      </c>
      <c r="YA29" s="24">
        <f>TIME(入力シート!YA29,入力シート!YC29,0)</f>
        <v>0</v>
      </c>
      <c r="YB29" s="24">
        <f>TIME(入力シート!YE29,入力シート!YG29,0)</f>
        <v>0</v>
      </c>
      <c r="YC29" s="31">
        <f>TIME(入力シート!YI29,入力シート!YK29,0)</f>
        <v>0</v>
      </c>
      <c r="YD29" s="31">
        <f>TIME(入力シート!YM29,入力シート!YO29,0)</f>
        <v>0</v>
      </c>
      <c r="YE29" s="24">
        <f t="shared" si="282"/>
        <v>0</v>
      </c>
      <c r="YF29" s="24">
        <f t="shared" si="283"/>
        <v>0</v>
      </c>
      <c r="YG29" s="24">
        <f t="shared" si="284"/>
        <v>0</v>
      </c>
      <c r="YH29" s="26" t="str">
        <f t="shared" si="51"/>
        <v/>
      </c>
      <c r="YI29" s="26" t="str">
        <f t="shared" si="52"/>
        <v/>
      </c>
      <c r="YJ29" s="24" t="str">
        <f t="shared" si="397"/>
        <v/>
      </c>
      <c r="YK29" s="24" t="str">
        <f t="shared" si="474"/>
        <v/>
      </c>
      <c r="YL29" s="101" t="str">
        <f t="shared" si="286"/>
        <v/>
      </c>
      <c r="YM29" s="24" t="str">
        <f t="shared" si="287"/>
        <v/>
      </c>
      <c r="YN29" s="27">
        <f t="shared" si="378"/>
        <v>1</v>
      </c>
      <c r="YO29" s="27" t="str">
        <f t="shared" si="288"/>
        <v>1</v>
      </c>
      <c r="YP29" s="27" t="str">
        <f t="shared" si="356"/>
        <v/>
      </c>
      <c r="YQ29" s="27" t="str">
        <f t="shared" si="289"/>
        <v/>
      </c>
      <c r="YR29" s="28" t="str">
        <f t="shared" ca="1" si="290"/>
        <v/>
      </c>
      <c r="YS29" s="33">
        <f>入力シート!YQ29</f>
        <v>0</v>
      </c>
      <c r="YT29" s="88" t="str">
        <f t="shared" ca="1" si="475"/>
        <v/>
      </c>
      <c r="YU29" s="87" t="str">
        <f t="shared" si="476"/>
        <v/>
      </c>
      <c r="YV29" s="89" t="str">
        <f t="shared" ca="1" si="291"/>
        <v/>
      </c>
      <c r="YW29" s="84">
        <f t="shared" si="292"/>
        <v>0</v>
      </c>
      <c r="YX29" s="84" t="str">
        <f t="shared" si="477"/>
        <v/>
      </c>
      <c r="YY29" s="84" t="str">
        <f t="shared" si="293"/>
        <v/>
      </c>
      <c r="YZ29" s="24" t="str">
        <f t="shared" si="294"/>
        <v/>
      </c>
      <c r="ZA29" s="101">
        <f>入力シート!YR29</f>
        <v>0</v>
      </c>
      <c r="ZB29" s="210">
        <f>入力シート!YS29</f>
        <v>0</v>
      </c>
      <c r="ZC29" s="211"/>
      <c r="ZD29" s="212"/>
      <c r="ZE29" s="94"/>
      <c r="ZF29" s="94"/>
      <c r="ZG29" s="94"/>
      <c r="ZH29" s="14">
        <f>入力シート!YT29</f>
        <v>0</v>
      </c>
      <c r="ZJ29" s="30" t="str">
        <f t="shared" si="357"/>
        <v/>
      </c>
      <c r="ZK29" s="101">
        <f>入力シート!ZJ29</f>
        <v>0</v>
      </c>
      <c r="ZL29" s="101" t="str">
        <f>IF(ZJ29="","",入力シート!ZK29)</f>
        <v/>
      </c>
      <c r="ZM29" s="24">
        <f>TIME(入力シート!ZM29,入力シート!ZO29,0)</f>
        <v>0</v>
      </c>
      <c r="ZN29" s="24">
        <f>TIME(入力シート!ZQ29,入力シート!ZS29,0)</f>
        <v>0</v>
      </c>
      <c r="ZO29" s="31">
        <f>TIME(入力シート!ZU29,入力シート!ZW29,0)</f>
        <v>0</v>
      </c>
      <c r="ZP29" s="31">
        <f>TIME(入力シート!ZY29,入力シート!AAA29,0)</f>
        <v>0</v>
      </c>
      <c r="ZQ29" s="24">
        <f t="shared" si="295"/>
        <v>0</v>
      </c>
      <c r="ZR29" s="24">
        <f t="shared" si="296"/>
        <v>0</v>
      </c>
      <c r="ZS29" s="24">
        <f t="shared" si="297"/>
        <v>0</v>
      </c>
      <c r="ZT29" s="26" t="str">
        <f t="shared" si="54"/>
        <v/>
      </c>
      <c r="ZU29" s="26" t="str">
        <f t="shared" si="55"/>
        <v/>
      </c>
      <c r="ZV29" s="24" t="str">
        <f t="shared" si="398"/>
        <v/>
      </c>
      <c r="ZW29" s="24" t="str">
        <f t="shared" si="478"/>
        <v/>
      </c>
      <c r="ZX29" s="101" t="str">
        <f t="shared" si="299"/>
        <v/>
      </c>
      <c r="ZY29" s="24" t="str">
        <f t="shared" si="300"/>
        <v/>
      </c>
      <c r="ZZ29" s="27">
        <f t="shared" si="379"/>
        <v>1</v>
      </c>
      <c r="AAA29" s="27" t="str">
        <f t="shared" si="301"/>
        <v>1</v>
      </c>
      <c r="AAB29" s="27" t="str">
        <f t="shared" si="358"/>
        <v/>
      </c>
      <c r="AAC29" s="27" t="str">
        <f t="shared" si="302"/>
        <v/>
      </c>
      <c r="AAD29" s="28" t="str">
        <f t="shared" ca="1" si="303"/>
        <v/>
      </c>
      <c r="AAE29" s="33">
        <f>入力シート!AAC29</f>
        <v>0</v>
      </c>
      <c r="AAF29" s="88" t="str">
        <f t="shared" ca="1" si="479"/>
        <v/>
      </c>
      <c r="AAG29" s="87" t="str">
        <f t="shared" si="480"/>
        <v/>
      </c>
      <c r="AAH29" s="89" t="str">
        <f t="shared" ca="1" si="304"/>
        <v/>
      </c>
      <c r="AAI29" s="84">
        <f t="shared" si="305"/>
        <v>0</v>
      </c>
      <c r="AAJ29" s="84" t="str">
        <f t="shared" si="481"/>
        <v/>
      </c>
      <c r="AAK29" s="84" t="str">
        <f t="shared" si="306"/>
        <v/>
      </c>
      <c r="AAL29" s="24" t="str">
        <f t="shared" si="307"/>
        <v/>
      </c>
      <c r="AAM29" s="101">
        <f>入力シート!AAD29</f>
        <v>0</v>
      </c>
      <c r="AAN29" s="210">
        <f>入力シート!AAE29</f>
        <v>0</v>
      </c>
      <c r="AAO29" s="211"/>
      <c r="AAP29" s="212"/>
      <c r="AAQ29" s="94"/>
      <c r="AAR29" s="94"/>
      <c r="AAS29" s="94"/>
      <c r="AAT29" s="14">
        <f>入力シート!AAF29</f>
        <v>0</v>
      </c>
      <c r="AAV29" s="30" t="str">
        <f t="shared" si="359"/>
        <v/>
      </c>
      <c r="AAW29" s="101">
        <f>入力シート!AAV29</f>
        <v>0</v>
      </c>
      <c r="AAX29" s="101" t="str">
        <f>IF(AAV29="","",入力シート!AAW29)</f>
        <v/>
      </c>
      <c r="AAY29" s="24">
        <f>TIME(入力シート!AAY29,入力シート!ABA29,0)</f>
        <v>0</v>
      </c>
      <c r="AAZ29" s="24">
        <f>TIME(入力シート!ABC29,入力シート!ABE29,0)</f>
        <v>0</v>
      </c>
      <c r="ABA29" s="31">
        <f>TIME(入力シート!ABG29,入力シート!ABI29,0)</f>
        <v>0</v>
      </c>
      <c r="ABB29" s="31">
        <f>TIME(入力シート!ABK29,入力シート!ABM29,0)</f>
        <v>0</v>
      </c>
      <c r="ABC29" s="24">
        <f t="shared" si="308"/>
        <v>0</v>
      </c>
      <c r="ABD29" s="24">
        <f t="shared" si="309"/>
        <v>0</v>
      </c>
      <c r="ABE29" s="24">
        <f t="shared" si="310"/>
        <v>0</v>
      </c>
      <c r="ABF29" s="26" t="str">
        <f t="shared" si="57"/>
        <v/>
      </c>
      <c r="ABG29" s="26" t="str">
        <f t="shared" si="58"/>
        <v/>
      </c>
      <c r="ABH29" s="24" t="str">
        <f t="shared" si="399"/>
        <v/>
      </c>
      <c r="ABI29" s="24" t="str">
        <f t="shared" si="482"/>
        <v/>
      </c>
      <c r="ABJ29" s="101" t="str">
        <f t="shared" si="312"/>
        <v/>
      </c>
      <c r="ABK29" s="24" t="str">
        <f t="shared" si="313"/>
        <v/>
      </c>
      <c r="ABL29" s="27">
        <f t="shared" si="380"/>
        <v>1</v>
      </c>
      <c r="ABM29" s="27" t="str">
        <f t="shared" si="314"/>
        <v>1</v>
      </c>
      <c r="ABN29" s="27" t="str">
        <f t="shared" si="360"/>
        <v/>
      </c>
      <c r="ABO29" s="27" t="str">
        <f t="shared" si="315"/>
        <v/>
      </c>
      <c r="ABP29" s="28" t="str">
        <f t="shared" ca="1" si="316"/>
        <v/>
      </c>
      <c r="ABQ29" s="33">
        <f>入力シート!ABO29</f>
        <v>0</v>
      </c>
      <c r="ABR29" s="88" t="str">
        <f t="shared" ca="1" si="483"/>
        <v/>
      </c>
      <c r="ABS29" s="87" t="str">
        <f t="shared" si="484"/>
        <v/>
      </c>
      <c r="ABT29" s="89" t="str">
        <f t="shared" ca="1" si="317"/>
        <v/>
      </c>
      <c r="ABU29" s="84">
        <f t="shared" si="318"/>
        <v>0</v>
      </c>
      <c r="ABV29" s="84" t="str">
        <f t="shared" si="485"/>
        <v/>
      </c>
      <c r="ABW29" s="84" t="str">
        <f t="shared" si="319"/>
        <v/>
      </c>
      <c r="ABX29" s="24" t="str">
        <f t="shared" si="320"/>
        <v/>
      </c>
      <c r="ABY29" s="101">
        <f>入力シート!ABP29</f>
        <v>0</v>
      </c>
      <c r="ABZ29" s="210">
        <f>入力シート!ABQ29</f>
        <v>0</v>
      </c>
      <c r="ACA29" s="211"/>
      <c r="ACB29" s="212"/>
      <c r="ACC29" s="94"/>
      <c r="ACD29" s="94"/>
      <c r="ACE29" s="94"/>
      <c r="ACF29" s="14">
        <f>入力シート!ABR29</f>
        <v>0</v>
      </c>
    </row>
    <row r="30" spans="2:760" ht="18" customHeight="1" x14ac:dyDescent="0.2">
      <c r="B30" s="30" t="str">
        <f t="shared" si="321"/>
        <v/>
      </c>
      <c r="C30" s="101">
        <f>入力シート!B30</f>
        <v>0</v>
      </c>
      <c r="D30" s="101" t="str">
        <f>IF(B30="","",入力シート!C30)</f>
        <v/>
      </c>
      <c r="E30" s="24">
        <f>TIME(入力シート!E30,入力シート!G30,0)</f>
        <v>0</v>
      </c>
      <c r="F30" s="24">
        <f>TIME(入力シート!I30,入力シート!K30,0)</f>
        <v>0</v>
      </c>
      <c r="G30" s="31">
        <f>TIME(入力シート!M30,入力シート!O30,0)</f>
        <v>0</v>
      </c>
      <c r="H30" s="31">
        <f>TIME(入力シート!Q30,入力シート!S30,0)</f>
        <v>0</v>
      </c>
      <c r="I30" s="24">
        <f t="shared" si="60"/>
        <v>0</v>
      </c>
      <c r="J30" s="24">
        <f t="shared" si="61"/>
        <v>0</v>
      </c>
      <c r="K30" s="24">
        <f t="shared" si="62"/>
        <v>0</v>
      </c>
      <c r="L30" s="26" t="str">
        <f t="shared" si="400"/>
        <v/>
      </c>
      <c r="M30" s="26" t="str">
        <f t="shared" si="1"/>
        <v/>
      </c>
      <c r="N30" s="24" t="str">
        <f t="shared" si="401"/>
        <v/>
      </c>
      <c r="O30" s="24" t="str">
        <f t="shared" si="402"/>
        <v/>
      </c>
      <c r="P30" s="101" t="str">
        <f t="shared" si="403"/>
        <v/>
      </c>
      <c r="Q30" s="24" t="str">
        <f t="shared" si="66"/>
        <v/>
      </c>
      <c r="R30" s="27">
        <f t="shared" si="361"/>
        <v>1</v>
      </c>
      <c r="S30" s="27" t="str">
        <f t="shared" si="404"/>
        <v>1</v>
      </c>
      <c r="T30" s="27" t="str">
        <f t="shared" si="322"/>
        <v/>
      </c>
      <c r="U30" s="27" t="str">
        <f t="shared" si="405"/>
        <v/>
      </c>
      <c r="V30" s="28" t="str">
        <f t="shared" ca="1" si="406"/>
        <v/>
      </c>
      <c r="W30" s="33">
        <f>入力シート!U30</f>
        <v>0</v>
      </c>
      <c r="X30" s="88" t="str">
        <f t="shared" ca="1" si="407"/>
        <v/>
      </c>
      <c r="Y30" s="87" t="str">
        <f t="shared" si="408"/>
        <v/>
      </c>
      <c r="Z30" s="89" t="str">
        <f t="shared" ca="1" si="70"/>
        <v/>
      </c>
      <c r="AA30" s="84">
        <f t="shared" si="71"/>
        <v>0</v>
      </c>
      <c r="AB30" s="84" t="str">
        <f t="shared" si="409"/>
        <v/>
      </c>
      <c r="AC30" s="84" t="str">
        <f t="shared" si="72"/>
        <v/>
      </c>
      <c r="AD30" s="24" t="str">
        <f t="shared" si="73"/>
        <v/>
      </c>
      <c r="AE30" s="101">
        <f>入力シート!V30</f>
        <v>0</v>
      </c>
      <c r="AF30" s="210">
        <f>入力シート!W30</f>
        <v>0</v>
      </c>
      <c r="AG30" s="211"/>
      <c r="AH30" s="212"/>
      <c r="AI30" s="94"/>
      <c r="AJ30" s="94"/>
      <c r="AK30" s="94"/>
      <c r="AL30" s="14">
        <f>入力シート!X30</f>
        <v>0</v>
      </c>
      <c r="AN30" s="30" t="str">
        <f t="shared" si="323"/>
        <v/>
      </c>
      <c r="AO30" s="101">
        <f>入力シート!AN30</f>
        <v>0</v>
      </c>
      <c r="AP30" s="101" t="str">
        <f>IF(AN30="","",入力シート!AO30)</f>
        <v/>
      </c>
      <c r="AQ30" s="24">
        <f>TIME(入力シート!AQ30,入力シート!AS30,0)</f>
        <v>0</v>
      </c>
      <c r="AR30" s="24">
        <f>TIME(入力シート!AU30,入力シート!AW30,0)</f>
        <v>0</v>
      </c>
      <c r="AS30" s="31">
        <f>TIME(入力シート!AY30,入力シート!BA30,0)</f>
        <v>0</v>
      </c>
      <c r="AT30" s="31">
        <f>TIME(入力シート!BC30,入力シート!BE30,0)</f>
        <v>0</v>
      </c>
      <c r="AU30" s="24">
        <f t="shared" si="74"/>
        <v>0</v>
      </c>
      <c r="AV30" s="24">
        <f t="shared" si="75"/>
        <v>0</v>
      </c>
      <c r="AW30" s="24">
        <f t="shared" si="76"/>
        <v>0</v>
      </c>
      <c r="AX30" s="26" t="str">
        <f t="shared" si="3"/>
        <v/>
      </c>
      <c r="AY30" s="26" t="str">
        <f t="shared" si="4"/>
        <v/>
      </c>
      <c r="AZ30" s="24" t="str">
        <f t="shared" si="381"/>
        <v/>
      </c>
      <c r="BA30" s="24" t="str">
        <f t="shared" si="410"/>
        <v/>
      </c>
      <c r="BB30" s="101" t="str">
        <f t="shared" si="78"/>
        <v/>
      </c>
      <c r="BC30" s="24" t="str">
        <f t="shared" si="79"/>
        <v/>
      </c>
      <c r="BD30" s="27">
        <f t="shared" si="362"/>
        <v>1</v>
      </c>
      <c r="BE30" s="27" t="str">
        <f t="shared" si="80"/>
        <v>1</v>
      </c>
      <c r="BF30" s="27" t="str">
        <f t="shared" si="324"/>
        <v/>
      </c>
      <c r="BG30" s="27" t="str">
        <f t="shared" si="81"/>
        <v/>
      </c>
      <c r="BH30" s="28" t="str">
        <f t="shared" ca="1" si="82"/>
        <v/>
      </c>
      <c r="BI30" s="33">
        <f>入力シート!BG30</f>
        <v>0</v>
      </c>
      <c r="BJ30" s="88" t="str">
        <f t="shared" ca="1" si="411"/>
        <v/>
      </c>
      <c r="BK30" s="87" t="str">
        <f t="shared" si="412"/>
        <v/>
      </c>
      <c r="BL30" s="89" t="str">
        <f t="shared" ca="1" si="83"/>
        <v/>
      </c>
      <c r="BM30" s="84">
        <f t="shared" si="84"/>
        <v>0</v>
      </c>
      <c r="BN30" s="84" t="str">
        <f t="shared" si="413"/>
        <v/>
      </c>
      <c r="BO30" s="84" t="str">
        <f t="shared" si="85"/>
        <v/>
      </c>
      <c r="BP30" s="24" t="str">
        <f t="shared" si="86"/>
        <v/>
      </c>
      <c r="BQ30" s="101">
        <f>入力シート!BH30</f>
        <v>0</v>
      </c>
      <c r="BR30" s="210">
        <f>入力シート!BI30</f>
        <v>0</v>
      </c>
      <c r="BS30" s="211"/>
      <c r="BT30" s="212"/>
      <c r="BU30" s="94"/>
      <c r="BV30" s="94"/>
      <c r="BW30" s="94"/>
      <c r="BX30" s="14">
        <f>入力シート!BJ30</f>
        <v>0</v>
      </c>
      <c r="BZ30" s="30" t="str">
        <f t="shared" si="325"/>
        <v/>
      </c>
      <c r="CA30" s="101">
        <f>入力シート!BZ30</f>
        <v>0</v>
      </c>
      <c r="CB30" s="101" t="str">
        <f>IF(BZ30="","",入力シート!CA30)</f>
        <v/>
      </c>
      <c r="CC30" s="24">
        <f>TIME(入力シート!CC30,入力シート!CE30,0)</f>
        <v>0</v>
      </c>
      <c r="CD30" s="24">
        <f>TIME(入力シート!CG30,入力シート!CI30,0)</f>
        <v>0</v>
      </c>
      <c r="CE30" s="31">
        <f>TIME(入力シート!CK30,入力シート!CM30,0)</f>
        <v>0</v>
      </c>
      <c r="CF30" s="31">
        <f>TIME(入力シート!CO30,入力シート!CQ30,0)</f>
        <v>0</v>
      </c>
      <c r="CG30" s="24">
        <f t="shared" si="87"/>
        <v>0</v>
      </c>
      <c r="CH30" s="24">
        <f t="shared" si="88"/>
        <v>0</v>
      </c>
      <c r="CI30" s="24">
        <f t="shared" si="89"/>
        <v>0</v>
      </c>
      <c r="CJ30" s="26" t="str">
        <f t="shared" si="6"/>
        <v/>
      </c>
      <c r="CK30" s="26" t="str">
        <f t="shared" si="7"/>
        <v/>
      </c>
      <c r="CL30" s="24" t="str">
        <f t="shared" si="382"/>
        <v/>
      </c>
      <c r="CM30" s="24" t="str">
        <f t="shared" si="414"/>
        <v/>
      </c>
      <c r="CN30" s="101" t="str">
        <f t="shared" si="91"/>
        <v/>
      </c>
      <c r="CO30" s="24" t="str">
        <f t="shared" si="92"/>
        <v/>
      </c>
      <c r="CP30" s="27">
        <f t="shared" si="363"/>
        <v>1</v>
      </c>
      <c r="CQ30" s="27" t="str">
        <f t="shared" si="93"/>
        <v>1</v>
      </c>
      <c r="CR30" s="27" t="str">
        <f t="shared" si="326"/>
        <v/>
      </c>
      <c r="CS30" s="27" t="str">
        <f t="shared" si="94"/>
        <v/>
      </c>
      <c r="CT30" s="28" t="str">
        <f t="shared" ca="1" si="95"/>
        <v/>
      </c>
      <c r="CU30" s="33">
        <f>入力シート!CS30</f>
        <v>0</v>
      </c>
      <c r="CV30" s="88" t="str">
        <f t="shared" ca="1" si="415"/>
        <v/>
      </c>
      <c r="CW30" s="87" t="str">
        <f t="shared" si="416"/>
        <v/>
      </c>
      <c r="CX30" s="89" t="str">
        <f t="shared" ca="1" si="96"/>
        <v/>
      </c>
      <c r="CY30" s="84">
        <f t="shared" si="97"/>
        <v>0</v>
      </c>
      <c r="CZ30" s="84" t="str">
        <f t="shared" si="417"/>
        <v/>
      </c>
      <c r="DA30" s="84" t="str">
        <f t="shared" si="98"/>
        <v/>
      </c>
      <c r="DB30" s="24" t="str">
        <f t="shared" si="99"/>
        <v/>
      </c>
      <c r="DC30" s="101">
        <f>入力シート!CT30</f>
        <v>0</v>
      </c>
      <c r="DD30" s="210">
        <f>入力シート!CU30</f>
        <v>0</v>
      </c>
      <c r="DE30" s="211"/>
      <c r="DF30" s="212"/>
      <c r="DG30" s="94"/>
      <c r="DH30" s="94"/>
      <c r="DI30" s="94"/>
      <c r="DJ30" s="14">
        <f>入力シート!CV30</f>
        <v>0</v>
      </c>
      <c r="DL30" s="30" t="str">
        <f t="shared" si="327"/>
        <v/>
      </c>
      <c r="DM30" s="101">
        <f>入力シート!DL30</f>
        <v>0</v>
      </c>
      <c r="DN30" s="101" t="str">
        <f>IF(DL30="","",入力シート!DM30)</f>
        <v/>
      </c>
      <c r="DO30" s="24">
        <f>TIME(入力シート!DO30,入力シート!DQ30,0)</f>
        <v>0</v>
      </c>
      <c r="DP30" s="24">
        <f>TIME(入力シート!DS30,入力シート!DU30,0)</f>
        <v>0</v>
      </c>
      <c r="DQ30" s="31">
        <f>TIME(入力シート!DW30,入力シート!DY30,0)</f>
        <v>0</v>
      </c>
      <c r="DR30" s="31">
        <f>TIME(入力シート!EA30,入力シート!EC30,0)</f>
        <v>0</v>
      </c>
      <c r="DS30" s="24">
        <f t="shared" si="100"/>
        <v>0</v>
      </c>
      <c r="DT30" s="24">
        <f t="shared" si="101"/>
        <v>0</v>
      </c>
      <c r="DU30" s="24">
        <f t="shared" si="102"/>
        <v>0</v>
      </c>
      <c r="DV30" s="26" t="str">
        <f t="shared" si="9"/>
        <v/>
      </c>
      <c r="DW30" s="26" t="str">
        <f t="shared" si="10"/>
        <v/>
      </c>
      <c r="DX30" s="24" t="str">
        <f t="shared" si="383"/>
        <v/>
      </c>
      <c r="DY30" s="24" t="str">
        <f t="shared" si="418"/>
        <v/>
      </c>
      <c r="DZ30" s="101" t="str">
        <f t="shared" si="104"/>
        <v/>
      </c>
      <c r="EA30" s="24" t="str">
        <f t="shared" si="105"/>
        <v/>
      </c>
      <c r="EB30" s="27">
        <f t="shared" si="364"/>
        <v>1</v>
      </c>
      <c r="EC30" s="27" t="str">
        <f t="shared" si="106"/>
        <v>1</v>
      </c>
      <c r="ED30" s="27" t="str">
        <f t="shared" si="328"/>
        <v/>
      </c>
      <c r="EE30" s="27" t="str">
        <f t="shared" si="107"/>
        <v/>
      </c>
      <c r="EF30" s="28" t="str">
        <f t="shared" ca="1" si="108"/>
        <v/>
      </c>
      <c r="EG30" s="33">
        <f>入力シート!EE30</f>
        <v>0</v>
      </c>
      <c r="EH30" s="88" t="str">
        <f t="shared" ca="1" si="419"/>
        <v/>
      </c>
      <c r="EI30" s="87" t="str">
        <f t="shared" si="420"/>
        <v/>
      </c>
      <c r="EJ30" s="89" t="str">
        <f t="shared" ca="1" si="109"/>
        <v/>
      </c>
      <c r="EK30" s="84">
        <f t="shared" si="110"/>
        <v>0</v>
      </c>
      <c r="EL30" s="84" t="str">
        <f t="shared" si="421"/>
        <v/>
      </c>
      <c r="EM30" s="84" t="str">
        <f t="shared" si="111"/>
        <v/>
      </c>
      <c r="EN30" s="24" t="str">
        <f t="shared" si="112"/>
        <v/>
      </c>
      <c r="EO30" s="101">
        <f>入力シート!EF30</f>
        <v>0</v>
      </c>
      <c r="EP30" s="210">
        <f>入力シート!EG30</f>
        <v>0</v>
      </c>
      <c r="EQ30" s="211"/>
      <c r="ER30" s="212"/>
      <c r="ES30" s="94"/>
      <c r="ET30" s="94"/>
      <c r="EU30" s="94"/>
      <c r="EV30" s="14">
        <f>入力シート!EH30</f>
        <v>0</v>
      </c>
      <c r="EX30" s="30" t="str">
        <f t="shared" si="329"/>
        <v/>
      </c>
      <c r="EY30" s="101">
        <f>入力シート!EX30</f>
        <v>0</v>
      </c>
      <c r="EZ30" s="101" t="str">
        <f>IF(EX30="","",入力シート!EY30)</f>
        <v/>
      </c>
      <c r="FA30" s="24">
        <f>TIME(入力シート!FA30,入力シート!FC30,0)</f>
        <v>0</v>
      </c>
      <c r="FB30" s="24">
        <f>TIME(入力シート!FE30,入力シート!FG30,0)</f>
        <v>0</v>
      </c>
      <c r="FC30" s="31">
        <f>TIME(入力シート!FI30,入力シート!FK30,0)</f>
        <v>0</v>
      </c>
      <c r="FD30" s="31">
        <f>TIME(入力シート!FM30,入力シート!FO30,0)</f>
        <v>0</v>
      </c>
      <c r="FE30" s="24">
        <f t="shared" si="113"/>
        <v>0</v>
      </c>
      <c r="FF30" s="24">
        <f t="shared" si="114"/>
        <v>0</v>
      </c>
      <c r="FG30" s="24">
        <f t="shared" si="115"/>
        <v>0</v>
      </c>
      <c r="FH30" s="26" t="str">
        <f t="shared" si="12"/>
        <v/>
      </c>
      <c r="FI30" s="26" t="str">
        <f t="shared" si="13"/>
        <v/>
      </c>
      <c r="FJ30" s="24" t="str">
        <f t="shared" si="384"/>
        <v/>
      </c>
      <c r="FK30" s="24" t="str">
        <f t="shared" si="422"/>
        <v/>
      </c>
      <c r="FL30" s="101" t="str">
        <f t="shared" si="117"/>
        <v/>
      </c>
      <c r="FM30" s="24" t="str">
        <f t="shared" si="118"/>
        <v/>
      </c>
      <c r="FN30" s="27">
        <f t="shared" si="365"/>
        <v>1</v>
      </c>
      <c r="FO30" s="27" t="str">
        <f t="shared" si="119"/>
        <v>1</v>
      </c>
      <c r="FP30" s="27" t="str">
        <f t="shared" si="330"/>
        <v/>
      </c>
      <c r="FQ30" s="27" t="str">
        <f t="shared" si="120"/>
        <v/>
      </c>
      <c r="FR30" s="28" t="str">
        <f t="shared" ca="1" si="121"/>
        <v/>
      </c>
      <c r="FS30" s="33">
        <f>入力シート!FQ30</f>
        <v>0</v>
      </c>
      <c r="FT30" s="88" t="str">
        <f t="shared" ca="1" si="423"/>
        <v/>
      </c>
      <c r="FU30" s="87" t="str">
        <f t="shared" si="424"/>
        <v/>
      </c>
      <c r="FV30" s="89" t="str">
        <f t="shared" ca="1" si="122"/>
        <v/>
      </c>
      <c r="FW30" s="84">
        <f t="shared" si="123"/>
        <v>0</v>
      </c>
      <c r="FX30" s="84" t="str">
        <f t="shared" si="425"/>
        <v/>
      </c>
      <c r="FY30" s="84" t="str">
        <f t="shared" si="124"/>
        <v/>
      </c>
      <c r="FZ30" s="24" t="str">
        <f t="shared" si="125"/>
        <v/>
      </c>
      <c r="GA30" s="101">
        <f>入力シート!FR30</f>
        <v>0</v>
      </c>
      <c r="GB30" s="210">
        <f>入力シート!FS30</f>
        <v>0</v>
      </c>
      <c r="GC30" s="211"/>
      <c r="GD30" s="212"/>
      <c r="GE30" s="94"/>
      <c r="GF30" s="94"/>
      <c r="GG30" s="94"/>
      <c r="GH30" s="14">
        <f>入力シート!FT30</f>
        <v>0</v>
      </c>
      <c r="GJ30" s="30" t="str">
        <f t="shared" si="331"/>
        <v/>
      </c>
      <c r="GK30" s="101">
        <f>入力シート!GJ30</f>
        <v>0</v>
      </c>
      <c r="GL30" s="101" t="str">
        <f>IF(GJ30="","",入力シート!GK30)</f>
        <v/>
      </c>
      <c r="GM30" s="24">
        <f>TIME(入力シート!GM30,入力シート!GO30,0)</f>
        <v>0</v>
      </c>
      <c r="GN30" s="24">
        <f>TIME(入力シート!GQ30,入力シート!GS30,0)</f>
        <v>0</v>
      </c>
      <c r="GO30" s="31">
        <f>TIME(入力シート!GU30,入力シート!GW30,0)</f>
        <v>0</v>
      </c>
      <c r="GP30" s="31">
        <f>TIME(入力シート!GY30,入力シート!HA30,0)</f>
        <v>0</v>
      </c>
      <c r="GQ30" s="24">
        <f t="shared" si="126"/>
        <v>0</v>
      </c>
      <c r="GR30" s="24">
        <f t="shared" si="127"/>
        <v>0</v>
      </c>
      <c r="GS30" s="24">
        <f t="shared" si="128"/>
        <v>0</v>
      </c>
      <c r="GT30" s="26" t="str">
        <f t="shared" si="15"/>
        <v/>
      </c>
      <c r="GU30" s="26" t="str">
        <f t="shared" si="16"/>
        <v/>
      </c>
      <c r="GV30" s="24" t="str">
        <f t="shared" si="385"/>
        <v/>
      </c>
      <c r="GW30" s="24" t="str">
        <f t="shared" si="426"/>
        <v/>
      </c>
      <c r="GX30" s="101" t="str">
        <f t="shared" si="130"/>
        <v/>
      </c>
      <c r="GY30" s="24" t="str">
        <f t="shared" si="131"/>
        <v/>
      </c>
      <c r="GZ30" s="27">
        <f t="shared" si="366"/>
        <v>1</v>
      </c>
      <c r="HA30" s="27" t="str">
        <f t="shared" si="132"/>
        <v>1</v>
      </c>
      <c r="HB30" s="27" t="str">
        <f t="shared" si="332"/>
        <v/>
      </c>
      <c r="HC30" s="27" t="str">
        <f t="shared" si="133"/>
        <v/>
      </c>
      <c r="HD30" s="28" t="str">
        <f t="shared" ca="1" si="134"/>
        <v/>
      </c>
      <c r="HE30" s="33">
        <f>入力シート!HC30</f>
        <v>0</v>
      </c>
      <c r="HF30" s="88" t="str">
        <f t="shared" ca="1" si="427"/>
        <v/>
      </c>
      <c r="HG30" s="87" t="str">
        <f t="shared" si="428"/>
        <v/>
      </c>
      <c r="HH30" s="89" t="str">
        <f t="shared" ca="1" si="135"/>
        <v/>
      </c>
      <c r="HI30" s="84">
        <f t="shared" si="136"/>
        <v>0</v>
      </c>
      <c r="HJ30" s="84" t="str">
        <f t="shared" si="429"/>
        <v/>
      </c>
      <c r="HK30" s="84" t="str">
        <f t="shared" si="137"/>
        <v/>
      </c>
      <c r="HL30" s="24" t="str">
        <f t="shared" si="138"/>
        <v/>
      </c>
      <c r="HM30" s="101">
        <f>入力シート!HD30</f>
        <v>0</v>
      </c>
      <c r="HN30" s="210">
        <f>入力シート!HE30</f>
        <v>0</v>
      </c>
      <c r="HO30" s="211"/>
      <c r="HP30" s="212"/>
      <c r="HQ30" s="94"/>
      <c r="HR30" s="94"/>
      <c r="HS30" s="94"/>
      <c r="HT30" s="14">
        <f>入力シート!HF30</f>
        <v>0</v>
      </c>
      <c r="HV30" s="30" t="str">
        <f t="shared" si="333"/>
        <v/>
      </c>
      <c r="HW30" s="101">
        <f>入力シート!HV30</f>
        <v>0</v>
      </c>
      <c r="HX30" s="101" t="str">
        <f>IF(HV30="","",入力シート!HW30)</f>
        <v/>
      </c>
      <c r="HY30" s="24">
        <f>TIME(入力シート!HY30,入力シート!IA30,0)</f>
        <v>0</v>
      </c>
      <c r="HZ30" s="24">
        <f>TIME(入力シート!IC30,入力シート!IE30,0)</f>
        <v>0</v>
      </c>
      <c r="IA30" s="31">
        <f>TIME(入力シート!IG30,入力シート!II30,0)</f>
        <v>0</v>
      </c>
      <c r="IB30" s="31">
        <f>TIME(入力シート!IK30,入力シート!IM30,0)</f>
        <v>0</v>
      </c>
      <c r="IC30" s="24">
        <f t="shared" si="139"/>
        <v>0</v>
      </c>
      <c r="ID30" s="24">
        <f t="shared" si="140"/>
        <v>0</v>
      </c>
      <c r="IE30" s="24">
        <f t="shared" si="141"/>
        <v>0</v>
      </c>
      <c r="IF30" s="26" t="str">
        <f t="shared" si="18"/>
        <v/>
      </c>
      <c r="IG30" s="26" t="str">
        <f t="shared" si="19"/>
        <v/>
      </c>
      <c r="IH30" s="24" t="str">
        <f t="shared" si="386"/>
        <v/>
      </c>
      <c r="II30" s="24" t="str">
        <f t="shared" si="430"/>
        <v/>
      </c>
      <c r="IJ30" s="101" t="str">
        <f t="shared" si="143"/>
        <v/>
      </c>
      <c r="IK30" s="24" t="str">
        <f t="shared" si="144"/>
        <v/>
      </c>
      <c r="IL30" s="27">
        <f t="shared" si="367"/>
        <v>1</v>
      </c>
      <c r="IM30" s="27" t="str">
        <f t="shared" si="145"/>
        <v>1</v>
      </c>
      <c r="IN30" s="27" t="str">
        <f t="shared" si="334"/>
        <v/>
      </c>
      <c r="IO30" s="27" t="str">
        <f t="shared" si="146"/>
        <v/>
      </c>
      <c r="IP30" s="28" t="str">
        <f t="shared" ca="1" si="147"/>
        <v/>
      </c>
      <c r="IQ30" s="33">
        <f>入力シート!IO30</f>
        <v>0</v>
      </c>
      <c r="IR30" s="88" t="str">
        <f t="shared" ca="1" si="431"/>
        <v/>
      </c>
      <c r="IS30" s="87" t="str">
        <f t="shared" si="432"/>
        <v/>
      </c>
      <c r="IT30" s="89" t="str">
        <f t="shared" ca="1" si="148"/>
        <v/>
      </c>
      <c r="IU30" s="84">
        <f t="shared" si="149"/>
        <v>0</v>
      </c>
      <c r="IV30" s="84" t="str">
        <f t="shared" si="433"/>
        <v/>
      </c>
      <c r="IW30" s="84" t="str">
        <f t="shared" si="150"/>
        <v/>
      </c>
      <c r="IX30" s="24" t="str">
        <f t="shared" si="151"/>
        <v/>
      </c>
      <c r="IY30" s="101">
        <f>入力シート!IP30</f>
        <v>0</v>
      </c>
      <c r="IZ30" s="210">
        <f>入力シート!IQ30</f>
        <v>0</v>
      </c>
      <c r="JA30" s="211"/>
      <c r="JB30" s="212"/>
      <c r="JC30" s="94"/>
      <c r="JD30" s="94"/>
      <c r="JE30" s="94"/>
      <c r="JF30" s="14">
        <f>入力シート!IR30</f>
        <v>0</v>
      </c>
      <c r="JH30" s="30" t="str">
        <f t="shared" si="335"/>
        <v/>
      </c>
      <c r="JI30" s="101">
        <f>入力シート!JH30</f>
        <v>0</v>
      </c>
      <c r="JJ30" s="101" t="str">
        <f>IF(JH30="","",入力シート!JI30)</f>
        <v/>
      </c>
      <c r="JK30" s="24">
        <f>TIME(入力シート!JK30,入力シート!JM30,0)</f>
        <v>0</v>
      </c>
      <c r="JL30" s="24">
        <f>TIME(入力シート!JO30,入力シート!JQ30,0)</f>
        <v>0</v>
      </c>
      <c r="JM30" s="31">
        <f>TIME(入力シート!JS30,入力シート!JU30,0)</f>
        <v>0</v>
      </c>
      <c r="JN30" s="31">
        <f>TIME(入力シート!JW30,入力シート!JY30,0)</f>
        <v>0</v>
      </c>
      <c r="JO30" s="24">
        <f t="shared" si="152"/>
        <v>0</v>
      </c>
      <c r="JP30" s="24">
        <f t="shared" si="153"/>
        <v>0</v>
      </c>
      <c r="JQ30" s="24">
        <f t="shared" si="154"/>
        <v>0</v>
      </c>
      <c r="JR30" s="26" t="str">
        <f t="shared" si="21"/>
        <v/>
      </c>
      <c r="JS30" s="26" t="str">
        <f t="shared" si="22"/>
        <v/>
      </c>
      <c r="JT30" s="24" t="str">
        <f t="shared" si="387"/>
        <v/>
      </c>
      <c r="JU30" s="24" t="str">
        <f t="shared" si="434"/>
        <v/>
      </c>
      <c r="JV30" s="101" t="str">
        <f t="shared" si="156"/>
        <v/>
      </c>
      <c r="JW30" s="24" t="str">
        <f t="shared" si="157"/>
        <v/>
      </c>
      <c r="JX30" s="27">
        <f t="shared" si="368"/>
        <v>1</v>
      </c>
      <c r="JY30" s="27" t="str">
        <f t="shared" si="158"/>
        <v>1</v>
      </c>
      <c r="JZ30" s="27" t="str">
        <f t="shared" si="336"/>
        <v/>
      </c>
      <c r="KA30" s="27" t="str">
        <f t="shared" si="159"/>
        <v/>
      </c>
      <c r="KB30" s="28" t="str">
        <f t="shared" ca="1" si="160"/>
        <v/>
      </c>
      <c r="KC30" s="33">
        <f>入力シート!KA30</f>
        <v>0</v>
      </c>
      <c r="KD30" s="88" t="str">
        <f t="shared" ca="1" si="435"/>
        <v/>
      </c>
      <c r="KE30" s="87" t="str">
        <f t="shared" si="436"/>
        <v/>
      </c>
      <c r="KF30" s="89" t="str">
        <f t="shared" ca="1" si="161"/>
        <v/>
      </c>
      <c r="KG30" s="84">
        <f t="shared" si="162"/>
        <v>0</v>
      </c>
      <c r="KH30" s="84" t="str">
        <f t="shared" si="437"/>
        <v/>
      </c>
      <c r="KI30" s="84" t="str">
        <f t="shared" si="163"/>
        <v/>
      </c>
      <c r="KJ30" s="24" t="str">
        <f t="shared" si="164"/>
        <v/>
      </c>
      <c r="KK30" s="101">
        <f>入力シート!KB30</f>
        <v>0</v>
      </c>
      <c r="KL30" s="210">
        <f>入力シート!KC30</f>
        <v>0</v>
      </c>
      <c r="KM30" s="211"/>
      <c r="KN30" s="212"/>
      <c r="KO30" s="94"/>
      <c r="KP30" s="94"/>
      <c r="KQ30" s="94"/>
      <c r="KR30" s="14">
        <f>入力シート!KD30</f>
        <v>0</v>
      </c>
      <c r="KT30" s="30" t="str">
        <f t="shared" si="337"/>
        <v/>
      </c>
      <c r="KU30" s="101">
        <f>入力シート!KT30</f>
        <v>0</v>
      </c>
      <c r="KV30" s="101" t="str">
        <f>IF(KT30="","",入力シート!KU30)</f>
        <v/>
      </c>
      <c r="KW30" s="24">
        <f>TIME(入力シート!KW30,入力シート!KY30,0)</f>
        <v>0</v>
      </c>
      <c r="KX30" s="24">
        <f>TIME(入力シート!LA30,入力シート!LC30,0)</f>
        <v>0</v>
      </c>
      <c r="KY30" s="31">
        <f>TIME(入力シート!LE30,入力シート!LG30,0)</f>
        <v>0</v>
      </c>
      <c r="KZ30" s="31">
        <f>TIME(入力シート!LI30,入力シート!LK30,0)</f>
        <v>0</v>
      </c>
      <c r="LA30" s="24">
        <f t="shared" si="165"/>
        <v>0</v>
      </c>
      <c r="LB30" s="24">
        <f t="shared" si="166"/>
        <v>0</v>
      </c>
      <c r="LC30" s="24">
        <f t="shared" si="167"/>
        <v>0</v>
      </c>
      <c r="LD30" s="26" t="str">
        <f t="shared" si="24"/>
        <v/>
      </c>
      <c r="LE30" s="26" t="str">
        <f t="shared" si="25"/>
        <v/>
      </c>
      <c r="LF30" s="24" t="str">
        <f t="shared" si="388"/>
        <v/>
      </c>
      <c r="LG30" s="24" t="str">
        <f t="shared" si="438"/>
        <v/>
      </c>
      <c r="LH30" s="101" t="str">
        <f t="shared" si="169"/>
        <v/>
      </c>
      <c r="LI30" s="24" t="str">
        <f t="shared" si="170"/>
        <v/>
      </c>
      <c r="LJ30" s="27">
        <f t="shared" si="369"/>
        <v>1</v>
      </c>
      <c r="LK30" s="27" t="str">
        <f t="shared" si="171"/>
        <v>1</v>
      </c>
      <c r="LL30" s="27" t="str">
        <f t="shared" si="338"/>
        <v/>
      </c>
      <c r="LM30" s="27" t="str">
        <f t="shared" si="172"/>
        <v/>
      </c>
      <c r="LN30" s="28" t="str">
        <f t="shared" ca="1" si="173"/>
        <v/>
      </c>
      <c r="LO30" s="33">
        <f>入力シート!LM30</f>
        <v>0</v>
      </c>
      <c r="LP30" s="88" t="str">
        <f t="shared" ca="1" si="439"/>
        <v/>
      </c>
      <c r="LQ30" s="87" t="str">
        <f t="shared" si="440"/>
        <v/>
      </c>
      <c r="LR30" s="89" t="str">
        <f t="shared" ca="1" si="174"/>
        <v/>
      </c>
      <c r="LS30" s="84">
        <f t="shared" si="175"/>
        <v>0</v>
      </c>
      <c r="LT30" s="84" t="str">
        <f t="shared" si="441"/>
        <v/>
      </c>
      <c r="LU30" s="84" t="str">
        <f t="shared" si="176"/>
        <v/>
      </c>
      <c r="LV30" s="24" t="str">
        <f t="shared" si="177"/>
        <v/>
      </c>
      <c r="LW30" s="101">
        <f>入力シート!LN30</f>
        <v>0</v>
      </c>
      <c r="LX30" s="210">
        <f>入力シート!LO30</f>
        <v>0</v>
      </c>
      <c r="LY30" s="211"/>
      <c r="LZ30" s="212"/>
      <c r="MA30" s="94"/>
      <c r="MB30" s="94"/>
      <c r="MC30" s="94"/>
      <c r="MD30" s="14">
        <f>入力シート!LP30</f>
        <v>0</v>
      </c>
      <c r="MF30" s="30" t="str">
        <f t="shared" si="339"/>
        <v/>
      </c>
      <c r="MG30" s="101">
        <f>入力シート!MF30</f>
        <v>0</v>
      </c>
      <c r="MH30" s="101" t="str">
        <f>IF(MF30="","",入力シート!MG30)</f>
        <v/>
      </c>
      <c r="MI30" s="24">
        <f>TIME(入力シート!MI30,入力シート!MK30,0)</f>
        <v>0</v>
      </c>
      <c r="MJ30" s="24">
        <f>TIME(入力シート!MM30,入力シート!MO30,0)</f>
        <v>0</v>
      </c>
      <c r="MK30" s="31">
        <f>TIME(入力シート!MQ30,入力シート!MS30,0)</f>
        <v>0</v>
      </c>
      <c r="ML30" s="31">
        <f>TIME(入力シート!MU30,入力シート!MW30,0)</f>
        <v>0</v>
      </c>
      <c r="MM30" s="24">
        <f t="shared" si="178"/>
        <v>0</v>
      </c>
      <c r="MN30" s="24">
        <f t="shared" si="179"/>
        <v>0</v>
      </c>
      <c r="MO30" s="24">
        <f t="shared" si="180"/>
        <v>0</v>
      </c>
      <c r="MP30" s="26" t="str">
        <f t="shared" si="27"/>
        <v/>
      </c>
      <c r="MQ30" s="26" t="str">
        <f t="shared" si="28"/>
        <v/>
      </c>
      <c r="MR30" s="24" t="str">
        <f t="shared" si="389"/>
        <v/>
      </c>
      <c r="MS30" s="24" t="str">
        <f t="shared" si="442"/>
        <v/>
      </c>
      <c r="MT30" s="101" t="str">
        <f t="shared" si="182"/>
        <v/>
      </c>
      <c r="MU30" s="24" t="str">
        <f t="shared" si="183"/>
        <v/>
      </c>
      <c r="MV30" s="27">
        <f t="shared" si="370"/>
        <v>1</v>
      </c>
      <c r="MW30" s="27" t="str">
        <f t="shared" si="184"/>
        <v>1</v>
      </c>
      <c r="MX30" s="27" t="str">
        <f t="shared" si="340"/>
        <v/>
      </c>
      <c r="MY30" s="27" t="str">
        <f t="shared" si="185"/>
        <v/>
      </c>
      <c r="MZ30" s="28" t="str">
        <f t="shared" ca="1" si="186"/>
        <v/>
      </c>
      <c r="NA30" s="33">
        <f>入力シート!MY30</f>
        <v>0</v>
      </c>
      <c r="NB30" s="88" t="str">
        <f t="shared" ca="1" si="443"/>
        <v/>
      </c>
      <c r="NC30" s="87" t="str">
        <f t="shared" si="444"/>
        <v/>
      </c>
      <c r="ND30" s="89" t="str">
        <f t="shared" ca="1" si="187"/>
        <v/>
      </c>
      <c r="NE30" s="84">
        <f t="shared" si="188"/>
        <v>0</v>
      </c>
      <c r="NF30" s="84" t="str">
        <f t="shared" si="445"/>
        <v/>
      </c>
      <c r="NG30" s="84" t="str">
        <f t="shared" si="189"/>
        <v/>
      </c>
      <c r="NH30" s="24" t="str">
        <f t="shared" si="190"/>
        <v/>
      </c>
      <c r="NI30" s="101">
        <f>入力シート!MZ30</f>
        <v>0</v>
      </c>
      <c r="NJ30" s="210">
        <f>入力シート!NA30</f>
        <v>0</v>
      </c>
      <c r="NK30" s="211"/>
      <c r="NL30" s="212"/>
      <c r="NM30" s="94"/>
      <c r="NN30" s="94"/>
      <c r="NO30" s="94"/>
      <c r="NP30" s="14">
        <f>入力シート!NB30</f>
        <v>0</v>
      </c>
      <c r="NR30" s="30" t="str">
        <f t="shared" si="341"/>
        <v/>
      </c>
      <c r="NS30" s="101">
        <f>入力シート!NR30</f>
        <v>0</v>
      </c>
      <c r="NT30" s="101" t="str">
        <f>IF(NR30="","",入力シート!NS30)</f>
        <v/>
      </c>
      <c r="NU30" s="24">
        <f>TIME(入力シート!NU30,入力シート!NW30,0)</f>
        <v>0</v>
      </c>
      <c r="NV30" s="24">
        <f>TIME(入力シート!NY30,入力シート!OA30,0)</f>
        <v>0</v>
      </c>
      <c r="NW30" s="31">
        <f>TIME(入力シート!OC30,入力シート!OE30,0)</f>
        <v>0</v>
      </c>
      <c r="NX30" s="31">
        <f>TIME(入力シート!OG30,入力シート!OI30,0)</f>
        <v>0</v>
      </c>
      <c r="NY30" s="24">
        <f t="shared" si="191"/>
        <v>0</v>
      </c>
      <c r="NZ30" s="24">
        <f t="shared" si="192"/>
        <v>0</v>
      </c>
      <c r="OA30" s="24">
        <f t="shared" si="193"/>
        <v>0</v>
      </c>
      <c r="OB30" s="26" t="str">
        <f t="shared" si="30"/>
        <v/>
      </c>
      <c r="OC30" s="26" t="str">
        <f t="shared" si="31"/>
        <v/>
      </c>
      <c r="OD30" s="24" t="str">
        <f t="shared" si="390"/>
        <v/>
      </c>
      <c r="OE30" s="24" t="str">
        <f t="shared" si="446"/>
        <v/>
      </c>
      <c r="OF30" s="101" t="str">
        <f t="shared" si="195"/>
        <v/>
      </c>
      <c r="OG30" s="24" t="str">
        <f t="shared" si="196"/>
        <v/>
      </c>
      <c r="OH30" s="27">
        <f t="shared" si="371"/>
        <v>1</v>
      </c>
      <c r="OI30" s="27" t="str">
        <f t="shared" si="197"/>
        <v>1</v>
      </c>
      <c r="OJ30" s="27" t="str">
        <f t="shared" si="342"/>
        <v/>
      </c>
      <c r="OK30" s="27" t="str">
        <f t="shared" si="198"/>
        <v/>
      </c>
      <c r="OL30" s="28" t="str">
        <f t="shared" ca="1" si="199"/>
        <v/>
      </c>
      <c r="OM30" s="33">
        <f>入力シート!OK30</f>
        <v>0</v>
      </c>
      <c r="ON30" s="88" t="str">
        <f t="shared" ca="1" si="447"/>
        <v/>
      </c>
      <c r="OO30" s="87" t="str">
        <f t="shared" si="448"/>
        <v/>
      </c>
      <c r="OP30" s="89" t="str">
        <f t="shared" ca="1" si="200"/>
        <v/>
      </c>
      <c r="OQ30" s="84">
        <f t="shared" si="201"/>
        <v>0</v>
      </c>
      <c r="OR30" s="84" t="str">
        <f t="shared" si="449"/>
        <v/>
      </c>
      <c r="OS30" s="84" t="str">
        <f t="shared" si="202"/>
        <v/>
      </c>
      <c r="OT30" s="24" t="str">
        <f t="shared" si="203"/>
        <v/>
      </c>
      <c r="OU30" s="101">
        <f>入力シート!OL30</f>
        <v>0</v>
      </c>
      <c r="OV30" s="210">
        <f>入力シート!OM30</f>
        <v>0</v>
      </c>
      <c r="OW30" s="211"/>
      <c r="OX30" s="212"/>
      <c r="OY30" s="94"/>
      <c r="OZ30" s="94"/>
      <c r="PA30" s="94"/>
      <c r="PB30" s="14">
        <f>入力シート!ON30</f>
        <v>0</v>
      </c>
      <c r="PD30" s="30" t="str">
        <f t="shared" si="343"/>
        <v/>
      </c>
      <c r="PE30" s="101">
        <f>入力シート!PD30</f>
        <v>0</v>
      </c>
      <c r="PF30" s="101" t="str">
        <f>IF(PD30="","",入力シート!PE30)</f>
        <v/>
      </c>
      <c r="PG30" s="24">
        <f>TIME(入力シート!PG30,入力シート!PI30,0)</f>
        <v>0</v>
      </c>
      <c r="PH30" s="24">
        <f>TIME(入力シート!PK30,入力シート!PM30,0)</f>
        <v>0</v>
      </c>
      <c r="PI30" s="31">
        <f>TIME(入力シート!PO30,入力シート!PQ30,0)</f>
        <v>0</v>
      </c>
      <c r="PJ30" s="31">
        <f>TIME(入力シート!PS30,入力シート!PU30,0)</f>
        <v>0</v>
      </c>
      <c r="PK30" s="24">
        <f t="shared" si="204"/>
        <v>0</v>
      </c>
      <c r="PL30" s="24">
        <f t="shared" si="205"/>
        <v>0</v>
      </c>
      <c r="PM30" s="24">
        <f t="shared" si="206"/>
        <v>0</v>
      </c>
      <c r="PN30" s="26" t="str">
        <f t="shared" si="33"/>
        <v/>
      </c>
      <c r="PO30" s="26" t="str">
        <f t="shared" si="34"/>
        <v/>
      </c>
      <c r="PP30" s="24" t="str">
        <f t="shared" si="391"/>
        <v/>
      </c>
      <c r="PQ30" s="24" t="str">
        <f t="shared" si="450"/>
        <v/>
      </c>
      <c r="PR30" s="101" t="str">
        <f t="shared" si="208"/>
        <v/>
      </c>
      <c r="PS30" s="24" t="str">
        <f t="shared" si="209"/>
        <v/>
      </c>
      <c r="PT30" s="27">
        <f t="shared" si="372"/>
        <v>1</v>
      </c>
      <c r="PU30" s="27" t="str">
        <f t="shared" si="210"/>
        <v>1</v>
      </c>
      <c r="PV30" s="27" t="str">
        <f t="shared" si="344"/>
        <v/>
      </c>
      <c r="PW30" s="27" t="str">
        <f t="shared" si="211"/>
        <v/>
      </c>
      <c r="PX30" s="28" t="str">
        <f t="shared" ca="1" si="212"/>
        <v/>
      </c>
      <c r="PY30" s="33">
        <f>入力シート!PW30</f>
        <v>0</v>
      </c>
      <c r="PZ30" s="88" t="str">
        <f t="shared" ca="1" si="451"/>
        <v/>
      </c>
      <c r="QA30" s="87" t="str">
        <f t="shared" si="452"/>
        <v/>
      </c>
      <c r="QB30" s="89" t="str">
        <f t="shared" ca="1" si="213"/>
        <v/>
      </c>
      <c r="QC30" s="84">
        <f t="shared" si="214"/>
        <v>0</v>
      </c>
      <c r="QD30" s="84" t="str">
        <f t="shared" si="453"/>
        <v/>
      </c>
      <c r="QE30" s="84" t="str">
        <f t="shared" si="215"/>
        <v/>
      </c>
      <c r="QF30" s="24" t="str">
        <f t="shared" si="216"/>
        <v/>
      </c>
      <c r="QG30" s="101">
        <f>入力シート!PX30</f>
        <v>0</v>
      </c>
      <c r="QH30" s="210">
        <f>入力シート!PY30</f>
        <v>0</v>
      </c>
      <c r="QI30" s="211"/>
      <c r="QJ30" s="212"/>
      <c r="QK30" s="94"/>
      <c r="QL30" s="94"/>
      <c r="QM30" s="94"/>
      <c r="QN30" s="14">
        <f>入力シート!PZ30</f>
        <v>0</v>
      </c>
      <c r="QP30" s="30" t="str">
        <f t="shared" si="345"/>
        <v/>
      </c>
      <c r="QQ30" s="101">
        <f>入力シート!QP30</f>
        <v>0</v>
      </c>
      <c r="QR30" s="101" t="str">
        <f>IF(QP30="","",入力シート!QQ30)</f>
        <v/>
      </c>
      <c r="QS30" s="24">
        <f>TIME(入力シート!QS30,入力シート!QU30,0)</f>
        <v>0</v>
      </c>
      <c r="QT30" s="24">
        <f>TIME(入力シート!QW30,入力シート!QY30,0)</f>
        <v>0</v>
      </c>
      <c r="QU30" s="31">
        <f>TIME(入力シート!RA30,入力シート!RC30,0)</f>
        <v>0</v>
      </c>
      <c r="QV30" s="31">
        <f>TIME(入力シート!RE30,入力シート!RG30,0)</f>
        <v>0</v>
      </c>
      <c r="QW30" s="24">
        <f t="shared" si="217"/>
        <v>0</v>
      </c>
      <c r="QX30" s="24">
        <f t="shared" si="218"/>
        <v>0</v>
      </c>
      <c r="QY30" s="24">
        <f t="shared" si="219"/>
        <v>0</v>
      </c>
      <c r="QZ30" s="26" t="str">
        <f t="shared" si="36"/>
        <v/>
      </c>
      <c r="RA30" s="26" t="str">
        <f t="shared" si="37"/>
        <v/>
      </c>
      <c r="RB30" s="24" t="str">
        <f t="shared" si="392"/>
        <v/>
      </c>
      <c r="RC30" s="24" t="str">
        <f t="shared" si="454"/>
        <v/>
      </c>
      <c r="RD30" s="101" t="str">
        <f t="shared" si="221"/>
        <v/>
      </c>
      <c r="RE30" s="24" t="str">
        <f t="shared" si="222"/>
        <v/>
      </c>
      <c r="RF30" s="27">
        <f t="shared" si="373"/>
        <v>1</v>
      </c>
      <c r="RG30" s="27" t="str">
        <f t="shared" si="223"/>
        <v>1</v>
      </c>
      <c r="RH30" s="27" t="str">
        <f t="shared" si="346"/>
        <v/>
      </c>
      <c r="RI30" s="27" t="str">
        <f t="shared" si="224"/>
        <v/>
      </c>
      <c r="RJ30" s="28" t="str">
        <f t="shared" ca="1" si="225"/>
        <v/>
      </c>
      <c r="RK30" s="33">
        <f>入力シート!RI30</f>
        <v>0</v>
      </c>
      <c r="RL30" s="88" t="str">
        <f t="shared" ca="1" si="455"/>
        <v/>
      </c>
      <c r="RM30" s="87" t="str">
        <f t="shared" si="456"/>
        <v/>
      </c>
      <c r="RN30" s="89" t="str">
        <f t="shared" ca="1" si="226"/>
        <v/>
      </c>
      <c r="RO30" s="84">
        <f t="shared" si="227"/>
        <v>0</v>
      </c>
      <c r="RP30" s="84" t="str">
        <f t="shared" si="457"/>
        <v/>
      </c>
      <c r="RQ30" s="84" t="str">
        <f t="shared" si="228"/>
        <v/>
      </c>
      <c r="RR30" s="24" t="str">
        <f t="shared" si="229"/>
        <v/>
      </c>
      <c r="RS30" s="101">
        <f>入力シート!RJ30</f>
        <v>0</v>
      </c>
      <c r="RT30" s="210">
        <f>入力シート!RK30</f>
        <v>0</v>
      </c>
      <c r="RU30" s="211"/>
      <c r="RV30" s="212"/>
      <c r="RW30" s="94"/>
      <c r="RX30" s="94"/>
      <c r="RY30" s="94"/>
      <c r="RZ30" s="14">
        <f>入力シート!RL30</f>
        <v>0</v>
      </c>
      <c r="SB30" s="30" t="str">
        <f t="shared" si="347"/>
        <v/>
      </c>
      <c r="SC30" s="101">
        <f>入力シート!SB30</f>
        <v>0</v>
      </c>
      <c r="SD30" s="101" t="str">
        <f>IF(SB30="","",入力シート!SC30)</f>
        <v/>
      </c>
      <c r="SE30" s="24">
        <f>TIME(入力シート!SE30,入力シート!SG30,0)</f>
        <v>0</v>
      </c>
      <c r="SF30" s="24">
        <f>TIME(入力シート!SI30,入力シート!SK30,0)</f>
        <v>0</v>
      </c>
      <c r="SG30" s="31">
        <f>TIME(入力シート!SM30,入力シート!SO30,0)</f>
        <v>0</v>
      </c>
      <c r="SH30" s="31">
        <f>TIME(入力シート!SQ30,入力シート!SS30,0)</f>
        <v>0</v>
      </c>
      <c r="SI30" s="24">
        <f t="shared" si="230"/>
        <v>0</v>
      </c>
      <c r="SJ30" s="24">
        <f t="shared" si="231"/>
        <v>0</v>
      </c>
      <c r="SK30" s="24">
        <f t="shared" si="232"/>
        <v>0</v>
      </c>
      <c r="SL30" s="26" t="str">
        <f t="shared" si="39"/>
        <v/>
      </c>
      <c r="SM30" s="26" t="str">
        <f t="shared" si="40"/>
        <v/>
      </c>
      <c r="SN30" s="24" t="str">
        <f t="shared" si="393"/>
        <v/>
      </c>
      <c r="SO30" s="24" t="str">
        <f t="shared" si="458"/>
        <v/>
      </c>
      <c r="SP30" s="101" t="str">
        <f t="shared" si="234"/>
        <v/>
      </c>
      <c r="SQ30" s="24" t="str">
        <f t="shared" si="235"/>
        <v/>
      </c>
      <c r="SR30" s="27">
        <f t="shared" si="374"/>
        <v>1</v>
      </c>
      <c r="SS30" s="27" t="str">
        <f t="shared" si="236"/>
        <v>1</v>
      </c>
      <c r="ST30" s="27" t="str">
        <f t="shared" si="348"/>
        <v/>
      </c>
      <c r="SU30" s="27" t="str">
        <f t="shared" si="237"/>
        <v/>
      </c>
      <c r="SV30" s="28" t="str">
        <f t="shared" ca="1" si="238"/>
        <v/>
      </c>
      <c r="SW30" s="33">
        <f>入力シート!SU30</f>
        <v>0</v>
      </c>
      <c r="SX30" s="88" t="str">
        <f t="shared" ca="1" si="459"/>
        <v/>
      </c>
      <c r="SY30" s="87" t="str">
        <f t="shared" si="460"/>
        <v/>
      </c>
      <c r="SZ30" s="89" t="str">
        <f t="shared" ca="1" si="239"/>
        <v/>
      </c>
      <c r="TA30" s="84">
        <f t="shared" si="240"/>
        <v>0</v>
      </c>
      <c r="TB30" s="84" t="str">
        <f t="shared" si="461"/>
        <v/>
      </c>
      <c r="TC30" s="84" t="str">
        <f t="shared" si="241"/>
        <v/>
      </c>
      <c r="TD30" s="24" t="str">
        <f t="shared" si="242"/>
        <v/>
      </c>
      <c r="TE30" s="101">
        <f>入力シート!SV30</f>
        <v>0</v>
      </c>
      <c r="TF30" s="210">
        <f>入力シート!SW30</f>
        <v>0</v>
      </c>
      <c r="TG30" s="211"/>
      <c r="TH30" s="212"/>
      <c r="TI30" s="94"/>
      <c r="TJ30" s="94"/>
      <c r="TK30" s="94"/>
      <c r="TL30" s="14">
        <f>入力シート!SX30</f>
        <v>0</v>
      </c>
      <c r="TN30" s="30" t="str">
        <f t="shared" si="349"/>
        <v/>
      </c>
      <c r="TO30" s="101">
        <f>入力シート!TN30</f>
        <v>0</v>
      </c>
      <c r="TP30" s="101" t="str">
        <f>IF(TN30="","",入力シート!TO30)</f>
        <v/>
      </c>
      <c r="TQ30" s="24">
        <f>TIME(入力シート!TQ30,入力シート!TS30,0)</f>
        <v>0</v>
      </c>
      <c r="TR30" s="24">
        <f>TIME(入力シート!TU30,入力シート!TW30,0)</f>
        <v>0</v>
      </c>
      <c r="TS30" s="31">
        <f>TIME(入力シート!TY30,入力シート!UA30,0)</f>
        <v>0</v>
      </c>
      <c r="TT30" s="31">
        <f>TIME(入力シート!UC30,入力シート!UE30,0)</f>
        <v>0</v>
      </c>
      <c r="TU30" s="24">
        <f t="shared" si="243"/>
        <v>0</v>
      </c>
      <c r="TV30" s="24">
        <f t="shared" si="244"/>
        <v>0</v>
      </c>
      <c r="TW30" s="24">
        <f t="shared" si="245"/>
        <v>0</v>
      </c>
      <c r="TX30" s="26" t="str">
        <f t="shared" si="42"/>
        <v/>
      </c>
      <c r="TY30" s="26" t="str">
        <f t="shared" si="43"/>
        <v/>
      </c>
      <c r="TZ30" s="24" t="str">
        <f t="shared" si="394"/>
        <v/>
      </c>
      <c r="UA30" s="24" t="str">
        <f t="shared" si="462"/>
        <v/>
      </c>
      <c r="UB30" s="101" t="str">
        <f t="shared" si="247"/>
        <v/>
      </c>
      <c r="UC30" s="24" t="str">
        <f t="shared" si="248"/>
        <v/>
      </c>
      <c r="UD30" s="27">
        <f t="shared" si="375"/>
        <v>1</v>
      </c>
      <c r="UE30" s="27" t="str">
        <f t="shared" si="249"/>
        <v>1</v>
      </c>
      <c r="UF30" s="27" t="str">
        <f t="shared" si="350"/>
        <v/>
      </c>
      <c r="UG30" s="27" t="str">
        <f t="shared" si="250"/>
        <v/>
      </c>
      <c r="UH30" s="28" t="str">
        <f t="shared" ca="1" si="251"/>
        <v/>
      </c>
      <c r="UI30" s="33">
        <f>入力シート!UG30</f>
        <v>0</v>
      </c>
      <c r="UJ30" s="88" t="str">
        <f t="shared" ca="1" si="463"/>
        <v/>
      </c>
      <c r="UK30" s="87" t="str">
        <f t="shared" si="464"/>
        <v/>
      </c>
      <c r="UL30" s="89" t="str">
        <f t="shared" ca="1" si="252"/>
        <v/>
      </c>
      <c r="UM30" s="84">
        <f t="shared" si="253"/>
        <v>0</v>
      </c>
      <c r="UN30" s="84" t="str">
        <f t="shared" si="465"/>
        <v/>
      </c>
      <c r="UO30" s="84" t="str">
        <f t="shared" si="254"/>
        <v/>
      </c>
      <c r="UP30" s="24" t="str">
        <f t="shared" si="255"/>
        <v/>
      </c>
      <c r="UQ30" s="101">
        <f>入力シート!UH30</f>
        <v>0</v>
      </c>
      <c r="UR30" s="210">
        <f>入力シート!UI30</f>
        <v>0</v>
      </c>
      <c r="US30" s="211"/>
      <c r="UT30" s="212"/>
      <c r="UU30" s="94"/>
      <c r="UV30" s="94"/>
      <c r="UW30" s="94"/>
      <c r="UX30" s="14">
        <f>入力シート!UJ30</f>
        <v>0</v>
      </c>
      <c r="UZ30" s="30" t="str">
        <f t="shared" si="351"/>
        <v/>
      </c>
      <c r="VA30" s="101">
        <f>入力シート!UZ30</f>
        <v>0</v>
      </c>
      <c r="VB30" s="101" t="str">
        <f>IF(UZ30="","",入力シート!VA30)</f>
        <v/>
      </c>
      <c r="VC30" s="24">
        <f>TIME(入力シート!VC30,入力シート!VE30,0)</f>
        <v>0</v>
      </c>
      <c r="VD30" s="24">
        <f>TIME(入力シート!VG30,入力シート!VI30,0)</f>
        <v>0</v>
      </c>
      <c r="VE30" s="31">
        <f>TIME(入力シート!VK30,入力シート!VM30,0)</f>
        <v>0</v>
      </c>
      <c r="VF30" s="31">
        <f>TIME(入力シート!VO30,入力シート!VQ30,0)</f>
        <v>0</v>
      </c>
      <c r="VG30" s="24">
        <f t="shared" si="256"/>
        <v>0</v>
      </c>
      <c r="VH30" s="24">
        <f t="shared" si="257"/>
        <v>0</v>
      </c>
      <c r="VI30" s="24">
        <f t="shared" si="258"/>
        <v>0</v>
      </c>
      <c r="VJ30" s="26" t="str">
        <f t="shared" si="45"/>
        <v/>
      </c>
      <c r="VK30" s="26" t="str">
        <f t="shared" si="46"/>
        <v/>
      </c>
      <c r="VL30" s="24" t="str">
        <f t="shared" si="395"/>
        <v/>
      </c>
      <c r="VM30" s="24" t="str">
        <f t="shared" si="466"/>
        <v/>
      </c>
      <c r="VN30" s="101" t="str">
        <f t="shared" si="260"/>
        <v/>
      </c>
      <c r="VO30" s="24" t="str">
        <f t="shared" si="261"/>
        <v/>
      </c>
      <c r="VP30" s="27">
        <f t="shared" si="376"/>
        <v>1</v>
      </c>
      <c r="VQ30" s="27" t="str">
        <f t="shared" si="262"/>
        <v>1</v>
      </c>
      <c r="VR30" s="27" t="str">
        <f t="shared" si="352"/>
        <v/>
      </c>
      <c r="VS30" s="27" t="str">
        <f t="shared" si="263"/>
        <v/>
      </c>
      <c r="VT30" s="28" t="str">
        <f t="shared" ca="1" si="264"/>
        <v/>
      </c>
      <c r="VU30" s="33">
        <f>入力シート!VS30</f>
        <v>0</v>
      </c>
      <c r="VV30" s="88" t="str">
        <f t="shared" ca="1" si="467"/>
        <v/>
      </c>
      <c r="VW30" s="87" t="str">
        <f t="shared" si="468"/>
        <v/>
      </c>
      <c r="VX30" s="89" t="str">
        <f t="shared" ca="1" si="265"/>
        <v/>
      </c>
      <c r="VY30" s="84">
        <f t="shared" si="266"/>
        <v>0</v>
      </c>
      <c r="VZ30" s="84" t="str">
        <f t="shared" si="469"/>
        <v/>
      </c>
      <c r="WA30" s="84" t="str">
        <f t="shared" si="267"/>
        <v/>
      </c>
      <c r="WB30" s="24" t="str">
        <f t="shared" si="268"/>
        <v/>
      </c>
      <c r="WC30" s="101">
        <f>入力シート!VT30</f>
        <v>0</v>
      </c>
      <c r="WD30" s="210">
        <f>入力シート!VU30</f>
        <v>0</v>
      </c>
      <c r="WE30" s="211"/>
      <c r="WF30" s="212"/>
      <c r="WG30" s="94"/>
      <c r="WH30" s="94"/>
      <c r="WI30" s="94"/>
      <c r="WJ30" s="14">
        <f>入力シート!VV30</f>
        <v>0</v>
      </c>
      <c r="WL30" s="30" t="str">
        <f t="shared" si="353"/>
        <v/>
      </c>
      <c r="WM30" s="101">
        <f>入力シート!WL30</f>
        <v>0</v>
      </c>
      <c r="WN30" s="101" t="str">
        <f>IF(WL30="","",入力シート!WM30)</f>
        <v/>
      </c>
      <c r="WO30" s="24">
        <f>TIME(入力シート!WO30,入力シート!WQ30,0)</f>
        <v>0</v>
      </c>
      <c r="WP30" s="24">
        <f>TIME(入力シート!WS30,入力シート!WU30,0)</f>
        <v>0</v>
      </c>
      <c r="WQ30" s="31">
        <f>TIME(入力シート!WW30,入力シート!WY30,0)</f>
        <v>0</v>
      </c>
      <c r="WR30" s="31">
        <f>TIME(入力シート!XA30,入力シート!XC30,0)</f>
        <v>0</v>
      </c>
      <c r="WS30" s="24">
        <f t="shared" si="269"/>
        <v>0</v>
      </c>
      <c r="WT30" s="24">
        <f t="shared" si="270"/>
        <v>0</v>
      </c>
      <c r="WU30" s="24">
        <f t="shared" si="271"/>
        <v>0</v>
      </c>
      <c r="WV30" s="26" t="str">
        <f t="shared" si="48"/>
        <v/>
      </c>
      <c r="WW30" s="26" t="str">
        <f t="shared" si="49"/>
        <v/>
      </c>
      <c r="WX30" s="24" t="str">
        <f t="shared" si="396"/>
        <v/>
      </c>
      <c r="WY30" s="24" t="str">
        <f t="shared" si="470"/>
        <v/>
      </c>
      <c r="WZ30" s="101" t="str">
        <f t="shared" si="273"/>
        <v/>
      </c>
      <c r="XA30" s="24" t="str">
        <f t="shared" si="274"/>
        <v/>
      </c>
      <c r="XB30" s="27">
        <f t="shared" si="377"/>
        <v>1</v>
      </c>
      <c r="XC30" s="27" t="str">
        <f t="shared" si="275"/>
        <v>1</v>
      </c>
      <c r="XD30" s="27" t="str">
        <f t="shared" si="354"/>
        <v/>
      </c>
      <c r="XE30" s="27" t="str">
        <f t="shared" si="276"/>
        <v/>
      </c>
      <c r="XF30" s="28" t="str">
        <f t="shared" ca="1" si="277"/>
        <v/>
      </c>
      <c r="XG30" s="33">
        <f>入力シート!XE30</f>
        <v>0</v>
      </c>
      <c r="XH30" s="88" t="str">
        <f t="shared" ca="1" si="471"/>
        <v/>
      </c>
      <c r="XI30" s="87" t="str">
        <f t="shared" si="472"/>
        <v/>
      </c>
      <c r="XJ30" s="89" t="str">
        <f t="shared" ca="1" si="278"/>
        <v/>
      </c>
      <c r="XK30" s="84">
        <f t="shared" si="279"/>
        <v>0</v>
      </c>
      <c r="XL30" s="84" t="str">
        <f t="shared" si="473"/>
        <v/>
      </c>
      <c r="XM30" s="84" t="str">
        <f t="shared" si="280"/>
        <v/>
      </c>
      <c r="XN30" s="24" t="str">
        <f t="shared" si="281"/>
        <v/>
      </c>
      <c r="XO30" s="101">
        <f>入力シート!XF30</f>
        <v>0</v>
      </c>
      <c r="XP30" s="210">
        <f>入力シート!XG30</f>
        <v>0</v>
      </c>
      <c r="XQ30" s="211"/>
      <c r="XR30" s="212"/>
      <c r="XS30" s="94"/>
      <c r="XT30" s="94"/>
      <c r="XU30" s="94"/>
      <c r="XV30" s="14">
        <f>入力シート!XH30</f>
        <v>0</v>
      </c>
      <c r="XX30" s="30" t="str">
        <f t="shared" si="355"/>
        <v/>
      </c>
      <c r="XY30" s="101">
        <f>入力シート!XX30</f>
        <v>0</v>
      </c>
      <c r="XZ30" s="101" t="str">
        <f>IF(XX30="","",入力シート!XY30)</f>
        <v/>
      </c>
      <c r="YA30" s="24">
        <f>TIME(入力シート!YA30,入力シート!YC30,0)</f>
        <v>0</v>
      </c>
      <c r="YB30" s="24">
        <f>TIME(入力シート!YE30,入力シート!YG30,0)</f>
        <v>0</v>
      </c>
      <c r="YC30" s="31">
        <f>TIME(入力シート!YI30,入力シート!YK30,0)</f>
        <v>0</v>
      </c>
      <c r="YD30" s="31">
        <f>TIME(入力シート!YM30,入力シート!YO30,0)</f>
        <v>0</v>
      </c>
      <c r="YE30" s="24">
        <f t="shared" si="282"/>
        <v>0</v>
      </c>
      <c r="YF30" s="24">
        <f t="shared" si="283"/>
        <v>0</v>
      </c>
      <c r="YG30" s="24">
        <f t="shared" si="284"/>
        <v>0</v>
      </c>
      <c r="YH30" s="26" t="str">
        <f t="shared" si="51"/>
        <v/>
      </c>
      <c r="YI30" s="26" t="str">
        <f t="shared" si="52"/>
        <v/>
      </c>
      <c r="YJ30" s="24" t="str">
        <f t="shared" si="397"/>
        <v/>
      </c>
      <c r="YK30" s="24" t="str">
        <f t="shared" si="474"/>
        <v/>
      </c>
      <c r="YL30" s="101" t="str">
        <f t="shared" si="286"/>
        <v/>
      </c>
      <c r="YM30" s="24" t="str">
        <f t="shared" si="287"/>
        <v/>
      </c>
      <c r="YN30" s="27">
        <f t="shared" si="378"/>
        <v>1</v>
      </c>
      <c r="YO30" s="27" t="str">
        <f t="shared" si="288"/>
        <v>1</v>
      </c>
      <c r="YP30" s="27" t="str">
        <f t="shared" si="356"/>
        <v/>
      </c>
      <c r="YQ30" s="27" t="str">
        <f t="shared" si="289"/>
        <v/>
      </c>
      <c r="YR30" s="28" t="str">
        <f t="shared" ca="1" si="290"/>
        <v/>
      </c>
      <c r="YS30" s="33">
        <f>入力シート!YQ30</f>
        <v>0</v>
      </c>
      <c r="YT30" s="88" t="str">
        <f t="shared" ca="1" si="475"/>
        <v/>
      </c>
      <c r="YU30" s="87" t="str">
        <f t="shared" si="476"/>
        <v/>
      </c>
      <c r="YV30" s="89" t="str">
        <f t="shared" ca="1" si="291"/>
        <v/>
      </c>
      <c r="YW30" s="84">
        <f t="shared" si="292"/>
        <v>0</v>
      </c>
      <c r="YX30" s="84" t="str">
        <f t="shared" si="477"/>
        <v/>
      </c>
      <c r="YY30" s="84" t="str">
        <f t="shared" si="293"/>
        <v/>
      </c>
      <c r="YZ30" s="24" t="str">
        <f t="shared" si="294"/>
        <v/>
      </c>
      <c r="ZA30" s="101">
        <f>入力シート!YR30</f>
        <v>0</v>
      </c>
      <c r="ZB30" s="210">
        <f>入力シート!YS30</f>
        <v>0</v>
      </c>
      <c r="ZC30" s="211"/>
      <c r="ZD30" s="212"/>
      <c r="ZE30" s="94"/>
      <c r="ZF30" s="94"/>
      <c r="ZG30" s="94"/>
      <c r="ZH30" s="14">
        <f>入力シート!YT30</f>
        <v>0</v>
      </c>
      <c r="ZJ30" s="30" t="str">
        <f t="shared" si="357"/>
        <v/>
      </c>
      <c r="ZK30" s="101">
        <f>入力シート!ZJ30</f>
        <v>0</v>
      </c>
      <c r="ZL30" s="101" t="str">
        <f>IF(ZJ30="","",入力シート!ZK30)</f>
        <v/>
      </c>
      <c r="ZM30" s="24">
        <f>TIME(入力シート!ZM30,入力シート!ZO30,0)</f>
        <v>0</v>
      </c>
      <c r="ZN30" s="24">
        <f>TIME(入力シート!ZQ30,入力シート!ZS30,0)</f>
        <v>0</v>
      </c>
      <c r="ZO30" s="31">
        <f>TIME(入力シート!ZU30,入力シート!ZW30,0)</f>
        <v>0</v>
      </c>
      <c r="ZP30" s="31">
        <f>TIME(入力シート!ZY30,入力シート!AAA30,0)</f>
        <v>0</v>
      </c>
      <c r="ZQ30" s="24">
        <f t="shared" si="295"/>
        <v>0</v>
      </c>
      <c r="ZR30" s="24">
        <f t="shared" si="296"/>
        <v>0</v>
      </c>
      <c r="ZS30" s="24">
        <f t="shared" si="297"/>
        <v>0</v>
      </c>
      <c r="ZT30" s="26" t="str">
        <f t="shared" si="54"/>
        <v/>
      </c>
      <c r="ZU30" s="26" t="str">
        <f t="shared" si="55"/>
        <v/>
      </c>
      <c r="ZV30" s="24" t="str">
        <f t="shared" si="398"/>
        <v/>
      </c>
      <c r="ZW30" s="24" t="str">
        <f t="shared" si="478"/>
        <v/>
      </c>
      <c r="ZX30" s="101" t="str">
        <f t="shared" si="299"/>
        <v/>
      </c>
      <c r="ZY30" s="24" t="str">
        <f t="shared" si="300"/>
        <v/>
      </c>
      <c r="ZZ30" s="27">
        <f t="shared" si="379"/>
        <v>1</v>
      </c>
      <c r="AAA30" s="27" t="str">
        <f t="shared" si="301"/>
        <v>1</v>
      </c>
      <c r="AAB30" s="27" t="str">
        <f t="shared" si="358"/>
        <v/>
      </c>
      <c r="AAC30" s="27" t="str">
        <f t="shared" si="302"/>
        <v/>
      </c>
      <c r="AAD30" s="28" t="str">
        <f t="shared" ca="1" si="303"/>
        <v/>
      </c>
      <c r="AAE30" s="33">
        <f>入力シート!AAC30</f>
        <v>0</v>
      </c>
      <c r="AAF30" s="88" t="str">
        <f t="shared" ca="1" si="479"/>
        <v/>
      </c>
      <c r="AAG30" s="87" t="str">
        <f t="shared" si="480"/>
        <v/>
      </c>
      <c r="AAH30" s="89" t="str">
        <f t="shared" ca="1" si="304"/>
        <v/>
      </c>
      <c r="AAI30" s="84">
        <f t="shared" si="305"/>
        <v>0</v>
      </c>
      <c r="AAJ30" s="84" t="str">
        <f t="shared" si="481"/>
        <v/>
      </c>
      <c r="AAK30" s="84" t="str">
        <f t="shared" si="306"/>
        <v/>
      </c>
      <c r="AAL30" s="24" t="str">
        <f t="shared" si="307"/>
        <v/>
      </c>
      <c r="AAM30" s="101">
        <f>入力シート!AAD30</f>
        <v>0</v>
      </c>
      <c r="AAN30" s="210">
        <f>入力シート!AAE30</f>
        <v>0</v>
      </c>
      <c r="AAO30" s="211"/>
      <c r="AAP30" s="212"/>
      <c r="AAQ30" s="94"/>
      <c r="AAR30" s="94"/>
      <c r="AAS30" s="94"/>
      <c r="AAT30" s="14">
        <f>入力シート!AAF30</f>
        <v>0</v>
      </c>
      <c r="AAV30" s="30" t="str">
        <f t="shared" si="359"/>
        <v/>
      </c>
      <c r="AAW30" s="101">
        <f>入力シート!AAV30</f>
        <v>0</v>
      </c>
      <c r="AAX30" s="101" t="str">
        <f>IF(AAV30="","",入力シート!AAW30)</f>
        <v/>
      </c>
      <c r="AAY30" s="24">
        <f>TIME(入力シート!AAY30,入力シート!ABA30,0)</f>
        <v>0</v>
      </c>
      <c r="AAZ30" s="24">
        <f>TIME(入力シート!ABC30,入力シート!ABE30,0)</f>
        <v>0</v>
      </c>
      <c r="ABA30" s="31">
        <f>TIME(入力シート!ABG30,入力シート!ABI30,0)</f>
        <v>0</v>
      </c>
      <c r="ABB30" s="31">
        <f>TIME(入力シート!ABK30,入力シート!ABM30,0)</f>
        <v>0</v>
      </c>
      <c r="ABC30" s="24">
        <f t="shared" si="308"/>
        <v>0</v>
      </c>
      <c r="ABD30" s="24">
        <f t="shared" si="309"/>
        <v>0</v>
      </c>
      <c r="ABE30" s="24">
        <f t="shared" si="310"/>
        <v>0</v>
      </c>
      <c r="ABF30" s="26" t="str">
        <f t="shared" si="57"/>
        <v/>
      </c>
      <c r="ABG30" s="26" t="str">
        <f t="shared" si="58"/>
        <v/>
      </c>
      <c r="ABH30" s="24" t="str">
        <f t="shared" si="399"/>
        <v/>
      </c>
      <c r="ABI30" s="24" t="str">
        <f t="shared" si="482"/>
        <v/>
      </c>
      <c r="ABJ30" s="101" t="str">
        <f t="shared" si="312"/>
        <v/>
      </c>
      <c r="ABK30" s="24" t="str">
        <f t="shared" si="313"/>
        <v/>
      </c>
      <c r="ABL30" s="27">
        <f t="shared" si="380"/>
        <v>1</v>
      </c>
      <c r="ABM30" s="27" t="str">
        <f t="shared" si="314"/>
        <v>1</v>
      </c>
      <c r="ABN30" s="27" t="str">
        <f t="shared" si="360"/>
        <v/>
      </c>
      <c r="ABO30" s="27" t="str">
        <f t="shared" si="315"/>
        <v/>
      </c>
      <c r="ABP30" s="28" t="str">
        <f t="shared" ca="1" si="316"/>
        <v/>
      </c>
      <c r="ABQ30" s="33">
        <f>入力シート!ABO30</f>
        <v>0</v>
      </c>
      <c r="ABR30" s="88" t="str">
        <f t="shared" ca="1" si="483"/>
        <v/>
      </c>
      <c r="ABS30" s="87" t="str">
        <f t="shared" si="484"/>
        <v/>
      </c>
      <c r="ABT30" s="89" t="str">
        <f t="shared" ca="1" si="317"/>
        <v/>
      </c>
      <c r="ABU30" s="84">
        <f t="shared" si="318"/>
        <v>0</v>
      </c>
      <c r="ABV30" s="84" t="str">
        <f t="shared" si="485"/>
        <v/>
      </c>
      <c r="ABW30" s="84" t="str">
        <f t="shared" si="319"/>
        <v/>
      </c>
      <c r="ABX30" s="24" t="str">
        <f t="shared" si="320"/>
        <v/>
      </c>
      <c r="ABY30" s="101">
        <f>入力シート!ABP30</f>
        <v>0</v>
      </c>
      <c r="ABZ30" s="210">
        <f>入力シート!ABQ30</f>
        <v>0</v>
      </c>
      <c r="ACA30" s="211"/>
      <c r="ACB30" s="212"/>
      <c r="ACC30" s="94"/>
      <c r="ACD30" s="94"/>
      <c r="ACE30" s="94"/>
      <c r="ACF30" s="14">
        <f>入力シート!ABR30</f>
        <v>0</v>
      </c>
    </row>
    <row r="31" spans="2:760" ht="18" customHeight="1" x14ac:dyDescent="0.2">
      <c r="B31" s="30" t="str">
        <f t="shared" si="321"/>
        <v/>
      </c>
      <c r="C31" s="101">
        <f>入力シート!B31</f>
        <v>0</v>
      </c>
      <c r="D31" s="101" t="str">
        <f>IF(B31="","",入力シート!C31)</f>
        <v/>
      </c>
      <c r="E31" s="24">
        <f>TIME(入力シート!E31,入力シート!G31,0)</f>
        <v>0</v>
      </c>
      <c r="F31" s="24">
        <f>TIME(入力シート!I31,入力シート!K31,0)</f>
        <v>0</v>
      </c>
      <c r="G31" s="31">
        <f>TIME(入力シート!M31,入力シート!O31,0)</f>
        <v>0</v>
      </c>
      <c r="H31" s="31">
        <f>TIME(入力シート!Q31,入力シート!S31,0)</f>
        <v>0</v>
      </c>
      <c r="I31" s="24">
        <f t="shared" si="60"/>
        <v>0</v>
      </c>
      <c r="J31" s="24">
        <f t="shared" si="61"/>
        <v>0</v>
      </c>
      <c r="K31" s="24">
        <f t="shared" si="62"/>
        <v>0</v>
      </c>
      <c r="L31" s="26" t="str">
        <f t="shared" si="400"/>
        <v/>
      </c>
      <c r="M31" s="26" t="str">
        <f t="shared" si="1"/>
        <v/>
      </c>
      <c r="N31" s="24" t="str">
        <f t="shared" si="401"/>
        <v/>
      </c>
      <c r="O31" s="24" t="str">
        <f t="shared" si="402"/>
        <v/>
      </c>
      <c r="P31" s="101" t="str">
        <f t="shared" si="403"/>
        <v/>
      </c>
      <c r="Q31" s="24" t="str">
        <f t="shared" si="66"/>
        <v/>
      </c>
      <c r="R31" s="27">
        <f t="shared" si="361"/>
        <v>1</v>
      </c>
      <c r="S31" s="27" t="str">
        <f t="shared" si="404"/>
        <v>1</v>
      </c>
      <c r="T31" s="27" t="str">
        <f t="shared" si="322"/>
        <v/>
      </c>
      <c r="U31" s="27" t="str">
        <f t="shared" si="405"/>
        <v/>
      </c>
      <c r="V31" s="28" t="str">
        <f t="shared" ca="1" si="406"/>
        <v/>
      </c>
      <c r="W31" s="33">
        <f>入力シート!U31</f>
        <v>0</v>
      </c>
      <c r="X31" s="88" t="str">
        <f t="shared" ca="1" si="407"/>
        <v/>
      </c>
      <c r="Y31" s="87" t="str">
        <f t="shared" si="408"/>
        <v/>
      </c>
      <c r="Z31" s="89" t="str">
        <f t="shared" ca="1" si="70"/>
        <v/>
      </c>
      <c r="AA31" s="84">
        <f t="shared" si="71"/>
        <v>0</v>
      </c>
      <c r="AB31" s="84" t="str">
        <f t="shared" si="409"/>
        <v/>
      </c>
      <c r="AC31" s="84" t="str">
        <f t="shared" si="72"/>
        <v/>
      </c>
      <c r="AD31" s="24" t="str">
        <f t="shared" si="73"/>
        <v/>
      </c>
      <c r="AE31" s="101">
        <f>入力シート!V31</f>
        <v>0</v>
      </c>
      <c r="AF31" s="210">
        <f>入力シート!W31</f>
        <v>0</v>
      </c>
      <c r="AG31" s="211"/>
      <c r="AH31" s="212"/>
      <c r="AI31" s="94"/>
      <c r="AJ31" s="94"/>
      <c r="AK31" s="94"/>
      <c r="AL31" s="14">
        <f>入力シート!X31</f>
        <v>0</v>
      </c>
      <c r="AN31" s="30" t="str">
        <f t="shared" si="323"/>
        <v/>
      </c>
      <c r="AO31" s="101">
        <f>入力シート!AN31</f>
        <v>0</v>
      </c>
      <c r="AP31" s="101" t="str">
        <f>IF(AN31="","",入力シート!AO31)</f>
        <v/>
      </c>
      <c r="AQ31" s="24">
        <f>TIME(入力シート!AQ31,入力シート!AS31,0)</f>
        <v>0</v>
      </c>
      <c r="AR31" s="24">
        <f>TIME(入力シート!AU31,入力シート!AW31,0)</f>
        <v>0</v>
      </c>
      <c r="AS31" s="31">
        <f>TIME(入力シート!AY31,入力シート!BA31,0)</f>
        <v>0</v>
      </c>
      <c r="AT31" s="31">
        <f>TIME(入力シート!BC31,入力シート!BE31,0)</f>
        <v>0</v>
      </c>
      <c r="AU31" s="24">
        <f t="shared" si="74"/>
        <v>0</v>
      </c>
      <c r="AV31" s="24">
        <f t="shared" si="75"/>
        <v>0</v>
      </c>
      <c r="AW31" s="24">
        <f t="shared" si="76"/>
        <v>0</v>
      </c>
      <c r="AX31" s="26" t="str">
        <f t="shared" si="3"/>
        <v/>
      </c>
      <c r="AY31" s="26" t="str">
        <f t="shared" si="4"/>
        <v/>
      </c>
      <c r="AZ31" s="24" t="str">
        <f t="shared" si="381"/>
        <v/>
      </c>
      <c r="BA31" s="24" t="str">
        <f t="shared" si="410"/>
        <v/>
      </c>
      <c r="BB31" s="101" t="str">
        <f t="shared" si="78"/>
        <v/>
      </c>
      <c r="BC31" s="24" t="str">
        <f t="shared" si="79"/>
        <v/>
      </c>
      <c r="BD31" s="27">
        <f t="shared" si="362"/>
        <v>1</v>
      </c>
      <c r="BE31" s="27" t="str">
        <f t="shared" si="80"/>
        <v>1</v>
      </c>
      <c r="BF31" s="27" t="str">
        <f t="shared" si="324"/>
        <v/>
      </c>
      <c r="BG31" s="27" t="str">
        <f t="shared" si="81"/>
        <v/>
      </c>
      <c r="BH31" s="28" t="str">
        <f t="shared" ca="1" si="82"/>
        <v/>
      </c>
      <c r="BI31" s="33">
        <f>入力シート!BG31</f>
        <v>0</v>
      </c>
      <c r="BJ31" s="88" t="str">
        <f t="shared" ca="1" si="411"/>
        <v/>
      </c>
      <c r="BK31" s="87" t="str">
        <f t="shared" si="412"/>
        <v/>
      </c>
      <c r="BL31" s="89" t="str">
        <f t="shared" ca="1" si="83"/>
        <v/>
      </c>
      <c r="BM31" s="84">
        <f t="shared" si="84"/>
        <v>0</v>
      </c>
      <c r="BN31" s="84" t="str">
        <f t="shared" si="413"/>
        <v/>
      </c>
      <c r="BO31" s="84" t="str">
        <f t="shared" si="85"/>
        <v/>
      </c>
      <c r="BP31" s="24" t="str">
        <f t="shared" si="86"/>
        <v/>
      </c>
      <c r="BQ31" s="101">
        <f>入力シート!BH31</f>
        <v>0</v>
      </c>
      <c r="BR31" s="210">
        <f>入力シート!BI31</f>
        <v>0</v>
      </c>
      <c r="BS31" s="211"/>
      <c r="BT31" s="212"/>
      <c r="BU31" s="94"/>
      <c r="BV31" s="94"/>
      <c r="BW31" s="94"/>
      <c r="BX31" s="14">
        <f>入力シート!BJ31</f>
        <v>0</v>
      </c>
      <c r="BZ31" s="30" t="str">
        <f t="shared" si="325"/>
        <v/>
      </c>
      <c r="CA31" s="101">
        <f>入力シート!BZ31</f>
        <v>0</v>
      </c>
      <c r="CB31" s="101" t="str">
        <f>IF(BZ31="","",入力シート!CA31)</f>
        <v/>
      </c>
      <c r="CC31" s="24">
        <f>TIME(入力シート!CC31,入力シート!CE31,0)</f>
        <v>0</v>
      </c>
      <c r="CD31" s="24">
        <f>TIME(入力シート!CG31,入力シート!CI31,0)</f>
        <v>0</v>
      </c>
      <c r="CE31" s="31">
        <f>TIME(入力シート!CK31,入力シート!CM31,0)</f>
        <v>0</v>
      </c>
      <c r="CF31" s="31">
        <f>TIME(入力シート!CO31,入力シート!CQ31,0)</f>
        <v>0</v>
      </c>
      <c r="CG31" s="24">
        <f t="shared" si="87"/>
        <v>0</v>
      </c>
      <c r="CH31" s="24">
        <f t="shared" si="88"/>
        <v>0</v>
      </c>
      <c r="CI31" s="24">
        <f t="shared" si="89"/>
        <v>0</v>
      </c>
      <c r="CJ31" s="26" t="str">
        <f t="shared" si="6"/>
        <v/>
      </c>
      <c r="CK31" s="26" t="str">
        <f t="shared" si="7"/>
        <v/>
      </c>
      <c r="CL31" s="24" t="str">
        <f t="shared" si="382"/>
        <v/>
      </c>
      <c r="CM31" s="24" t="str">
        <f t="shared" si="414"/>
        <v/>
      </c>
      <c r="CN31" s="101" t="str">
        <f t="shared" si="91"/>
        <v/>
      </c>
      <c r="CO31" s="24" t="str">
        <f t="shared" si="92"/>
        <v/>
      </c>
      <c r="CP31" s="27">
        <f t="shared" si="363"/>
        <v>1</v>
      </c>
      <c r="CQ31" s="27" t="str">
        <f t="shared" si="93"/>
        <v>1</v>
      </c>
      <c r="CR31" s="27" t="str">
        <f t="shared" si="326"/>
        <v/>
      </c>
      <c r="CS31" s="27" t="str">
        <f t="shared" si="94"/>
        <v/>
      </c>
      <c r="CT31" s="28" t="str">
        <f t="shared" ca="1" si="95"/>
        <v/>
      </c>
      <c r="CU31" s="33">
        <f>入力シート!CS31</f>
        <v>0</v>
      </c>
      <c r="CV31" s="88" t="str">
        <f t="shared" ca="1" si="415"/>
        <v/>
      </c>
      <c r="CW31" s="87" t="str">
        <f t="shared" si="416"/>
        <v/>
      </c>
      <c r="CX31" s="89" t="str">
        <f t="shared" ca="1" si="96"/>
        <v/>
      </c>
      <c r="CY31" s="84">
        <f t="shared" si="97"/>
        <v>0</v>
      </c>
      <c r="CZ31" s="84" t="str">
        <f t="shared" si="417"/>
        <v/>
      </c>
      <c r="DA31" s="84" t="str">
        <f t="shared" si="98"/>
        <v/>
      </c>
      <c r="DB31" s="24" t="str">
        <f t="shared" si="99"/>
        <v/>
      </c>
      <c r="DC31" s="101">
        <f>入力シート!CT31</f>
        <v>0</v>
      </c>
      <c r="DD31" s="210">
        <f>入力シート!CU31</f>
        <v>0</v>
      </c>
      <c r="DE31" s="211"/>
      <c r="DF31" s="212"/>
      <c r="DG31" s="94"/>
      <c r="DH31" s="94"/>
      <c r="DI31" s="94"/>
      <c r="DJ31" s="14">
        <f>入力シート!CV31</f>
        <v>0</v>
      </c>
      <c r="DL31" s="30" t="str">
        <f t="shared" si="327"/>
        <v/>
      </c>
      <c r="DM31" s="101">
        <f>入力シート!DL31</f>
        <v>0</v>
      </c>
      <c r="DN31" s="101" t="str">
        <f>IF(DL31="","",入力シート!DM31)</f>
        <v/>
      </c>
      <c r="DO31" s="24">
        <f>TIME(入力シート!DO31,入力シート!DQ31,0)</f>
        <v>0</v>
      </c>
      <c r="DP31" s="24">
        <f>TIME(入力シート!DS31,入力シート!DU31,0)</f>
        <v>0</v>
      </c>
      <c r="DQ31" s="31">
        <f>TIME(入力シート!DW31,入力シート!DY31,0)</f>
        <v>0</v>
      </c>
      <c r="DR31" s="31">
        <f>TIME(入力シート!EA31,入力シート!EC31,0)</f>
        <v>0</v>
      </c>
      <c r="DS31" s="24">
        <f t="shared" si="100"/>
        <v>0</v>
      </c>
      <c r="DT31" s="24">
        <f t="shared" si="101"/>
        <v>0</v>
      </c>
      <c r="DU31" s="24">
        <f t="shared" si="102"/>
        <v>0</v>
      </c>
      <c r="DV31" s="26" t="str">
        <f t="shared" si="9"/>
        <v/>
      </c>
      <c r="DW31" s="26" t="str">
        <f t="shared" si="10"/>
        <v/>
      </c>
      <c r="DX31" s="24" t="str">
        <f t="shared" si="383"/>
        <v/>
      </c>
      <c r="DY31" s="24" t="str">
        <f t="shared" si="418"/>
        <v/>
      </c>
      <c r="DZ31" s="101" t="str">
        <f t="shared" si="104"/>
        <v/>
      </c>
      <c r="EA31" s="24" t="str">
        <f t="shared" si="105"/>
        <v/>
      </c>
      <c r="EB31" s="27">
        <f t="shared" si="364"/>
        <v>1</v>
      </c>
      <c r="EC31" s="27" t="str">
        <f t="shared" si="106"/>
        <v>1</v>
      </c>
      <c r="ED31" s="27" t="str">
        <f t="shared" si="328"/>
        <v/>
      </c>
      <c r="EE31" s="27" t="str">
        <f t="shared" si="107"/>
        <v/>
      </c>
      <c r="EF31" s="28" t="str">
        <f t="shared" ca="1" si="108"/>
        <v/>
      </c>
      <c r="EG31" s="33">
        <f>入力シート!EE31</f>
        <v>0</v>
      </c>
      <c r="EH31" s="88" t="str">
        <f t="shared" ca="1" si="419"/>
        <v/>
      </c>
      <c r="EI31" s="87" t="str">
        <f t="shared" si="420"/>
        <v/>
      </c>
      <c r="EJ31" s="89" t="str">
        <f t="shared" ca="1" si="109"/>
        <v/>
      </c>
      <c r="EK31" s="84">
        <f t="shared" si="110"/>
        <v>0</v>
      </c>
      <c r="EL31" s="84" t="str">
        <f t="shared" si="421"/>
        <v/>
      </c>
      <c r="EM31" s="84" t="str">
        <f t="shared" si="111"/>
        <v/>
      </c>
      <c r="EN31" s="24" t="str">
        <f t="shared" si="112"/>
        <v/>
      </c>
      <c r="EO31" s="101">
        <f>入力シート!EF31</f>
        <v>0</v>
      </c>
      <c r="EP31" s="210">
        <f>入力シート!EG31</f>
        <v>0</v>
      </c>
      <c r="EQ31" s="211"/>
      <c r="ER31" s="212"/>
      <c r="ES31" s="94"/>
      <c r="ET31" s="94"/>
      <c r="EU31" s="94"/>
      <c r="EV31" s="14">
        <f>入力シート!EH31</f>
        <v>0</v>
      </c>
      <c r="EX31" s="30" t="str">
        <f t="shared" si="329"/>
        <v/>
      </c>
      <c r="EY31" s="101">
        <f>入力シート!EX31</f>
        <v>0</v>
      </c>
      <c r="EZ31" s="101" t="str">
        <f>IF(EX31="","",入力シート!EY31)</f>
        <v/>
      </c>
      <c r="FA31" s="24">
        <f>TIME(入力シート!FA31,入力シート!FC31,0)</f>
        <v>0</v>
      </c>
      <c r="FB31" s="24">
        <f>TIME(入力シート!FE31,入力シート!FG31,0)</f>
        <v>0</v>
      </c>
      <c r="FC31" s="31">
        <f>TIME(入力シート!FI31,入力シート!FK31,0)</f>
        <v>0</v>
      </c>
      <c r="FD31" s="31">
        <f>TIME(入力シート!FM31,入力シート!FO31,0)</f>
        <v>0</v>
      </c>
      <c r="FE31" s="24">
        <f t="shared" si="113"/>
        <v>0</v>
      </c>
      <c r="FF31" s="24">
        <f t="shared" si="114"/>
        <v>0</v>
      </c>
      <c r="FG31" s="24">
        <f t="shared" si="115"/>
        <v>0</v>
      </c>
      <c r="FH31" s="26" t="str">
        <f t="shared" si="12"/>
        <v/>
      </c>
      <c r="FI31" s="26" t="str">
        <f t="shared" si="13"/>
        <v/>
      </c>
      <c r="FJ31" s="24" t="str">
        <f t="shared" si="384"/>
        <v/>
      </c>
      <c r="FK31" s="24" t="str">
        <f t="shared" si="422"/>
        <v/>
      </c>
      <c r="FL31" s="101" t="str">
        <f t="shared" si="117"/>
        <v/>
      </c>
      <c r="FM31" s="24" t="str">
        <f t="shared" si="118"/>
        <v/>
      </c>
      <c r="FN31" s="27">
        <f t="shared" si="365"/>
        <v>1</v>
      </c>
      <c r="FO31" s="27" t="str">
        <f t="shared" si="119"/>
        <v>1</v>
      </c>
      <c r="FP31" s="27" t="str">
        <f t="shared" si="330"/>
        <v/>
      </c>
      <c r="FQ31" s="27" t="str">
        <f t="shared" si="120"/>
        <v/>
      </c>
      <c r="FR31" s="28" t="str">
        <f t="shared" ca="1" si="121"/>
        <v/>
      </c>
      <c r="FS31" s="33">
        <f>入力シート!FQ31</f>
        <v>0</v>
      </c>
      <c r="FT31" s="88" t="str">
        <f t="shared" ca="1" si="423"/>
        <v/>
      </c>
      <c r="FU31" s="87" t="str">
        <f t="shared" si="424"/>
        <v/>
      </c>
      <c r="FV31" s="89" t="str">
        <f t="shared" ca="1" si="122"/>
        <v/>
      </c>
      <c r="FW31" s="84">
        <f t="shared" si="123"/>
        <v>0</v>
      </c>
      <c r="FX31" s="84" t="str">
        <f t="shared" si="425"/>
        <v/>
      </c>
      <c r="FY31" s="84" t="str">
        <f t="shared" si="124"/>
        <v/>
      </c>
      <c r="FZ31" s="24" t="str">
        <f t="shared" si="125"/>
        <v/>
      </c>
      <c r="GA31" s="101">
        <f>入力シート!FR31</f>
        <v>0</v>
      </c>
      <c r="GB31" s="210">
        <f>入力シート!FS31</f>
        <v>0</v>
      </c>
      <c r="GC31" s="211"/>
      <c r="GD31" s="212"/>
      <c r="GE31" s="94"/>
      <c r="GF31" s="94"/>
      <c r="GG31" s="94"/>
      <c r="GH31" s="14">
        <f>入力シート!FT31</f>
        <v>0</v>
      </c>
      <c r="GJ31" s="30" t="str">
        <f t="shared" si="331"/>
        <v/>
      </c>
      <c r="GK31" s="101">
        <f>入力シート!GJ31</f>
        <v>0</v>
      </c>
      <c r="GL31" s="101" t="str">
        <f>IF(GJ31="","",入力シート!GK31)</f>
        <v/>
      </c>
      <c r="GM31" s="24">
        <f>TIME(入力シート!GM31,入力シート!GO31,0)</f>
        <v>0</v>
      </c>
      <c r="GN31" s="24">
        <f>TIME(入力シート!GQ31,入力シート!GS31,0)</f>
        <v>0</v>
      </c>
      <c r="GO31" s="31">
        <f>TIME(入力シート!GU31,入力シート!GW31,0)</f>
        <v>0</v>
      </c>
      <c r="GP31" s="31">
        <f>TIME(入力シート!GY31,入力シート!HA31,0)</f>
        <v>0</v>
      </c>
      <c r="GQ31" s="24">
        <f t="shared" si="126"/>
        <v>0</v>
      </c>
      <c r="GR31" s="24">
        <f t="shared" si="127"/>
        <v>0</v>
      </c>
      <c r="GS31" s="24">
        <f t="shared" si="128"/>
        <v>0</v>
      </c>
      <c r="GT31" s="26" t="str">
        <f t="shared" si="15"/>
        <v/>
      </c>
      <c r="GU31" s="26" t="str">
        <f t="shared" si="16"/>
        <v/>
      </c>
      <c r="GV31" s="24" t="str">
        <f t="shared" si="385"/>
        <v/>
      </c>
      <c r="GW31" s="24" t="str">
        <f t="shared" si="426"/>
        <v/>
      </c>
      <c r="GX31" s="101" t="str">
        <f t="shared" si="130"/>
        <v/>
      </c>
      <c r="GY31" s="24" t="str">
        <f t="shared" si="131"/>
        <v/>
      </c>
      <c r="GZ31" s="27">
        <f t="shared" si="366"/>
        <v>1</v>
      </c>
      <c r="HA31" s="27" t="str">
        <f t="shared" si="132"/>
        <v>1</v>
      </c>
      <c r="HB31" s="27" t="str">
        <f t="shared" si="332"/>
        <v/>
      </c>
      <c r="HC31" s="27" t="str">
        <f t="shared" si="133"/>
        <v/>
      </c>
      <c r="HD31" s="28" t="str">
        <f t="shared" ca="1" si="134"/>
        <v/>
      </c>
      <c r="HE31" s="33">
        <f>入力シート!HC31</f>
        <v>0</v>
      </c>
      <c r="HF31" s="88" t="str">
        <f t="shared" ca="1" si="427"/>
        <v/>
      </c>
      <c r="HG31" s="87" t="str">
        <f t="shared" si="428"/>
        <v/>
      </c>
      <c r="HH31" s="89" t="str">
        <f t="shared" ca="1" si="135"/>
        <v/>
      </c>
      <c r="HI31" s="84">
        <f t="shared" si="136"/>
        <v>0</v>
      </c>
      <c r="HJ31" s="84" t="str">
        <f t="shared" si="429"/>
        <v/>
      </c>
      <c r="HK31" s="84" t="str">
        <f t="shared" si="137"/>
        <v/>
      </c>
      <c r="HL31" s="24" t="str">
        <f t="shared" si="138"/>
        <v/>
      </c>
      <c r="HM31" s="101">
        <f>入力シート!HD31</f>
        <v>0</v>
      </c>
      <c r="HN31" s="210">
        <f>入力シート!HE31</f>
        <v>0</v>
      </c>
      <c r="HO31" s="211"/>
      <c r="HP31" s="212"/>
      <c r="HQ31" s="94"/>
      <c r="HR31" s="94"/>
      <c r="HS31" s="94"/>
      <c r="HT31" s="14">
        <f>入力シート!HF31</f>
        <v>0</v>
      </c>
      <c r="HV31" s="30" t="str">
        <f t="shared" si="333"/>
        <v/>
      </c>
      <c r="HW31" s="101">
        <f>入力シート!HV31</f>
        <v>0</v>
      </c>
      <c r="HX31" s="101" t="str">
        <f>IF(HV31="","",入力シート!HW31)</f>
        <v/>
      </c>
      <c r="HY31" s="24">
        <f>TIME(入力シート!HY31,入力シート!IA31,0)</f>
        <v>0</v>
      </c>
      <c r="HZ31" s="24">
        <f>TIME(入力シート!IC31,入力シート!IE31,0)</f>
        <v>0</v>
      </c>
      <c r="IA31" s="31">
        <f>TIME(入力シート!IG31,入力シート!II31,0)</f>
        <v>0</v>
      </c>
      <c r="IB31" s="31">
        <f>TIME(入力シート!IK31,入力シート!IM31,0)</f>
        <v>0</v>
      </c>
      <c r="IC31" s="24">
        <f t="shared" si="139"/>
        <v>0</v>
      </c>
      <c r="ID31" s="24">
        <f t="shared" si="140"/>
        <v>0</v>
      </c>
      <c r="IE31" s="24">
        <f t="shared" si="141"/>
        <v>0</v>
      </c>
      <c r="IF31" s="26" t="str">
        <f t="shared" si="18"/>
        <v/>
      </c>
      <c r="IG31" s="26" t="str">
        <f t="shared" si="19"/>
        <v/>
      </c>
      <c r="IH31" s="24" t="str">
        <f t="shared" si="386"/>
        <v/>
      </c>
      <c r="II31" s="24" t="str">
        <f t="shared" si="430"/>
        <v/>
      </c>
      <c r="IJ31" s="101" t="str">
        <f t="shared" si="143"/>
        <v/>
      </c>
      <c r="IK31" s="24" t="str">
        <f t="shared" si="144"/>
        <v/>
      </c>
      <c r="IL31" s="27">
        <f t="shared" si="367"/>
        <v>1</v>
      </c>
      <c r="IM31" s="27" t="str">
        <f t="shared" si="145"/>
        <v>1</v>
      </c>
      <c r="IN31" s="27" t="str">
        <f t="shared" si="334"/>
        <v/>
      </c>
      <c r="IO31" s="27" t="str">
        <f t="shared" si="146"/>
        <v/>
      </c>
      <c r="IP31" s="28" t="str">
        <f t="shared" ca="1" si="147"/>
        <v/>
      </c>
      <c r="IQ31" s="33">
        <f>入力シート!IO31</f>
        <v>0</v>
      </c>
      <c r="IR31" s="88" t="str">
        <f t="shared" ca="1" si="431"/>
        <v/>
      </c>
      <c r="IS31" s="87" t="str">
        <f t="shared" si="432"/>
        <v/>
      </c>
      <c r="IT31" s="89" t="str">
        <f t="shared" ca="1" si="148"/>
        <v/>
      </c>
      <c r="IU31" s="84">
        <f t="shared" si="149"/>
        <v>0</v>
      </c>
      <c r="IV31" s="84" t="str">
        <f t="shared" si="433"/>
        <v/>
      </c>
      <c r="IW31" s="84" t="str">
        <f t="shared" si="150"/>
        <v/>
      </c>
      <c r="IX31" s="24" t="str">
        <f t="shared" si="151"/>
        <v/>
      </c>
      <c r="IY31" s="101">
        <f>入力シート!IP31</f>
        <v>0</v>
      </c>
      <c r="IZ31" s="210">
        <f>入力シート!IQ31</f>
        <v>0</v>
      </c>
      <c r="JA31" s="211"/>
      <c r="JB31" s="212"/>
      <c r="JC31" s="94"/>
      <c r="JD31" s="94"/>
      <c r="JE31" s="94"/>
      <c r="JF31" s="14">
        <f>入力シート!IR31</f>
        <v>0</v>
      </c>
      <c r="JH31" s="30" t="str">
        <f t="shared" si="335"/>
        <v/>
      </c>
      <c r="JI31" s="101">
        <f>入力シート!JH31</f>
        <v>0</v>
      </c>
      <c r="JJ31" s="101" t="str">
        <f>IF(JH31="","",入力シート!JI31)</f>
        <v/>
      </c>
      <c r="JK31" s="24">
        <f>TIME(入力シート!JK31,入力シート!JM31,0)</f>
        <v>0</v>
      </c>
      <c r="JL31" s="24">
        <f>TIME(入力シート!JO31,入力シート!JQ31,0)</f>
        <v>0</v>
      </c>
      <c r="JM31" s="31">
        <f>TIME(入力シート!JS31,入力シート!JU31,0)</f>
        <v>0</v>
      </c>
      <c r="JN31" s="31">
        <f>TIME(入力シート!JW31,入力シート!JY31,0)</f>
        <v>0</v>
      </c>
      <c r="JO31" s="24">
        <f t="shared" si="152"/>
        <v>0</v>
      </c>
      <c r="JP31" s="24">
        <f t="shared" si="153"/>
        <v>0</v>
      </c>
      <c r="JQ31" s="24">
        <f t="shared" si="154"/>
        <v>0</v>
      </c>
      <c r="JR31" s="26" t="str">
        <f t="shared" si="21"/>
        <v/>
      </c>
      <c r="JS31" s="26" t="str">
        <f t="shared" si="22"/>
        <v/>
      </c>
      <c r="JT31" s="24" t="str">
        <f t="shared" si="387"/>
        <v/>
      </c>
      <c r="JU31" s="24" t="str">
        <f t="shared" si="434"/>
        <v/>
      </c>
      <c r="JV31" s="101" t="str">
        <f t="shared" si="156"/>
        <v/>
      </c>
      <c r="JW31" s="24" t="str">
        <f t="shared" si="157"/>
        <v/>
      </c>
      <c r="JX31" s="27">
        <f t="shared" si="368"/>
        <v>1</v>
      </c>
      <c r="JY31" s="27" t="str">
        <f t="shared" si="158"/>
        <v>1</v>
      </c>
      <c r="JZ31" s="27" t="str">
        <f t="shared" si="336"/>
        <v/>
      </c>
      <c r="KA31" s="27" t="str">
        <f t="shared" si="159"/>
        <v/>
      </c>
      <c r="KB31" s="28" t="str">
        <f t="shared" ca="1" si="160"/>
        <v/>
      </c>
      <c r="KC31" s="33">
        <f>入力シート!KA31</f>
        <v>0</v>
      </c>
      <c r="KD31" s="88" t="str">
        <f t="shared" ca="1" si="435"/>
        <v/>
      </c>
      <c r="KE31" s="87" t="str">
        <f t="shared" si="436"/>
        <v/>
      </c>
      <c r="KF31" s="89" t="str">
        <f t="shared" ca="1" si="161"/>
        <v/>
      </c>
      <c r="KG31" s="84">
        <f t="shared" si="162"/>
        <v>0</v>
      </c>
      <c r="KH31" s="84" t="str">
        <f t="shared" si="437"/>
        <v/>
      </c>
      <c r="KI31" s="84" t="str">
        <f t="shared" si="163"/>
        <v/>
      </c>
      <c r="KJ31" s="24" t="str">
        <f t="shared" si="164"/>
        <v/>
      </c>
      <c r="KK31" s="101">
        <f>入力シート!KB31</f>
        <v>0</v>
      </c>
      <c r="KL31" s="210">
        <f>入力シート!KC31</f>
        <v>0</v>
      </c>
      <c r="KM31" s="211"/>
      <c r="KN31" s="212"/>
      <c r="KO31" s="94"/>
      <c r="KP31" s="94"/>
      <c r="KQ31" s="94"/>
      <c r="KR31" s="14">
        <f>入力シート!KD31</f>
        <v>0</v>
      </c>
      <c r="KT31" s="30" t="str">
        <f t="shared" si="337"/>
        <v/>
      </c>
      <c r="KU31" s="101">
        <f>入力シート!KT31</f>
        <v>0</v>
      </c>
      <c r="KV31" s="101" t="str">
        <f>IF(KT31="","",入力シート!KU31)</f>
        <v/>
      </c>
      <c r="KW31" s="24">
        <f>TIME(入力シート!KW31,入力シート!KY31,0)</f>
        <v>0</v>
      </c>
      <c r="KX31" s="24">
        <f>TIME(入力シート!LA31,入力シート!LC31,0)</f>
        <v>0</v>
      </c>
      <c r="KY31" s="31">
        <f>TIME(入力シート!LE31,入力シート!LG31,0)</f>
        <v>0</v>
      </c>
      <c r="KZ31" s="31">
        <f>TIME(入力シート!LI31,入力シート!LK31,0)</f>
        <v>0</v>
      </c>
      <c r="LA31" s="24">
        <f t="shared" si="165"/>
        <v>0</v>
      </c>
      <c r="LB31" s="24">
        <f t="shared" si="166"/>
        <v>0</v>
      </c>
      <c r="LC31" s="24">
        <f t="shared" si="167"/>
        <v>0</v>
      </c>
      <c r="LD31" s="26" t="str">
        <f t="shared" si="24"/>
        <v/>
      </c>
      <c r="LE31" s="26" t="str">
        <f t="shared" si="25"/>
        <v/>
      </c>
      <c r="LF31" s="24" t="str">
        <f t="shared" si="388"/>
        <v/>
      </c>
      <c r="LG31" s="24" t="str">
        <f t="shared" si="438"/>
        <v/>
      </c>
      <c r="LH31" s="101" t="str">
        <f t="shared" si="169"/>
        <v/>
      </c>
      <c r="LI31" s="24" t="str">
        <f t="shared" si="170"/>
        <v/>
      </c>
      <c r="LJ31" s="27">
        <f t="shared" si="369"/>
        <v>1</v>
      </c>
      <c r="LK31" s="27" t="str">
        <f t="shared" si="171"/>
        <v>1</v>
      </c>
      <c r="LL31" s="27" t="str">
        <f t="shared" si="338"/>
        <v/>
      </c>
      <c r="LM31" s="27" t="str">
        <f t="shared" si="172"/>
        <v/>
      </c>
      <c r="LN31" s="28" t="str">
        <f t="shared" ca="1" si="173"/>
        <v/>
      </c>
      <c r="LO31" s="33">
        <f>入力シート!LM31</f>
        <v>0</v>
      </c>
      <c r="LP31" s="88" t="str">
        <f t="shared" ca="1" si="439"/>
        <v/>
      </c>
      <c r="LQ31" s="87" t="str">
        <f t="shared" si="440"/>
        <v/>
      </c>
      <c r="LR31" s="89" t="str">
        <f t="shared" ca="1" si="174"/>
        <v/>
      </c>
      <c r="LS31" s="84">
        <f t="shared" si="175"/>
        <v>0</v>
      </c>
      <c r="LT31" s="84" t="str">
        <f t="shared" si="441"/>
        <v/>
      </c>
      <c r="LU31" s="84" t="str">
        <f t="shared" si="176"/>
        <v/>
      </c>
      <c r="LV31" s="24" t="str">
        <f t="shared" si="177"/>
        <v/>
      </c>
      <c r="LW31" s="101">
        <f>入力シート!LN31</f>
        <v>0</v>
      </c>
      <c r="LX31" s="210">
        <f>入力シート!LO31</f>
        <v>0</v>
      </c>
      <c r="LY31" s="211"/>
      <c r="LZ31" s="212"/>
      <c r="MA31" s="94"/>
      <c r="MB31" s="94"/>
      <c r="MC31" s="94"/>
      <c r="MD31" s="14">
        <f>入力シート!LP31</f>
        <v>0</v>
      </c>
      <c r="MF31" s="30" t="str">
        <f t="shared" si="339"/>
        <v/>
      </c>
      <c r="MG31" s="101">
        <f>入力シート!MF31</f>
        <v>0</v>
      </c>
      <c r="MH31" s="101" t="str">
        <f>IF(MF31="","",入力シート!MG31)</f>
        <v/>
      </c>
      <c r="MI31" s="24">
        <f>TIME(入力シート!MI31,入力シート!MK31,0)</f>
        <v>0</v>
      </c>
      <c r="MJ31" s="24">
        <f>TIME(入力シート!MM31,入力シート!MO31,0)</f>
        <v>0</v>
      </c>
      <c r="MK31" s="31">
        <f>TIME(入力シート!MQ31,入力シート!MS31,0)</f>
        <v>0</v>
      </c>
      <c r="ML31" s="31">
        <f>TIME(入力シート!MU31,入力シート!MW31,0)</f>
        <v>0</v>
      </c>
      <c r="MM31" s="24">
        <f t="shared" si="178"/>
        <v>0</v>
      </c>
      <c r="MN31" s="24">
        <f t="shared" si="179"/>
        <v>0</v>
      </c>
      <c r="MO31" s="24">
        <f t="shared" si="180"/>
        <v>0</v>
      </c>
      <c r="MP31" s="26" t="str">
        <f t="shared" si="27"/>
        <v/>
      </c>
      <c r="MQ31" s="26" t="str">
        <f t="shared" si="28"/>
        <v/>
      </c>
      <c r="MR31" s="24" t="str">
        <f t="shared" si="389"/>
        <v/>
      </c>
      <c r="MS31" s="24" t="str">
        <f t="shared" si="442"/>
        <v/>
      </c>
      <c r="MT31" s="101" t="str">
        <f t="shared" si="182"/>
        <v/>
      </c>
      <c r="MU31" s="24" t="str">
        <f t="shared" si="183"/>
        <v/>
      </c>
      <c r="MV31" s="27">
        <f t="shared" si="370"/>
        <v>1</v>
      </c>
      <c r="MW31" s="27" t="str">
        <f t="shared" si="184"/>
        <v>1</v>
      </c>
      <c r="MX31" s="27" t="str">
        <f t="shared" si="340"/>
        <v/>
      </c>
      <c r="MY31" s="27" t="str">
        <f t="shared" si="185"/>
        <v/>
      </c>
      <c r="MZ31" s="28" t="str">
        <f t="shared" ca="1" si="186"/>
        <v/>
      </c>
      <c r="NA31" s="33">
        <f>入力シート!MY31</f>
        <v>0</v>
      </c>
      <c r="NB31" s="88" t="str">
        <f t="shared" ca="1" si="443"/>
        <v/>
      </c>
      <c r="NC31" s="87" t="str">
        <f t="shared" si="444"/>
        <v/>
      </c>
      <c r="ND31" s="89" t="str">
        <f t="shared" ca="1" si="187"/>
        <v/>
      </c>
      <c r="NE31" s="84">
        <f t="shared" si="188"/>
        <v>0</v>
      </c>
      <c r="NF31" s="84" t="str">
        <f t="shared" si="445"/>
        <v/>
      </c>
      <c r="NG31" s="84" t="str">
        <f t="shared" si="189"/>
        <v/>
      </c>
      <c r="NH31" s="24" t="str">
        <f t="shared" si="190"/>
        <v/>
      </c>
      <c r="NI31" s="101">
        <f>入力シート!MZ31</f>
        <v>0</v>
      </c>
      <c r="NJ31" s="210">
        <f>入力シート!NA31</f>
        <v>0</v>
      </c>
      <c r="NK31" s="211"/>
      <c r="NL31" s="212"/>
      <c r="NM31" s="94"/>
      <c r="NN31" s="94"/>
      <c r="NO31" s="94"/>
      <c r="NP31" s="14">
        <f>入力シート!NB31</f>
        <v>0</v>
      </c>
      <c r="NR31" s="30" t="str">
        <f t="shared" si="341"/>
        <v/>
      </c>
      <c r="NS31" s="101">
        <f>入力シート!NR31</f>
        <v>0</v>
      </c>
      <c r="NT31" s="101" t="str">
        <f>IF(NR31="","",入力シート!NS31)</f>
        <v/>
      </c>
      <c r="NU31" s="24">
        <f>TIME(入力シート!NU31,入力シート!NW31,0)</f>
        <v>0</v>
      </c>
      <c r="NV31" s="24">
        <f>TIME(入力シート!NY31,入力シート!OA31,0)</f>
        <v>0</v>
      </c>
      <c r="NW31" s="31">
        <f>TIME(入力シート!OC31,入力シート!OE31,0)</f>
        <v>0</v>
      </c>
      <c r="NX31" s="31">
        <f>TIME(入力シート!OG31,入力シート!OI31,0)</f>
        <v>0</v>
      </c>
      <c r="NY31" s="24">
        <f t="shared" si="191"/>
        <v>0</v>
      </c>
      <c r="NZ31" s="24">
        <f t="shared" si="192"/>
        <v>0</v>
      </c>
      <c r="OA31" s="24">
        <f t="shared" si="193"/>
        <v>0</v>
      </c>
      <c r="OB31" s="26" t="str">
        <f t="shared" si="30"/>
        <v/>
      </c>
      <c r="OC31" s="26" t="str">
        <f t="shared" si="31"/>
        <v/>
      </c>
      <c r="OD31" s="24" t="str">
        <f t="shared" si="390"/>
        <v/>
      </c>
      <c r="OE31" s="24" t="str">
        <f t="shared" si="446"/>
        <v/>
      </c>
      <c r="OF31" s="101" t="str">
        <f t="shared" si="195"/>
        <v/>
      </c>
      <c r="OG31" s="24" t="str">
        <f t="shared" si="196"/>
        <v/>
      </c>
      <c r="OH31" s="27">
        <f t="shared" si="371"/>
        <v>1</v>
      </c>
      <c r="OI31" s="27" t="str">
        <f t="shared" si="197"/>
        <v>1</v>
      </c>
      <c r="OJ31" s="27" t="str">
        <f t="shared" si="342"/>
        <v/>
      </c>
      <c r="OK31" s="27" t="str">
        <f t="shared" si="198"/>
        <v/>
      </c>
      <c r="OL31" s="28" t="str">
        <f t="shared" ca="1" si="199"/>
        <v/>
      </c>
      <c r="OM31" s="33">
        <f>入力シート!OK31</f>
        <v>0</v>
      </c>
      <c r="ON31" s="88" t="str">
        <f t="shared" ca="1" si="447"/>
        <v/>
      </c>
      <c r="OO31" s="87" t="str">
        <f t="shared" si="448"/>
        <v/>
      </c>
      <c r="OP31" s="89" t="str">
        <f t="shared" ca="1" si="200"/>
        <v/>
      </c>
      <c r="OQ31" s="84">
        <f t="shared" si="201"/>
        <v>0</v>
      </c>
      <c r="OR31" s="84" t="str">
        <f t="shared" si="449"/>
        <v/>
      </c>
      <c r="OS31" s="84" t="str">
        <f t="shared" si="202"/>
        <v/>
      </c>
      <c r="OT31" s="24" t="str">
        <f t="shared" si="203"/>
        <v/>
      </c>
      <c r="OU31" s="101">
        <f>入力シート!OL31</f>
        <v>0</v>
      </c>
      <c r="OV31" s="210">
        <f>入力シート!OM31</f>
        <v>0</v>
      </c>
      <c r="OW31" s="211"/>
      <c r="OX31" s="212"/>
      <c r="OY31" s="94"/>
      <c r="OZ31" s="94"/>
      <c r="PA31" s="94"/>
      <c r="PB31" s="14">
        <f>入力シート!ON31</f>
        <v>0</v>
      </c>
      <c r="PD31" s="30" t="str">
        <f t="shared" si="343"/>
        <v/>
      </c>
      <c r="PE31" s="101">
        <f>入力シート!PD31</f>
        <v>0</v>
      </c>
      <c r="PF31" s="101" t="str">
        <f>IF(PD31="","",入力シート!PE31)</f>
        <v/>
      </c>
      <c r="PG31" s="24">
        <f>TIME(入力シート!PG31,入力シート!PI31,0)</f>
        <v>0</v>
      </c>
      <c r="PH31" s="24">
        <f>TIME(入力シート!PK31,入力シート!PM31,0)</f>
        <v>0</v>
      </c>
      <c r="PI31" s="31">
        <f>TIME(入力シート!PO31,入力シート!PQ31,0)</f>
        <v>0</v>
      </c>
      <c r="PJ31" s="31">
        <f>TIME(入力シート!PS31,入力シート!PU31,0)</f>
        <v>0</v>
      </c>
      <c r="PK31" s="24">
        <f t="shared" si="204"/>
        <v>0</v>
      </c>
      <c r="PL31" s="24">
        <f t="shared" si="205"/>
        <v>0</v>
      </c>
      <c r="PM31" s="24">
        <f t="shared" si="206"/>
        <v>0</v>
      </c>
      <c r="PN31" s="26" t="str">
        <f t="shared" si="33"/>
        <v/>
      </c>
      <c r="PO31" s="26" t="str">
        <f t="shared" si="34"/>
        <v/>
      </c>
      <c r="PP31" s="24" t="str">
        <f t="shared" si="391"/>
        <v/>
      </c>
      <c r="PQ31" s="24" t="str">
        <f t="shared" si="450"/>
        <v/>
      </c>
      <c r="PR31" s="101" t="str">
        <f t="shared" si="208"/>
        <v/>
      </c>
      <c r="PS31" s="24" t="str">
        <f t="shared" si="209"/>
        <v/>
      </c>
      <c r="PT31" s="27">
        <f t="shared" si="372"/>
        <v>1</v>
      </c>
      <c r="PU31" s="27" t="str">
        <f t="shared" si="210"/>
        <v>1</v>
      </c>
      <c r="PV31" s="27" t="str">
        <f t="shared" si="344"/>
        <v/>
      </c>
      <c r="PW31" s="27" t="str">
        <f t="shared" si="211"/>
        <v/>
      </c>
      <c r="PX31" s="28" t="str">
        <f t="shared" ca="1" si="212"/>
        <v/>
      </c>
      <c r="PY31" s="33">
        <f>入力シート!PW31</f>
        <v>0</v>
      </c>
      <c r="PZ31" s="88" t="str">
        <f t="shared" ca="1" si="451"/>
        <v/>
      </c>
      <c r="QA31" s="87" t="str">
        <f t="shared" si="452"/>
        <v/>
      </c>
      <c r="QB31" s="89" t="str">
        <f t="shared" ca="1" si="213"/>
        <v/>
      </c>
      <c r="QC31" s="84">
        <f t="shared" si="214"/>
        <v>0</v>
      </c>
      <c r="QD31" s="84" t="str">
        <f t="shared" si="453"/>
        <v/>
      </c>
      <c r="QE31" s="84" t="str">
        <f t="shared" si="215"/>
        <v/>
      </c>
      <c r="QF31" s="24" t="str">
        <f t="shared" si="216"/>
        <v/>
      </c>
      <c r="QG31" s="101">
        <f>入力シート!PX31</f>
        <v>0</v>
      </c>
      <c r="QH31" s="210">
        <f>入力シート!PY31</f>
        <v>0</v>
      </c>
      <c r="QI31" s="211"/>
      <c r="QJ31" s="212"/>
      <c r="QK31" s="94"/>
      <c r="QL31" s="94"/>
      <c r="QM31" s="94"/>
      <c r="QN31" s="14">
        <f>入力シート!PZ31</f>
        <v>0</v>
      </c>
      <c r="QP31" s="30" t="str">
        <f t="shared" si="345"/>
        <v/>
      </c>
      <c r="QQ31" s="101">
        <f>入力シート!QP31</f>
        <v>0</v>
      </c>
      <c r="QR31" s="101" t="str">
        <f>IF(QP31="","",入力シート!QQ31)</f>
        <v/>
      </c>
      <c r="QS31" s="24">
        <f>TIME(入力シート!QS31,入力シート!QU31,0)</f>
        <v>0</v>
      </c>
      <c r="QT31" s="24">
        <f>TIME(入力シート!QW31,入力シート!QY31,0)</f>
        <v>0</v>
      </c>
      <c r="QU31" s="31">
        <f>TIME(入力シート!RA31,入力シート!RC31,0)</f>
        <v>0</v>
      </c>
      <c r="QV31" s="31">
        <f>TIME(入力シート!RE31,入力シート!RG31,0)</f>
        <v>0</v>
      </c>
      <c r="QW31" s="24">
        <f t="shared" si="217"/>
        <v>0</v>
      </c>
      <c r="QX31" s="24">
        <f t="shared" si="218"/>
        <v>0</v>
      </c>
      <c r="QY31" s="24">
        <f t="shared" si="219"/>
        <v>0</v>
      </c>
      <c r="QZ31" s="26" t="str">
        <f t="shared" si="36"/>
        <v/>
      </c>
      <c r="RA31" s="26" t="str">
        <f t="shared" si="37"/>
        <v/>
      </c>
      <c r="RB31" s="24" t="str">
        <f t="shared" si="392"/>
        <v/>
      </c>
      <c r="RC31" s="24" t="str">
        <f t="shared" si="454"/>
        <v/>
      </c>
      <c r="RD31" s="101" t="str">
        <f t="shared" si="221"/>
        <v/>
      </c>
      <c r="RE31" s="24" t="str">
        <f t="shared" si="222"/>
        <v/>
      </c>
      <c r="RF31" s="27">
        <f t="shared" si="373"/>
        <v>1</v>
      </c>
      <c r="RG31" s="27" t="str">
        <f t="shared" si="223"/>
        <v>1</v>
      </c>
      <c r="RH31" s="27" t="str">
        <f t="shared" si="346"/>
        <v/>
      </c>
      <c r="RI31" s="27" t="str">
        <f t="shared" si="224"/>
        <v/>
      </c>
      <c r="RJ31" s="28" t="str">
        <f t="shared" ca="1" si="225"/>
        <v/>
      </c>
      <c r="RK31" s="33">
        <f>入力シート!RI31</f>
        <v>0</v>
      </c>
      <c r="RL31" s="88" t="str">
        <f t="shared" ca="1" si="455"/>
        <v/>
      </c>
      <c r="RM31" s="87" t="str">
        <f t="shared" si="456"/>
        <v/>
      </c>
      <c r="RN31" s="89" t="str">
        <f t="shared" ca="1" si="226"/>
        <v/>
      </c>
      <c r="RO31" s="84">
        <f t="shared" si="227"/>
        <v>0</v>
      </c>
      <c r="RP31" s="84" t="str">
        <f t="shared" si="457"/>
        <v/>
      </c>
      <c r="RQ31" s="84" t="str">
        <f t="shared" si="228"/>
        <v/>
      </c>
      <c r="RR31" s="24" t="str">
        <f t="shared" si="229"/>
        <v/>
      </c>
      <c r="RS31" s="101">
        <f>入力シート!RJ31</f>
        <v>0</v>
      </c>
      <c r="RT31" s="210">
        <f>入力シート!RK31</f>
        <v>0</v>
      </c>
      <c r="RU31" s="211"/>
      <c r="RV31" s="212"/>
      <c r="RW31" s="94"/>
      <c r="RX31" s="94"/>
      <c r="RY31" s="94"/>
      <c r="RZ31" s="14">
        <f>入力シート!RL31</f>
        <v>0</v>
      </c>
      <c r="SB31" s="30" t="str">
        <f t="shared" si="347"/>
        <v/>
      </c>
      <c r="SC31" s="101">
        <f>入力シート!SB31</f>
        <v>0</v>
      </c>
      <c r="SD31" s="101" t="str">
        <f>IF(SB31="","",入力シート!SC31)</f>
        <v/>
      </c>
      <c r="SE31" s="24">
        <f>TIME(入力シート!SE31,入力シート!SG31,0)</f>
        <v>0</v>
      </c>
      <c r="SF31" s="24">
        <f>TIME(入力シート!SI31,入力シート!SK31,0)</f>
        <v>0</v>
      </c>
      <c r="SG31" s="31">
        <f>TIME(入力シート!SM31,入力シート!SO31,0)</f>
        <v>0</v>
      </c>
      <c r="SH31" s="31">
        <f>TIME(入力シート!SQ31,入力シート!SS31,0)</f>
        <v>0</v>
      </c>
      <c r="SI31" s="24">
        <f t="shared" si="230"/>
        <v>0</v>
      </c>
      <c r="SJ31" s="24">
        <f t="shared" si="231"/>
        <v>0</v>
      </c>
      <c r="SK31" s="24">
        <f t="shared" si="232"/>
        <v>0</v>
      </c>
      <c r="SL31" s="26" t="str">
        <f t="shared" si="39"/>
        <v/>
      </c>
      <c r="SM31" s="26" t="str">
        <f t="shared" si="40"/>
        <v/>
      </c>
      <c r="SN31" s="24" t="str">
        <f t="shared" si="393"/>
        <v/>
      </c>
      <c r="SO31" s="24" t="str">
        <f t="shared" si="458"/>
        <v/>
      </c>
      <c r="SP31" s="101" t="str">
        <f t="shared" si="234"/>
        <v/>
      </c>
      <c r="SQ31" s="24" t="str">
        <f t="shared" si="235"/>
        <v/>
      </c>
      <c r="SR31" s="27">
        <f t="shared" si="374"/>
        <v>1</v>
      </c>
      <c r="SS31" s="27" t="str">
        <f t="shared" si="236"/>
        <v>1</v>
      </c>
      <c r="ST31" s="27" t="str">
        <f t="shared" si="348"/>
        <v/>
      </c>
      <c r="SU31" s="27" t="str">
        <f t="shared" si="237"/>
        <v/>
      </c>
      <c r="SV31" s="28" t="str">
        <f t="shared" ca="1" si="238"/>
        <v/>
      </c>
      <c r="SW31" s="33">
        <f>入力シート!SU31</f>
        <v>0</v>
      </c>
      <c r="SX31" s="88" t="str">
        <f t="shared" ca="1" si="459"/>
        <v/>
      </c>
      <c r="SY31" s="87" t="str">
        <f t="shared" si="460"/>
        <v/>
      </c>
      <c r="SZ31" s="89" t="str">
        <f t="shared" ca="1" si="239"/>
        <v/>
      </c>
      <c r="TA31" s="84">
        <f t="shared" si="240"/>
        <v>0</v>
      </c>
      <c r="TB31" s="84" t="str">
        <f t="shared" si="461"/>
        <v/>
      </c>
      <c r="TC31" s="84" t="str">
        <f t="shared" si="241"/>
        <v/>
      </c>
      <c r="TD31" s="24" t="str">
        <f t="shared" si="242"/>
        <v/>
      </c>
      <c r="TE31" s="101">
        <f>入力シート!SV31</f>
        <v>0</v>
      </c>
      <c r="TF31" s="210">
        <f>入力シート!SW31</f>
        <v>0</v>
      </c>
      <c r="TG31" s="211"/>
      <c r="TH31" s="212"/>
      <c r="TI31" s="94"/>
      <c r="TJ31" s="94"/>
      <c r="TK31" s="94"/>
      <c r="TL31" s="14">
        <f>入力シート!SX31</f>
        <v>0</v>
      </c>
      <c r="TN31" s="30" t="str">
        <f t="shared" si="349"/>
        <v/>
      </c>
      <c r="TO31" s="101">
        <f>入力シート!TN31</f>
        <v>0</v>
      </c>
      <c r="TP31" s="101" t="str">
        <f>IF(TN31="","",入力シート!TO31)</f>
        <v/>
      </c>
      <c r="TQ31" s="24">
        <f>TIME(入力シート!TQ31,入力シート!TS31,0)</f>
        <v>0</v>
      </c>
      <c r="TR31" s="24">
        <f>TIME(入力シート!TU31,入力シート!TW31,0)</f>
        <v>0</v>
      </c>
      <c r="TS31" s="31">
        <f>TIME(入力シート!TY31,入力シート!UA31,0)</f>
        <v>0</v>
      </c>
      <c r="TT31" s="31">
        <f>TIME(入力シート!UC31,入力シート!UE31,0)</f>
        <v>0</v>
      </c>
      <c r="TU31" s="24">
        <f t="shared" si="243"/>
        <v>0</v>
      </c>
      <c r="TV31" s="24">
        <f t="shared" si="244"/>
        <v>0</v>
      </c>
      <c r="TW31" s="24">
        <f t="shared" si="245"/>
        <v>0</v>
      </c>
      <c r="TX31" s="26" t="str">
        <f t="shared" si="42"/>
        <v/>
      </c>
      <c r="TY31" s="26" t="str">
        <f t="shared" si="43"/>
        <v/>
      </c>
      <c r="TZ31" s="24" t="str">
        <f t="shared" si="394"/>
        <v/>
      </c>
      <c r="UA31" s="24" t="str">
        <f t="shared" si="462"/>
        <v/>
      </c>
      <c r="UB31" s="101" t="str">
        <f t="shared" si="247"/>
        <v/>
      </c>
      <c r="UC31" s="24" t="str">
        <f t="shared" si="248"/>
        <v/>
      </c>
      <c r="UD31" s="27">
        <f t="shared" si="375"/>
        <v>1</v>
      </c>
      <c r="UE31" s="27" t="str">
        <f t="shared" si="249"/>
        <v>1</v>
      </c>
      <c r="UF31" s="27" t="str">
        <f t="shared" si="350"/>
        <v/>
      </c>
      <c r="UG31" s="27" t="str">
        <f t="shared" si="250"/>
        <v/>
      </c>
      <c r="UH31" s="28" t="str">
        <f t="shared" ca="1" si="251"/>
        <v/>
      </c>
      <c r="UI31" s="33">
        <f>入力シート!UG31</f>
        <v>0</v>
      </c>
      <c r="UJ31" s="88" t="str">
        <f t="shared" ca="1" si="463"/>
        <v/>
      </c>
      <c r="UK31" s="87" t="str">
        <f t="shared" si="464"/>
        <v/>
      </c>
      <c r="UL31" s="89" t="str">
        <f t="shared" ca="1" si="252"/>
        <v/>
      </c>
      <c r="UM31" s="84">
        <f t="shared" si="253"/>
        <v>0</v>
      </c>
      <c r="UN31" s="84" t="str">
        <f t="shared" si="465"/>
        <v/>
      </c>
      <c r="UO31" s="84" t="str">
        <f t="shared" si="254"/>
        <v/>
      </c>
      <c r="UP31" s="24" t="str">
        <f t="shared" si="255"/>
        <v/>
      </c>
      <c r="UQ31" s="101">
        <f>入力シート!UH31</f>
        <v>0</v>
      </c>
      <c r="UR31" s="210">
        <f>入力シート!UI31</f>
        <v>0</v>
      </c>
      <c r="US31" s="211"/>
      <c r="UT31" s="212"/>
      <c r="UU31" s="94"/>
      <c r="UV31" s="94"/>
      <c r="UW31" s="94"/>
      <c r="UX31" s="14">
        <f>入力シート!UJ31</f>
        <v>0</v>
      </c>
      <c r="UZ31" s="30" t="str">
        <f t="shared" si="351"/>
        <v/>
      </c>
      <c r="VA31" s="101">
        <f>入力シート!UZ31</f>
        <v>0</v>
      </c>
      <c r="VB31" s="101" t="str">
        <f>IF(UZ31="","",入力シート!VA31)</f>
        <v/>
      </c>
      <c r="VC31" s="24">
        <f>TIME(入力シート!VC31,入力シート!VE31,0)</f>
        <v>0</v>
      </c>
      <c r="VD31" s="24">
        <f>TIME(入力シート!VG31,入力シート!VI31,0)</f>
        <v>0</v>
      </c>
      <c r="VE31" s="31">
        <f>TIME(入力シート!VK31,入力シート!VM31,0)</f>
        <v>0</v>
      </c>
      <c r="VF31" s="31">
        <f>TIME(入力シート!VO31,入力シート!VQ31,0)</f>
        <v>0</v>
      </c>
      <c r="VG31" s="24">
        <f t="shared" si="256"/>
        <v>0</v>
      </c>
      <c r="VH31" s="24">
        <f t="shared" si="257"/>
        <v>0</v>
      </c>
      <c r="VI31" s="24">
        <f t="shared" si="258"/>
        <v>0</v>
      </c>
      <c r="VJ31" s="26" t="str">
        <f t="shared" si="45"/>
        <v/>
      </c>
      <c r="VK31" s="26" t="str">
        <f t="shared" si="46"/>
        <v/>
      </c>
      <c r="VL31" s="24" t="str">
        <f t="shared" si="395"/>
        <v/>
      </c>
      <c r="VM31" s="24" t="str">
        <f t="shared" si="466"/>
        <v/>
      </c>
      <c r="VN31" s="101" t="str">
        <f t="shared" si="260"/>
        <v/>
      </c>
      <c r="VO31" s="24" t="str">
        <f t="shared" si="261"/>
        <v/>
      </c>
      <c r="VP31" s="27">
        <f t="shared" si="376"/>
        <v>1</v>
      </c>
      <c r="VQ31" s="27" t="str">
        <f t="shared" si="262"/>
        <v>1</v>
      </c>
      <c r="VR31" s="27" t="str">
        <f t="shared" si="352"/>
        <v/>
      </c>
      <c r="VS31" s="27" t="str">
        <f t="shared" si="263"/>
        <v/>
      </c>
      <c r="VT31" s="28" t="str">
        <f t="shared" ca="1" si="264"/>
        <v/>
      </c>
      <c r="VU31" s="33">
        <f>入力シート!VS31</f>
        <v>0</v>
      </c>
      <c r="VV31" s="88" t="str">
        <f t="shared" ca="1" si="467"/>
        <v/>
      </c>
      <c r="VW31" s="87" t="str">
        <f t="shared" si="468"/>
        <v/>
      </c>
      <c r="VX31" s="89" t="str">
        <f t="shared" ca="1" si="265"/>
        <v/>
      </c>
      <c r="VY31" s="84">
        <f t="shared" si="266"/>
        <v>0</v>
      </c>
      <c r="VZ31" s="84" t="str">
        <f t="shared" si="469"/>
        <v/>
      </c>
      <c r="WA31" s="84" t="str">
        <f t="shared" si="267"/>
        <v/>
      </c>
      <c r="WB31" s="24" t="str">
        <f t="shared" si="268"/>
        <v/>
      </c>
      <c r="WC31" s="101">
        <f>入力シート!VT31</f>
        <v>0</v>
      </c>
      <c r="WD31" s="210">
        <f>入力シート!VU31</f>
        <v>0</v>
      </c>
      <c r="WE31" s="211"/>
      <c r="WF31" s="212"/>
      <c r="WG31" s="94"/>
      <c r="WH31" s="94"/>
      <c r="WI31" s="94"/>
      <c r="WJ31" s="14">
        <f>入力シート!VV31</f>
        <v>0</v>
      </c>
      <c r="WL31" s="30" t="str">
        <f t="shared" si="353"/>
        <v/>
      </c>
      <c r="WM31" s="101">
        <f>入力シート!WL31</f>
        <v>0</v>
      </c>
      <c r="WN31" s="101" t="str">
        <f>IF(WL31="","",入力シート!WM31)</f>
        <v/>
      </c>
      <c r="WO31" s="24">
        <f>TIME(入力シート!WO31,入力シート!WQ31,0)</f>
        <v>0</v>
      </c>
      <c r="WP31" s="24">
        <f>TIME(入力シート!WS31,入力シート!WU31,0)</f>
        <v>0</v>
      </c>
      <c r="WQ31" s="31">
        <f>TIME(入力シート!WW31,入力シート!WY31,0)</f>
        <v>0</v>
      </c>
      <c r="WR31" s="31">
        <f>TIME(入力シート!XA31,入力シート!XC31,0)</f>
        <v>0</v>
      </c>
      <c r="WS31" s="24">
        <f t="shared" si="269"/>
        <v>0</v>
      </c>
      <c r="WT31" s="24">
        <f t="shared" si="270"/>
        <v>0</v>
      </c>
      <c r="WU31" s="24">
        <f t="shared" si="271"/>
        <v>0</v>
      </c>
      <c r="WV31" s="26" t="str">
        <f t="shared" si="48"/>
        <v/>
      </c>
      <c r="WW31" s="26" t="str">
        <f t="shared" si="49"/>
        <v/>
      </c>
      <c r="WX31" s="24" t="str">
        <f t="shared" si="396"/>
        <v/>
      </c>
      <c r="WY31" s="24" t="str">
        <f t="shared" si="470"/>
        <v/>
      </c>
      <c r="WZ31" s="101" t="str">
        <f t="shared" si="273"/>
        <v/>
      </c>
      <c r="XA31" s="24" t="str">
        <f t="shared" si="274"/>
        <v/>
      </c>
      <c r="XB31" s="27">
        <f t="shared" si="377"/>
        <v>1</v>
      </c>
      <c r="XC31" s="27" t="str">
        <f t="shared" si="275"/>
        <v>1</v>
      </c>
      <c r="XD31" s="27" t="str">
        <f t="shared" si="354"/>
        <v/>
      </c>
      <c r="XE31" s="27" t="str">
        <f t="shared" si="276"/>
        <v/>
      </c>
      <c r="XF31" s="28" t="str">
        <f t="shared" ca="1" si="277"/>
        <v/>
      </c>
      <c r="XG31" s="33">
        <f>入力シート!XE31</f>
        <v>0</v>
      </c>
      <c r="XH31" s="88" t="str">
        <f t="shared" ca="1" si="471"/>
        <v/>
      </c>
      <c r="XI31" s="87" t="str">
        <f t="shared" si="472"/>
        <v/>
      </c>
      <c r="XJ31" s="89" t="str">
        <f t="shared" ca="1" si="278"/>
        <v/>
      </c>
      <c r="XK31" s="84">
        <f t="shared" si="279"/>
        <v>0</v>
      </c>
      <c r="XL31" s="84" t="str">
        <f t="shared" si="473"/>
        <v/>
      </c>
      <c r="XM31" s="84" t="str">
        <f t="shared" si="280"/>
        <v/>
      </c>
      <c r="XN31" s="24" t="str">
        <f t="shared" si="281"/>
        <v/>
      </c>
      <c r="XO31" s="101">
        <f>入力シート!XF31</f>
        <v>0</v>
      </c>
      <c r="XP31" s="210">
        <f>入力シート!XG31</f>
        <v>0</v>
      </c>
      <c r="XQ31" s="211"/>
      <c r="XR31" s="212"/>
      <c r="XS31" s="94"/>
      <c r="XT31" s="94"/>
      <c r="XU31" s="94"/>
      <c r="XV31" s="14">
        <f>入力シート!XH31</f>
        <v>0</v>
      </c>
      <c r="XX31" s="30" t="str">
        <f t="shared" si="355"/>
        <v/>
      </c>
      <c r="XY31" s="101">
        <f>入力シート!XX31</f>
        <v>0</v>
      </c>
      <c r="XZ31" s="101" t="str">
        <f>IF(XX31="","",入力シート!XY31)</f>
        <v/>
      </c>
      <c r="YA31" s="24">
        <f>TIME(入力シート!YA31,入力シート!YC31,0)</f>
        <v>0</v>
      </c>
      <c r="YB31" s="24">
        <f>TIME(入力シート!YE31,入力シート!YG31,0)</f>
        <v>0</v>
      </c>
      <c r="YC31" s="31">
        <f>TIME(入力シート!YI31,入力シート!YK31,0)</f>
        <v>0</v>
      </c>
      <c r="YD31" s="31">
        <f>TIME(入力シート!YM31,入力シート!YO31,0)</f>
        <v>0</v>
      </c>
      <c r="YE31" s="24">
        <f t="shared" si="282"/>
        <v>0</v>
      </c>
      <c r="YF31" s="24">
        <f t="shared" si="283"/>
        <v>0</v>
      </c>
      <c r="YG31" s="24">
        <f t="shared" si="284"/>
        <v>0</v>
      </c>
      <c r="YH31" s="26" t="str">
        <f t="shared" si="51"/>
        <v/>
      </c>
      <c r="YI31" s="26" t="str">
        <f t="shared" si="52"/>
        <v/>
      </c>
      <c r="YJ31" s="24" t="str">
        <f t="shared" si="397"/>
        <v/>
      </c>
      <c r="YK31" s="24" t="str">
        <f t="shared" si="474"/>
        <v/>
      </c>
      <c r="YL31" s="101" t="str">
        <f t="shared" si="286"/>
        <v/>
      </c>
      <c r="YM31" s="24" t="str">
        <f t="shared" si="287"/>
        <v/>
      </c>
      <c r="YN31" s="27">
        <f t="shared" si="378"/>
        <v>1</v>
      </c>
      <c r="YO31" s="27" t="str">
        <f t="shared" si="288"/>
        <v>1</v>
      </c>
      <c r="YP31" s="27" t="str">
        <f t="shared" si="356"/>
        <v/>
      </c>
      <c r="YQ31" s="27" t="str">
        <f t="shared" si="289"/>
        <v/>
      </c>
      <c r="YR31" s="28" t="str">
        <f t="shared" ca="1" si="290"/>
        <v/>
      </c>
      <c r="YS31" s="33">
        <f>入力シート!YQ31</f>
        <v>0</v>
      </c>
      <c r="YT31" s="88" t="str">
        <f t="shared" ca="1" si="475"/>
        <v/>
      </c>
      <c r="YU31" s="87" t="str">
        <f t="shared" si="476"/>
        <v/>
      </c>
      <c r="YV31" s="89" t="str">
        <f t="shared" ca="1" si="291"/>
        <v/>
      </c>
      <c r="YW31" s="84">
        <f t="shared" si="292"/>
        <v>0</v>
      </c>
      <c r="YX31" s="84" t="str">
        <f t="shared" si="477"/>
        <v/>
      </c>
      <c r="YY31" s="84" t="str">
        <f t="shared" si="293"/>
        <v/>
      </c>
      <c r="YZ31" s="24" t="str">
        <f t="shared" si="294"/>
        <v/>
      </c>
      <c r="ZA31" s="101">
        <f>入力シート!YR31</f>
        <v>0</v>
      </c>
      <c r="ZB31" s="210">
        <f>入力シート!YS31</f>
        <v>0</v>
      </c>
      <c r="ZC31" s="211"/>
      <c r="ZD31" s="212"/>
      <c r="ZE31" s="94"/>
      <c r="ZF31" s="94"/>
      <c r="ZG31" s="94"/>
      <c r="ZH31" s="14">
        <f>入力シート!YT31</f>
        <v>0</v>
      </c>
      <c r="ZJ31" s="30" t="str">
        <f t="shared" si="357"/>
        <v/>
      </c>
      <c r="ZK31" s="101">
        <f>入力シート!ZJ31</f>
        <v>0</v>
      </c>
      <c r="ZL31" s="101" t="str">
        <f>IF(ZJ31="","",入力シート!ZK31)</f>
        <v/>
      </c>
      <c r="ZM31" s="24">
        <f>TIME(入力シート!ZM31,入力シート!ZO31,0)</f>
        <v>0</v>
      </c>
      <c r="ZN31" s="24">
        <f>TIME(入力シート!ZQ31,入力シート!ZS31,0)</f>
        <v>0</v>
      </c>
      <c r="ZO31" s="31">
        <f>TIME(入力シート!ZU31,入力シート!ZW31,0)</f>
        <v>0</v>
      </c>
      <c r="ZP31" s="31">
        <f>TIME(入力シート!ZY31,入力シート!AAA31,0)</f>
        <v>0</v>
      </c>
      <c r="ZQ31" s="24">
        <f t="shared" si="295"/>
        <v>0</v>
      </c>
      <c r="ZR31" s="24">
        <f t="shared" si="296"/>
        <v>0</v>
      </c>
      <c r="ZS31" s="24">
        <f t="shared" si="297"/>
        <v>0</v>
      </c>
      <c r="ZT31" s="26" t="str">
        <f t="shared" si="54"/>
        <v/>
      </c>
      <c r="ZU31" s="26" t="str">
        <f t="shared" si="55"/>
        <v/>
      </c>
      <c r="ZV31" s="24" t="str">
        <f t="shared" si="398"/>
        <v/>
      </c>
      <c r="ZW31" s="24" t="str">
        <f t="shared" si="478"/>
        <v/>
      </c>
      <c r="ZX31" s="101" t="str">
        <f t="shared" si="299"/>
        <v/>
      </c>
      <c r="ZY31" s="24" t="str">
        <f t="shared" si="300"/>
        <v/>
      </c>
      <c r="ZZ31" s="27">
        <f t="shared" si="379"/>
        <v>1</v>
      </c>
      <c r="AAA31" s="27" t="str">
        <f t="shared" si="301"/>
        <v>1</v>
      </c>
      <c r="AAB31" s="27" t="str">
        <f t="shared" si="358"/>
        <v/>
      </c>
      <c r="AAC31" s="27" t="str">
        <f t="shared" si="302"/>
        <v/>
      </c>
      <c r="AAD31" s="28" t="str">
        <f t="shared" ca="1" si="303"/>
        <v/>
      </c>
      <c r="AAE31" s="33">
        <f>入力シート!AAC31</f>
        <v>0</v>
      </c>
      <c r="AAF31" s="88" t="str">
        <f t="shared" ca="1" si="479"/>
        <v/>
      </c>
      <c r="AAG31" s="87" t="str">
        <f t="shared" si="480"/>
        <v/>
      </c>
      <c r="AAH31" s="89" t="str">
        <f t="shared" ca="1" si="304"/>
        <v/>
      </c>
      <c r="AAI31" s="84">
        <f t="shared" si="305"/>
        <v>0</v>
      </c>
      <c r="AAJ31" s="84" t="str">
        <f t="shared" si="481"/>
        <v/>
      </c>
      <c r="AAK31" s="84" t="str">
        <f t="shared" si="306"/>
        <v/>
      </c>
      <c r="AAL31" s="24" t="str">
        <f t="shared" si="307"/>
        <v/>
      </c>
      <c r="AAM31" s="101">
        <f>入力シート!AAD31</f>
        <v>0</v>
      </c>
      <c r="AAN31" s="210">
        <f>入力シート!AAE31</f>
        <v>0</v>
      </c>
      <c r="AAO31" s="211"/>
      <c r="AAP31" s="212"/>
      <c r="AAQ31" s="94"/>
      <c r="AAR31" s="94"/>
      <c r="AAS31" s="94"/>
      <c r="AAT31" s="14">
        <f>入力シート!AAF31</f>
        <v>0</v>
      </c>
      <c r="AAV31" s="30" t="str">
        <f t="shared" si="359"/>
        <v/>
      </c>
      <c r="AAW31" s="101">
        <f>入力シート!AAV31</f>
        <v>0</v>
      </c>
      <c r="AAX31" s="101" t="str">
        <f>IF(AAV31="","",入力シート!AAW31)</f>
        <v/>
      </c>
      <c r="AAY31" s="24">
        <f>TIME(入力シート!AAY31,入力シート!ABA31,0)</f>
        <v>0</v>
      </c>
      <c r="AAZ31" s="24">
        <f>TIME(入力シート!ABC31,入力シート!ABE31,0)</f>
        <v>0</v>
      </c>
      <c r="ABA31" s="31">
        <f>TIME(入力シート!ABG31,入力シート!ABI31,0)</f>
        <v>0</v>
      </c>
      <c r="ABB31" s="31">
        <f>TIME(入力シート!ABK31,入力シート!ABM31,0)</f>
        <v>0</v>
      </c>
      <c r="ABC31" s="24">
        <f t="shared" si="308"/>
        <v>0</v>
      </c>
      <c r="ABD31" s="24">
        <f t="shared" si="309"/>
        <v>0</v>
      </c>
      <c r="ABE31" s="24">
        <f t="shared" si="310"/>
        <v>0</v>
      </c>
      <c r="ABF31" s="26" t="str">
        <f t="shared" si="57"/>
        <v/>
      </c>
      <c r="ABG31" s="26" t="str">
        <f t="shared" si="58"/>
        <v/>
      </c>
      <c r="ABH31" s="24" t="str">
        <f t="shared" si="399"/>
        <v/>
      </c>
      <c r="ABI31" s="24" t="str">
        <f t="shared" si="482"/>
        <v/>
      </c>
      <c r="ABJ31" s="101" t="str">
        <f t="shared" si="312"/>
        <v/>
      </c>
      <c r="ABK31" s="24" t="str">
        <f t="shared" si="313"/>
        <v/>
      </c>
      <c r="ABL31" s="27">
        <f t="shared" si="380"/>
        <v>1</v>
      </c>
      <c r="ABM31" s="27" t="str">
        <f t="shared" si="314"/>
        <v>1</v>
      </c>
      <c r="ABN31" s="27" t="str">
        <f t="shared" si="360"/>
        <v/>
      </c>
      <c r="ABO31" s="27" t="str">
        <f t="shared" si="315"/>
        <v/>
      </c>
      <c r="ABP31" s="28" t="str">
        <f t="shared" ca="1" si="316"/>
        <v/>
      </c>
      <c r="ABQ31" s="33">
        <f>入力シート!ABO31</f>
        <v>0</v>
      </c>
      <c r="ABR31" s="88" t="str">
        <f t="shared" ca="1" si="483"/>
        <v/>
      </c>
      <c r="ABS31" s="87" t="str">
        <f t="shared" si="484"/>
        <v/>
      </c>
      <c r="ABT31" s="89" t="str">
        <f t="shared" ca="1" si="317"/>
        <v/>
      </c>
      <c r="ABU31" s="84">
        <f t="shared" si="318"/>
        <v>0</v>
      </c>
      <c r="ABV31" s="84" t="str">
        <f t="shared" si="485"/>
        <v/>
      </c>
      <c r="ABW31" s="84" t="str">
        <f t="shared" si="319"/>
        <v/>
      </c>
      <c r="ABX31" s="24" t="str">
        <f t="shared" si="320"/>
        <v/>
      </c>
      <c r="ABY31" s="101">
        <f>入力シート!ABP31</f>
        <v>0</v>
      </c>
      <c r="ABZ31" s="210">
        <f>入力シート!ABQ31</f>
        <v>0</v>
      </c>
      <c r="ACA31" s="211"/>
      <c r="ACB31" s="212"/>
      <c r="ACC31" s="94"/>
      <c r="ACD31" s="94"/>
      <c r="ACE31" s="94"/>
      <c r="ACF31" s="14">
        <f>入力シート!ABR31</f>
        <v>0</v>
      </c>
    </row>
    <row r="32" spans="2:760" ht="18" customHeight="1" x14ac:dyDescent="0.2">
      <c r="B32" s="30" t="str">
        <f t="shared" si="321"/>
        <v/>
      </c>
      <c r="C32" s="101">
        <f>入力シート!B32</f>
        <v>0</v>
      </c>
      <c r="D32" s="101" t="str">
        <f>IF(B32="","",入力シート!C32)</f>
        <v/>
      </c>
      <c r="E32" s="24">
        <f>TIME(入力シート!E32,入力シート!G32,0)</f>
        <v>0</v>
      </c>
      <c r="F32" s="24">
        <f>TIME(入力シート!I32,入力シート!K32,0)</f>
        <v>0</v>
      </c>
      <c r="G32" s="31">
        <f>TIME(入力シート!M32,入力シート!O32,0)</f>
        <v>0</v>
      </c>
      <c r="H32" s="31">
        <f>TIME(入力シート!Q32,入力シート!S32,0)</f>
        <v>0</v>
      </c>
      <c r="I32" s="24">
        <f t="shared" si="60"/>
        <v>0</v>
      </c>
      <c r="J32" s="24">
        <f t="shared" si="61"/>
        <v>0</v>
      </c>
      <c r="K32" s="24">
        <f t="shared" si="62"/>
        <v>0</v>
      </c>
      <c r="L32" s="26" t="str">
        <f t="shared" si="400"/>
        <v/>
      </c>
      <c r="M32" s="26" t="str">
        <f t="shared" si="1"/>
        <v/>
      </c>
      <c r="N32" s="24" t="str">
        <f t="shared" si="401"/>
        <v/>
      </c>
      <c r="O32" s="24" t="str">
        <f t="shared" si="402"/>
        <v/>
      </c>
      <c r="P32" s="101" t="str">
        <f t="shared" si="403"/>
        <v/>
      </c>
      <c r="Q32" s="24" t="str">
        <f t="shared" si="66"/>
        <v/>
      </c>
      <c r="R32" s="27">
        <f t="shared" si="361"/>
        <v>1</v>
      </c>
      <c r="S32" s="27" t="str">
        <f t="shared" si="404"/>
        <v>1</v>
      </c>
      <c r="T32" s="27" t="str">
        <f t="shared" si="322"/>
        <v/>
      </c>
      <c r="U32" s="27" t="str">
        <f t="shared" si="405"/>
        <v/>
      </c>
      <c r="V32" s="28" t="str">
        <f t="shared" ca="1" si="406"/>
        <v/>
      </c>
      <c r="W32" s="33">
        <f>入力シート!U32</f>
        <v>0</v>
      </c>
      <c r="X32" s="88" t="str">
        <f t="shared" ca="1" si="407"/>
        <v/>
      </c>
      <c r="Y32" s="87" t="str">
        <f t="shared" si="408"/>
        <v/>
      </c>
      <c r="Z32" s="89" t="str">
        <f t="shared" ca="1" si="70"/>
        <v/>
      </c>
      <c r="AA32" s="84">
        <f t="shared" si="71"/>
        <v>0</v>
      </c>
      <c r="AB32" s="84" t="str">
        <f t="shared" si="409"/>
        <v/>
      </c>
      <c r="AC32" s="84" t="str">
        <f t="shared" si="72"/>
        <v/>
      </c>
      <c r="AD32" s="24" t="str">
        <f t="shared" si="73"/>
        <v/>
      </c>
      <c r="AE32" s="101">
        <f>入力シート!V32</f>
        <v>0</v>
      </c>
      <c r="AF32" s="210">
        <f>入力シート!W32</f>
        <v>0</v>
      </c>
      <c r="AG32" s="211"/>
      <c r="AH32" s="212"/>
      <c r="AI32" s="94"/>
      <c r="AJ32" s="94"/>
      <c r="AK32" s="94"/>
      <c r="AL32" s="14">
        <f>入力シート!X32</f>
        <v>0</v>
      </c>
      <c r="AN32" s="30" t="str">
        <f t="shared" si="323"/>
        <v/>
      </c>
      <c r="AO32" s="101">
        <f>入力シート!AN32</f>
        <v>0</v>
      </c>
      <c r="AP32" s="101" t="str">
        <f>IF(AN32="","",入力シート!AO32)</f>
        <v/>
      </c>
      <c r="AQ32" s="24">
        <f>TIME(入力シート!AQ32,入力シート!AS32,0)</f>
        <v>0</v>
      </c>
      <c r="AR32" s="24">
        <f>TIME(入力シート!AU32,入力シート!AW32,0)</f>
        <v>0</v>
      </c>
      <c r="AS32" s="31">
        <f>TIME(入力シート!AY32,入力シート!BA32,0)</f>
        <v>0</v>
      </c>
      <c r="AT32" s="31">
        <f>TIME(入力シート!BC32,入力シート!BE32,0)</f>
        <v>0</v>
      </c>
      <c r="AU32" s="24">
        <f t="shared" si="74"/>
        <v>0</v>
      </c>
      <c r="AV32" s="24">
        <f t="shared" si="75"/>
        <v>0</v>
      </c>
      <c r="AW32" s="24">
        <f t="shared" si="76"/>
        <v>0</v>
      </c>
      <c r="AX32" s="26" t="str">
        <f t="shared" si="3"/>
        <v/>
      </c>
      <c r="AY32" s="26" t="str">
        <f t="shared" si="4"/>
        <v/>
      </c>
      <c r="AZ32" s="24" t="str">
        <f t="shared" si="381"/>
        <v/>
      </c>
      <c r="BA32" s="24" t="str">
        <f t="shared" si="410"/>
        <v/>
      </c>
      <c r="BB32" s="101" t="str">
        <f t="shared" si="78"/>
        <v/>
      </c>
      <c r="BC32" s="24" t="str">
        <f t="shared" si="79"/>
        <v/>
      </c>
      <c r="BD32" s="27">
        <f t="shared" si="362"/>
        <v>1</v>
      </c>
      <c r="BE32" s="27" t="str">
        <f t="shared" si="80"/>
        <v>1</v>
      </c>
      <c r="BF32" s="27" t="str">
        <f t="shared" si="324"/>
        <v/>
      </c>
      <c r="BG32" s="27" t="str">
        <f t="shared" si="81"/>
        <v/>
      </c>
      <c r="BH32" s="28" t="str">
        <f t="shared" ca="1" si="82"/>
        <v/>
      </c>
      <c r="BI32" s="33">
        <f>入力シート!BG32</f>
        <v>0</v>
      </c>
      <c r="BJ32" s="88" t="str">
        <f t="shared" ca="1" si="411"/>
        <v/>
      </c>
      <c r="BK32" s="87" t="str">
        <f t="shared" si="412"/>
        <v/>
      </c>
      <c r="BL32" s="89" t="str">
        <f t="shared" ca="1" si="83"/>
        <v/>
      </c>
      <c r="BM32" s="84">
        <f t="shared" si="84"/>
        <v>0</v>
      </c>
      <c r="BN32" s="84" t="str">
        <f t="shared" si="413"/>
        <v/>
      </c>
      <c r="BO32" s="84" t="str">
        <f t="shared" si="85"/>
        <v/>
      </c>
      <c r="BP32" s="24" t="str">
        <f t="shared" si="86"/>
        <v/>
      </c>
      <c r="BQ32" s="101">
        <f>入力シート!BH32</f>
        <v>0</v>
      </c>
      <c r="BR32" s="210">
        <f>入力シート!BI32</f>
        <v>0</v>
      </c>
      <c r="BS32" s="211"/>
      <c r="BT32" s="212"/>
      <c r="BU32" s="94"/>
      <c r="BV32" s="94"/>
      <c r="BW32" s="94"/>
      <c r="BX32" s="14">
        <f>入力シート!BJ32</f>
        <v>0</v>
      </c>
      <c r="BZ32" s="30" t="str">
        <f t="shared" si="325"/>
        <v/>
      </c>
      <c r="CA32" s="101">
        <f>入力シート!BZ32</f>
        <v>0</v>
      </c>
      <c r="CB32" s="101" t="str">
        <f>IF(BZ32="","",入力シート!CA32)</f>
        <v/>
      </c>
      <c r="CC32" s="24">
        <f>TIME(入力シート!CC32,入力シート!CE32,0)</f>
        <v>0</v>
      </c>
      <c r="CD32" s="24">
        <f>TIME(入力シート!CG32,入力シート!CI32,0)</f>
        <v>0</v>
      </c>
      <c r="CE32" s="31">
        <f>TIME(入力シート!CK32,入力シート!CM32,0)</f>
        <v>0</v>
      </c>
      <c r="CF32" s="31">
        <f>TIME(入力シート!CO32,入力シート!CQ32,0)</f>
        <v>0</v>
      </c>
      <c r="CG32" s="24">
        <f t="shared" si="87"/>
        <v>0</v>
      </c>
      <c r="CH32" s="24">
        <f t="shared" si="88"/>
        <v>0</v>
      </c>
      <c r="CI32" s="24">
        <f t="shared" si="89"/>
        <v>0</v>
      </c>
      <c r="CJ32" s="26" t="str">
        <f t="shared" si="6"/>
        <v/>
      </c>
      <c r="CK32" s="26" t="str">
        <f t="shared" si="7"/>
        <v/>
      </c>
      <c r="CL32" s="24" t="str">
        <f t="shared" si="382"/>
        <v/>
      </c>
      <c r="CM32" s="24" t="str">
        <f t="shared" si="414"/>
        <v/>
      </c>
      <c r="CN32" s="101" t="str">
        <f t="shared" si="91"/>
        <v/>
      </c>
      <c r="CO32" s="24" t="str">
        <f t="shared" si="92"/>
        <v/>
      </c>
      <c r="CP32" s="27">
        <f t="shared" si="363"/>
        <v>1</v>
      </c>
      <c r="CQ32" s="27" t="str">
        <f t="shared" si="93"/>
        <v>1</v>
      </c>
      <c r="CR32" s="27" t="str">
        <f t="shared" si="326"/>
        <v/>
      </c>
      <c r="CS32" s="27" t="str">
        <f t="shared" si="94"/>
        <v/>
      </c>
      <c r="CT32" s="28" t="str">
        <f t="shared" ca="1" si="95"/>
        <v/>
      </c>
      <c r="CU32" s="33">
        <f>入力シート!CS32</f>
        <v>0</v>
      </c>
      <c r="CV32" s="88" t="str">
        <f t="shared" ca="1" si="415"/>
        <v/>
      </c>
      <c r="CW32" s="87" t="str">
        <f t="shared" si="416"/>
        <v/>
      </c>
      <c r="CX32" s="89" t="str">
        <f t="shared" ca="1" si="96"/>
        <v/>
      </c>
      <c r="CY32" s="84">
        <f t="shared" si="97"/>
        <v>0</v>
      </c>
      <c r="CZ32" s="84" t="str">
        <f t="shared" si="417"/>
        <v/>
      </c>
      <c r="DA32" s="84" t="str">
        <f t="shared" si="98"/>
        <v/>
      </c>
      <c r="DB32" s="24" t="str">
        <f t="shared" si="99"/>
        <v/>
      </c>
      <c r="DC32" s="101">
        <f>入力シート!CT32</f>
        <v>0</v>
      </c>
      <c r="DD32" s="210">
        <f>入力シート!CU32</f>
        <v>0</v>
      </c>
      <c r="DE32" s="211"/>
      <c r="DF32" s="212"/>
      <c r="DG32" s="94"/>
      <c r="DH32" s="94"/>
      <c r="DI32" s="94"/>
      <c r="DJ32" s="14">
        <f>入力シート!CV32</f>
        <v>0</v>
      </c>
      <c r="DL32" s="30" t="str">
        <f t="shared" si="327"/>
        <v/>
      </c>
      <c r="DM32" s="101">
        <f>入力シート!DL32</f>
        <v>0</v>
      </c>
      <c r="DN32" s="101" t="str">
        <f>IF(DL32="","",入力シート!DM32)</f>
        <v/>
      </c>
      <c r="DO32" s="24">
        <f>TIME(入力シート!DO32,入力シート!DQ32,0)</f>
        <v>0</v>
      </c>
      <c r="DP32" s="24">
        <f>TIME(入力シート!DS32,入力シート!DU32,0)</f>
        <v>0</v>
      </c>
      <c r="DQ32" s="31">
        <f>TIME(入力シート!DW32,入力シート!DY32,0)</f>
        <v>0</v>
      </c>
      <c r="DR32" s="31">
        <f>TIME(入力シート!EA32,入力シート!EC32,0)</f>
        <v>0</v>
      </c>
      <c r="DS32" s="24">
        <f t="shared" si="100"/>
        <v>0</v>
      </c>
      <c r="DT32" s="24">
        <f t="shared" si="101"/>
        <v>0</v>
      </c>
      <c r="DU32" s="24">
        <f t="shared" si="102"/>
        <v>0</v>
      </c>
      <c r="DV32" s="26" t="str">
        <f t="shared" si="9"/>
        <v/>
      </c>
      <c r="DW32" s="26" t="str">
        <f t="shared" si="10"/>
        <v/>
      </c>
      <c r="DX32" s="24" t="str">
        <f t="shared" si="383"/>
        <v/>
      </c>
      <c r="DY32" s="24" t="str">
        <f t="shared" si="418"/>
        <v/>
      </c>
      <c r="DZ32" s="101" t="str">
        <f t="shared" si="104"/>
        <v/>
      </c>
      <c r="EA32" s="24" t="str">
        <f t="shared" si="105"/>
        <v/>
      </c>
      <c r="EB32" s="27">
        <f t="shared" si="364"/>
        <v>1</v>
      </c>
      <c r="EC32" s="27" t="str">
        <f t="shared" si="106"/>
        <v>1</v>
      </c>
      <c r="ED32" s="27" t="str">
        <f t="shared" si="328"/>
        <v/>
      </c>
      <c r="EE32" s="27" t="str">
        <f t="shared" si="107"/>
        <v/>
      </c>
      <c r="EF32" s="28" t="str">
        <f t="shared" ca="1" si="108"/>
        <v/>
      </c>
      <c r="EG32" s="33">
        <f>入力シート!EE32</f>
        <v>0</v>
      </c>
      <c r="EH32" s="88" t="str">
        <f t="shared" ca="1" si="419"/>
        <v/>
      </c>
      <c r="EI32" s="87" t="str">
        <f t="shared" si="420"/>
        <v/>
      </c>
      <c r="EJ32" s="89" t="str">
        <f t="shared" ca="1" si="109"/>
        <v/>
      </c>
      <c r="EK32" s="84">
        <f t="shared" si="110"/>
        <v>0</v>
      </c>
      <c r="EL32" s="84" t="str">
        <f t="shared" si="421"/>
        <v/>
      </c>
      <c r="EM32" s="84" t="str">
        <f t="shared" si="111"/>
        <v/>
      </c>
      <c r="EN32" s="24" t="str">
        <f t="shared" si="112"/>
        <v/>
      </c>
      <c r="EO32" s="101">
        <f>入力シート!EF32</f>
        <v>0</v>
      </c>
      <c r="EP32" s="210">
        <f>入力シート!EG32</f>
        <v>0</v>
      </c>
      <c r="EQ32" s="211"/>
      <c r="ER32" s="212"/>
      <c r="ES32" s="94"/>
      <c r="ET32" s="94"/>
      <c r="EU32" s="94"/>
      <c r="EV32" s="14">
        <f>入力シート!EH32</f>
        <v>0</v>
      </c>
      <c r="EX32" s="30" t="str">
        <f t="shared" si="329"/>
        <v/>
      </c>
      <c r="EY32" s="101">
        <f>入力シート!EX32</f>
        <v>0</v>
      </c>
      <c r="EZ32" s="101" t="str">
        <f>IF(EX32="","",入力シート!EY32)</f>
        <v/>
      </c>
      <c r="FA32" s="24">
        <f>TIME(入力シート!FA32,入力シート!FC32,0)</f>
        <v>0</v>
      </c>
      <c r="FB32" s="24">
        <f>TIME(入力シート!FE32,入力シート!FG32,0)</f>
        <v>0</v>
      </c>
      <c r="FC32" s="31">
        <f>TIME(入力シート!FI32,入力シート!FK32,0)</f>
        <v>0</v>
      </c>
      <c r="FD32" s="31">
        <f>TIME(入力シート!FM32,入力シート!FO32,0)</f>
        <v>0</v>
      </c>
      <c r="FE32" s="24">
        <f t="shared" si="113"/>
        <v>0</v>
      </c>
      <c r="FF32" s="24">
        <f t="shared" si="114"/>
        <v>0</v>
      </c>
      <c r="FG32" s="24">
        <f t="shared" si="115"/>
        <v>0</v>
      </c>
      <c r="FH32" s="26" t="str">
        <f t="shared" si="12"/>
        <v/>
      </c>
      <c r="FI32" s="26" t="str">
        <f t="shared" si="13"/>
        <v/>
      </c>
      <c r="FJ32" s="24" t="str">
        <f t="shared" si="384"/>
        <v/>
      </c>
      <c r="FK32" s="24" t="str">
        <f t="shared" si="422"/>
        <v/>
      </c>
      <c r="FL32" s="101" t="str">
        <f t="shared" si="117"/>
        <v/>
      </c>
      <c r="FM32" s="24" t="str">
        <f t="shared" si="118"/>
        <v/>
      </c>
      <c r="FN32" s="27">
        <f t="shared" si="365"/>
        <v>1</v>
      </c>
      <c r="FO32" s="27" t="str">
        <f t="shared" si="119"/>
        <v>1</v>
      </c>
      <c r="FP32" s="27" t="str">
        <f t="shared" si="330"/>
        <v/>
      </c>
      <c r="FQ32" s="27" t="str">
        <f t="shared" si="120"/>
        <v/>
      </c>
      <c r="FR32" s="28" t="str">
        <f t="shared" ca="1" si="121"/>
        <v/>
      </c>
      <c r="FS32" s="33">
        <f>入力シート!FQ32</f>
        <v>0</v>
      </c>
      <c r="FT32" s="88" t="str">
        <f t="shared" ca="1" si="423"/>
        <v/>
      </c>
      <c r="FU32" s="87" t="str">
        <f t="shared" si="424"/>
        <v/>
      </c>
      <c r="FV32" s="89" t="str">
        <f t="shared" ca="1" si="122"/>
        <v/>
      </c>
      <c r="FW32" s="84">
        <f t="shared" si="123"/>
        <v>0</v>
      </c>
      <c r="FX32" s="84" t="str">
        <f t="shared" si="425"/>
        <v/>
      </c>
      <c r="FY32" s="84" t="str">
        <f t="shared" si="124"/>
        <v/>
      </c>
      <c r="FZ32" s="24" t="str">
        <f t="shared" si="125"/>
        <v/>
      </c>
      <c r="GA32" s="101">
        <f>入力シート!FR32</f>
        <v>0</v>
      </c>
      <c r="GB32" s="210">
        <f>入力シート!FS32</f>
        <v>0</v>
      </c>
      <c r="GC32" s="211"/>
      <c r="GD32" s="212"/>
      <c r="GE32" s="94"/>
      <c r="GF32" s="94"/>
      <c r="GG32" s="94"/>
      <c r="GH32" s="14">
        <f>入力シート!FT32</f>
        <v>0</v>
      </c>
      <c r="GJ32" s="30" t="str">
        <f t="shared" si="331"/>
        <v/>
      </c>
      <c r="GK32" s="101">
        <f>入力シート!GJ32</f>
        <v>0</v>
      </c>
      <c r="GL32" s="101" t="str">
        <f>IF(GJ32="","",入力シート!GK32)</f>
        <v/>
      </c>
      <c r="GM32" s="24">
        <f>TIME(入力シート!GM32,入力シート!GO32,0)</f>
        <v>0</v>
      </c>
      <c r="GN32" s="24">
        <f>TIME(入力シート!GQ32,入力シート!GS32,0)</f>
        <v>0</v>
      </c>
      <c r="GO32" s="31">
        <f>TIME(入力シート!GU32,入力シート!GW32,0)</f>
        <v>0</v>
      </c>
      <c r="GP32" s="31">
        <f>TIME(入力シート!GY32,入力シート!HA32,0)</f>
        <v>0</v>
      </c>
      <c r="GQ32" s="24">
        <f t="shared" si="126"/>
        <v>0</v>
      </c>
      <c r="GR32" s="24">
        <f t="shared" si="127"/>
        <v>0</v>
      </c>
      <c r="GS32" s="24">
        <f t="shared" si="128"/>
        <v>0</v>
      </c>
      <c r="GT32" s="26" t="str">
        <f t="shared" si="15"/>
        <v/>
      </c>
      <c r="GU32" s="26" t="str">
        <f t="shared" si="16"/>
        <v/>
      </c>
      <c r="GV32" s="24" t="str">
        <f t="shared" si="385"/>
        <v/>
      </c>
      <c r="GW32" s="24" t="str">
        <f t="shared" si="426"/>
        <v/>
      </c>
      <c r="GX32" s="101" t="str">
        <f t="shared" si="130"/>
        <v/>
      </c>
      <c r="GY32" s="24" t="str">
        <f t="shared" si="131"/>
        <v/>
      </c>
      <c r="GZ32" s="27">
        <f t="shared" si="366"/>
        <v>1</v>
      </c>
      <c r="HA32" s="27" t="str">
        <f t="shared" si="132"/>
        <v>1</v>
      </c>
      <c r="HB32" s="27" t="str">
        <f t="shared" si="332"/>
        <v/>
      </c>
      <c r="HC32" s="27" t="str">
        <f t="shared" si="133"/>
        <v/>
      </c>
      <c r="HD32" s="28" t="str">
        <f t="shared" ca="1" si="134"/>
        <v/>
      </c>
      <c r="HE32" s="33">
        <f>入力シート!HC32</f>
        <v>0</v>
      </c>
      <c r="HF32" s="88" t="str">
        <f t="shared" ca="1" si="427"/>
        <v/>
      </c>
      <c r="HG32" s="87" t="str">
        <f t="shared" si="428"/>
        <v/>
      </c>
      <c r="HH32" s="89" t="str">
        <f t="shared" ca="1" si="135"/>
        <v/>
      </c>
      <c r="HI32" s="84">
        <f t="shared" si="136"/>
        <v>0</v>
      </c>
      <c r="HJ32" s="84" t="str">
        <f t="shared" si="429"/>
        <v/>
      </c>
      <c r="HK32" s="84" t="str">
        <f t="shared" si="137"/>
        <v/>
      </c>
      <c r="HL32" s="24" t="str">
        <f t="shared" si="138"/>
        <v/>
      </c>
      <c r="HM32" s="101">
        <f>入力シート!HD32</f>
        <v>0</v>
      </c>
      <c r="HN32" s="210">
        <f>入力シート!HE32</f>
        <v>0</v>
      </c>
      <c r="HO32" s="211"/>
      <c r="HP32" s="212"/>
      <c r="HQ32" s="94"/>
      <c r="HR32" s="94"/>
      <c r="HS32" s="94"/>
      <c r="HT32" s="14">
        <f>入力シート!HF32</f>
        <v>0</v>
      </c>
      <c r="HV32" s="30" t="str">
        <f t="shared" si="333"/>
        <v/>
      </c>
      <c r="HW32" s="101">
        <f>入力シート!HV32</f>
        <v>0</v>
      </c>
      <c r="HX32" s="101" t="str">
        <f>IF(HV32="","",入力シート!HW32)</f>
        <v/>
      </c>
      <c r="HY32" s="24">
        <f>TIME(入力シート!HY32,入力シート!IA32,0)</f>
        <v>0</v>
      </c>
      <c r="HZ32" s="24">
        <f>TIME(入力シート!IC32,入力シート!IE32,0)</f>
        <v>0</v>
      </c>
      <c r="IA32" s="31">
        <f>TIME(入力シート!IG32,入力シート!II32,0)</f>
        <v>0</v>
      </c>
      <c r="IB32" s="31">
        <f>TIME(入力シート!IK32,入力シート!IM32,0)</f>
        <v>0</v>
      </c>
      <c r="IC32" s="24">
        <f t="shared" si="139"/>
        <v>0</v>
      </c>
      <c r="ID32" s="24">
        <f t="shared" si="140"/>
        <v>0</v>
      </c>
      <c r="IE32" s="24">
        <f t="shared" si="141"/>
        <v>0</v>
      </c>
      <c r="IF32" s="26" t="str">
        <f t="shared" si="18"/>
        <v/>
      </c>
      <c r="IG32" s="26" t="str">
        <f t="shared" si="19"/>
        <v/>
      </c>
      <c r="IH32" s="24" t="str">
        <f t="shared" si="386"/>
        <v/>
      </c>
      <c r="II32" s="24" t="str">
        <f t="shared" si="430"/>
        <v/>
      </c>
      <c r="IJ32" s="101" t="str">
        <f t="shared" si="143"/>
        <v/>
      </c>
      <c r="IK32" s="24" t="str">
        <f t="shared" si="144"/>
        <v/>
      </c>
      <c r="IL32" s="27">
        <f t="shared" si="367"/>
        <v>1</v>
      </c>
      <c r="IM32" s="27" t="str">
        <f t="shared" si="145"/>
        <v>1</v>
      </c>
      <c r="IN32" s="27" t="str">
        <f t="shared" si="334"/>
        <v/>
      </c>
      <c r="IO32" s="27" t="str">
        <f t="shared" si="146"/>
        <v/>
      </c>
      <c r="IP32" s="28" t="str">
        <f t="shared" ca="1" si="147"/>
        <v/>
      </c>
      <c r="IQ32" s="33">
        <f>入力シート!IO32</f>
        <v>0</v>
      </c>
      <c r="IR32" s="88" t="str">
        <f t="shared" ca="1" si="431"/>
        <v/>
      </c>
      <c r="IS32" s="87" t="str">
        <f t="shared" si="432"/>
        <v/>
      </c>
      <c r="IT32" s="89" t="str">
        <f t="shared" ca="1" si="148"/>
        <v/>
      </c>
      <c r="IU32" s="84">
        <f t="shared" si="149"/>
        <v>0</v>
      </c>
      <c r="IV32" s="84" t="str">
        <f t="shared" si="433"/>
        <v/>
      </c>
      <c r="IW32" s="84" t="str">
        <f t="shared" si="150"/>
        <v/>
      </c>
      <c r="IX32" s="24" t="str">
        <f t="shared" si="151"/>
        <v/>
      </c>
      <c r="IY32" s="101">
        <f>入力シート!IP32</f>
        <v>0</v>
      </c>
      <c r="IZ32" s="210">
        <f>入力シート!IQ32</f>
        <v>0</v>
      </c>
      <c r="JA32" s="211"/>
      <c r="JB32" s="212"/>
      <c r="JC32" s="94"/>
      <c r="JD32" s="94"/>
      <c r="JE32" s="94"/>
      <c r="JF32" s="14">
        <f>入力シート!IR32</f>
        <v>0</v>
      </c>
      <c r="JH32" s="30" t="str">
        <f t="shared" si="335"/>
        <v/>
      </c>
      <c r="JI32" s="101">
        <f>入力シート!JH32</f>
        <v>0</v>
      </c>
      <c r="JJ32" s="101" t="str">
        <f>IF(JH32="","",入力シート!JI32)</f>
        <v/>
      </c>
      <c r="JK32" s="24">
        <f>TIME(入力シート!JK32,入力シート!JM32,0)</f>
        <v>0</v>
      </c>
      <c r="JL32" s="24">
        <f>TIME(入力シート!JO32,入力シート!JQ32,0)</f>
        <v>0</v>
      </c>
      <c r="JM32" s="31">
        <f>TIME(入力シート!JS32,入力シート!JU32,0)</f>
        <v>0</v>
      </c>
      <c r="JN32" s="31">
        <f>TIME(入力シート!JW32,入力シート!JY32,0)</f>
        <v>0</v>
      </c>
      <c r="JO32" s="24">
        <f t="shared" si="152"/>
        <v>0</v>
      </c>
      <c r="JP32" s="24">
        <f t="shared" si="153"/>
        <v>0</v>
      </c>
      <c r="JQ32" s="24">
        <f t="shared" si="154"/>
        <v>0</v>
      </c>
      <c r="JR32" s="26" t="str">
        <f t="shared" si="21"/>
        <v/>
      </c>
      <c r="JS32" s="26" t="str">
        <f t="shared" si="22"/>
        <v/>
      </c>
      <c r="JT32" s="24" t="str">
        <f t="shared" si="387"/>
        <v/>
      </c>
      <c r="JU32" s="24" t="str">
        <f t="shared" si="434"/>
        <v/>
      </c>
      <c r="JV32" s="101" t="str">
        <f t="shared" si="156"/>
        <v/>
      </c>
      <c r="JW32" s="24" t="str">
        <f t="shared" si="157"/>
        <v/>
      </c>
      <c r="JX32" s="27">
        <f t="shared" si="368"/>
        <v>1</v>
      </c>
      <c r="JY32" s="27" t="str">
        <f t="shared" si="158"/>
        <v>1</v>
      </c>
      <c r="JZ32" s="27" t="str">
        <f t="shared" si="336"/>
        <v/>
      </c>
      <c r="KA32" s="27" t="str">
        <f t="shared" si="159"/>
        <v/>
      </c>
      <c r="KB32" s="28" t="str">
        <f t="shared" ca="1" si="160"/>
        <v/>
      </c>
      <c r="KC32" s="33">
        <f>入力シート!KA32</f>
        <v>0</v>
      </c>
      <c r="KD32" s="88" t="str">
        <f t="shared" ca="1" si="435"/>
        <v/>
      </c>
      <c r="KE32" s="87" t="str">
        <f t="shared" si="436"/>
        <v/>
      </c>
      <c r="KF32" s="89" t="str">
        <f t="shared" ca="1" si="161"/>
        <v/>
      </c>
      <c r="KG32" s="84">
        <f t="shared" si="162"/>
        <v>0</v>
      </c>
      <c r="KH32" s="84" t="str">
        <f t="shared" si="437"/>
        <v/>
      </c>
      <c r="KI32" s="84" t="str">
        <f t="shared" si="163"/>
        <v/>
      </c>
      <c r="KJ32" s="24" t="str">
        <f t="shared" si="164"/>
        <v/>
      </c>
      <c r="KK32" s="101">
        <f>入力シート!KB32</f>
        <v>0</v>
      </c>
      <c r="KL32" s="210">
        <f>入力シート!KC32</f>
        <v>0</v>
      </c>
      <c r="KM32" s="211"/>
      <c r="KN32" s="212"/>
      <c r="KO32" s="94"/>
      <c r="KP32" s="94"/>
      <c r="KQ32" s="94"/>
      <c r="KR32" s="14">
        <f>入力シート!KD32</f>
        <v>0</v>
      </c>
      <c r="KT32" s="30" t="str">
        <f t="shared" si="337"/>
        <v/>
      </c>
      <c r="KU32" s="101">
        <f>入力シート!KT32</f>
        <v>0</v>
      </c>
      <c r="KV32" s="101" t="str">
        <f>IF(KT32="","",入力シート!KU32)</f>
        <v/>
      </c>
      <c r="KW32" s="24">
        <f>TIME(入力シート!KW32,入力シート!KY32,0)</f>
        <v>0</v>
      </c>
      <c r="KX32" s="24">
        <f>TIME(入力シート!LA32,入力シート!LC32,0)</f>
        <v>0</v>
      </c>
      <c r="KY32" s="31">
        <f>TIME(入力シート!LE32,入力シート!LG32,0)</f>
        <v>0</v>
      </c>
      <c r="KZ32" s="31">
        <f>TIME(入力シート!LI32,入力シート!LK32,0)</f>
        <v>0</v>
      </c>
      <c r="LA32" s="24">
        <f t="shared" si="165"/>
        <v>0</v>
      </c>
      <c r="LB32" s="24">
        <f t="shared" si="166"/>
        <v>0</v>
      </c>
      <c r="LC32" s="24">
        <f t="shared" si="167"/>
        <v>0</v>
      </c>
      <c r="LD32" s="26" t="str">
        <f t="shared" si="24"/>
        <v/>
      </c>
      <c r="LE32" s="26" t="str">
        <f t="shared" si="25"/>
        <v/>
      </c>
      <c r="LF32" s="24" t="str">
        <f t="shared" si="388"/>
        <v/>
      </c>
      <c r="LG32" s="24" t="str">
        <f t="shared" si="438"/>
        <v/>
      </c>
      <c r="LH32" s="101" t="str">
        <f t="shared" si="169"/>
        <v/>
      </c>
      <c r="LI32" s="24" t="str">
        <f t="shared" si="170"/>
        <v/>
      </c>
      <c r="LJ32" s="27">
        <f t="shared" si="369"/>
        <v>1</v>
      </c>
      <c r="LK32" s="27" t="str">
        <f t="shared" si="171"/>
        <v>1</v>
      </c>
      <c r="LL32" s="27" t="str">
        <f t="shared" si="338"/>
        <v/>
      </c>
      <c r="LM32" s="27" t="str">
        <f t="shared" si="172"/>
        <v/>
      </c>
      <c r="LN32" s="28" t="str">
        <f t="shared" ca="1" si="173"/>
        <v/>
      </c>
      <c r="LO32" s="33">
        <f>入力シート!LM32</f>
        <v>0</v>
      </c>
      <c r="LP32" s="88" t="str">
        <f t="shared" ca="1" si="439"/>
        <v/>
      </c>
      <c r="LQ32" s="87" t="str">
        <f t="shared" si="440"/>
        <v/>
      </c>
      <c r="LR32" s="89" t="str">
        <f t="shared" ca="1" si="174"/>
        <v/>
      </c>
      <c r="LS32" s="84">
        <f t="shared" si="175"/>
        <v>0</v>
      </c>
      <c r="LT32" s="84" t="str">
        <f t="shared" si="441"/>
        <v/>
      </c>
      <c r="LU32" s="84" t="str">
        <f t="shared" si="176"/>
        <v/>
      </c>
      <c r="LV32" s="24" t="str">
        <f t="shared" si="177"/>
        <v/>
      </c>
      <c r="LW32" s="101">
        <f>入力シート!LN32</f>
        <v>0</v>
      </c>
      <c r="LX32" s="210">
        <f>入力シート!LO32</f>
        <v>0</v>
      </c>
      <c r="LY32" s="211"/>
      <c r="LZ32" s="212"/>
      <c r="MA32" s="94"/>
      <c r="MB32" s="94"/>
      <c r="MC32" s="94"/>
      <c r="MD32" s="14">
        <f>入力シート!LP32</f>
        <v>0</v>
      </c>
      <c r="MF32" s="30" t="str">
        <f t="shared" si="339"/>
        <v/>
      </c>
      <c r="MG32" s="101">
        <f>入力シート!MF32</f>
        <v>0</v>
      </c>
      <c r="MH32" s="101" t="str">
        <f>IF(MF32="","",入力シート!MG32)</f>
        <v/>
      </c>
      <c r="MI32" s="24">
        <f>TIME(入力シート!MI32,入力シート!MK32,0)</f>
        <v>0</v>
      </c>
      <c r="MJ32" s="24">
        <f>TIME(入力シート!MM32,入力シート!MO32,0)</f>
        <v>0</v>
      </c>
      <c r="MK32" s="31">
        <f>TIME(入力シート!MQ32,入力シート!MS32,0)</f>
        <v>0</v>
      </c>
      <c r="ML32" s="31">
        <f>TIME(入力シート!MU32,入力シート!MW32,0)</f>
        <v>0</v>
      </c>
      <c r="MM32" s="24">
        <f t="shared" si="178"/>
        <v>0</v>
      </c>
      <c r="MN32" s="24">
        <f t="shared" si="179"/>
        <v>0</v>
      </c>
      <c r="MO32" s="24">
        <f t="shared" si="180"/>
        <v>0</v>
      </c>
      <c r="MP32" s="26" t="str">
        <f t="shared" si="27"/>
        <v/>
      </c>
      <c r="MQ32" s="26" t="str">
        <f t="shared" si="28"/>
        <v/>
      </c>
      <c r="MR32" s="24" t="str">
        <f t="shared" si="389"/>
        <v/>
      </c>
      <c r="MS32" s="24" t="str">
        <f t="shared" si="442"/>
        <v/>
      </c>
      <c r="MT32" s="101" t="str">
        <f t="shared" si="182"/>
        <v/>
      </c>
      <c r="MU32" s="24" t="str">
        <f t="shared" si="183"/>
        <v/>
      </c>
      <c r="MV32" s="27">
        <f t="shared" si="370"/>
        <v>1</v>
      </c>
      <c r="MW32" s="27" t="str">
        <f t="shared" si="184"/>
        <v>1</v>
      </c>
      <c r="MX32" s="27" t="str">
        <f t="shared" si="340"/>
        <v/>
      </c>
      <c r="MY32" s="27" t="str">
        <f t="shared" si="185"/>
        <v/>
      </c>
      <c r="MZ32" s="28" t="str">
        <f t="shared" ca="1" si="186"/>
        <v/>
      </c>
      <c r="NA32" s="33">
        <f>入力シート!MY32</f>
        <v>0</v>
      </c>
      <c r="NB32" s="88" t="str">
        <f t="shared" ca="1" si="443"/>
        <v/>
      </c>
      <c r="NC32" s="87" t="str">
        <f t="shared" si="444"/>
        <v/>
      </c>
      <c r="ND32" s="89" t="str">
        <f t="shared" ca="1" si="187"/>
        <v/>
      </c>
      <c r="NE32" s="84">
        <f t="shared" si="188"/>
        <v>0</v>
      </c>
      <c r="NF32" s="84" t="str">
        <f t="shared" si="445"/>
        <v/>
      </c>
      <c r="NG32" s="84" t="str">
        <f t="shared" si="189"/>
        <v/>
      </c>
      <c r="NH32" s="24" t="str">
        <f t="shared" si="190"/>
        <v/>
      </c>
      <c r="NI32" s="101">
        <f>入力シート!MZ32</f>
        <v>0</v>
      </c>
      <c r="NJ32" s="210">
        <f>入力シート!NA32</f>
        <v>0</v>
      </c>
      <c r="NK32" s="211"/>
      <c r="NL32" s="212"/>
      <c r="NM32" s="94"/>
      <c r="NN32" s="94"/>
      <c r="NO32" s="94"/>
      <c r="NP32" s="14">
        <f>入力シート!NB32</f>
        <v>0</v>
      </c>
      <c r="NR32" s="30" t="str">
        <f t="shared" si="341"/>
        <v/>
      </c>
      <c r="NS32" s="101">
        <f>入力シート!NR32</f>
        <v>0</v>
      </c>
      <c r="NT32" s="101" t="str">
        <f>IF(NR32="","",入力シート!NS32)</f>
        <v/>
      </c>
      <c r="NU32" s="24">
        <f>TIME(入力シート!NU32,入力シート!NW32,0)</f>
        <v>0</v>
      </c>
      <c r="NV32" s="24">
        <f>TIME(入力シート!NY32,入力シート!OA32,0)</f>
        <v>0</v>
      </c>
      <c r="NW32" s="31">
        <f>TIME(入力シート!OC32,入力シート!OE32,0)</f>
        <v>0</v>
      </c>
      <c r="NX32" s="31">
        <f>TIME(入力シート!OG32,入力シート!OI32,0)</f>
        <v>0</v>
      </c>
      <c r="NY32" s="24">
        <f t="shared" si="191"/>
        <v>0</v>
      </c>
      <c r="NZ32" s="24">
        <f t="shared" si="192"/>
        <v>0</v>
      </c>
      <c r="OA32" s="24">
        <f t="shared" si="193"/>
        <v>0</v>
      </c>
      <c r="OB32" s="26" t="str">
        <f t="shared" si="30"/>
        <v/>
      </c>
      <c r="OC32" s="26" t="str">
        <f t="shared" si="31"/>
        <v/>
      </c>
      <c r="OD32" s="24" t="str">
        <f t="shared" si="390"/>
        <v/>
      </c>
      <c r="OE32" s="24" t="str">
        <f t="shared" si="446"/>
        <v/>
      </c>
      <c r="OF32" s="101" t="str">
        <f t="shared" si="195"/>
        <v/>
      </c>
      <c r="OG32" s="24" t="str">
        <f t="shared" si="196"/>
        <v/>
      </c>
      <c r="OH32" s="27">
        <f t="shared" si="371"/>
        <v>1</v>
      </c>
      <c r="OI32" s="27" t="str">
        <f t="shared" si="197"/>
        <v>1</v>
      </c>
      <c r="OJ32" s="27" t="str">
        <f t="shared" si="342"/>
        <v/>
      </c>
      <c r="OK32" s="27" t="str">
        <f t="shared" si="198"/>
        <v/>
      </c>
      <c r="OL32" s="28" t="str">
        <f t="shared" ca="1" si="199"/>
        <v/>
      </c>
      <c r="OM32" s="33">
        <f>入力シート!OK32</f>
        <v>0</v>
      </c>
      <c r="ON32" s="88" t="str">
        <f t="shared" ca="1" si="447"/>
        <v/>
      </c>
      <c r="OO32" s="87" t="str">
        <f t="shared" si="448"/>
        <v/>
      </c>
      <c r="OP32" s="89" t="str">
        <f t="shared" ca="1" si="200"/>
        <v/>
      </c>
      <c r="OQ32" s="84">
        <f t="shared" si="201"/>
        <v>0</v>
      </c>
      <c r="OR32" s="84" t="str">
        <f t="shared" si="449"/>
        <v/>
      </c>
      <c r="OS32" s="84" t="str">
        <f t="shared" si="202"/>
        <v/>
      </c>
      <c r="OT32" s="24" t="str">
        <f t="shared" si="203"/>
        <v/>
      </c>
      <c r="OU32" s="101">
        <f>入力シート!OL32</f>
        <v>0</v>
      </c>
      <c r="OV32" s="210">
        <f>入力シート!OM32</f>
        <v>0</v>
      </c>
      <c r="OW32" s="211"/>
      <c r="OX32" s="212"/>
      <c r="OY32" s="94"/>
      <c r="OZ32" s="94"/>
      <c r="PA32" s="94"/>
      <c r="PB32" s="14">
        <f>入力シート!ON32</f>
        <v>0</v>
      </c>
      <c r="PD32" s="30" t="str">
        <f t="shared" si="343"/>
        <v/>
      </c>
      <c r="PE32" s="101">
        <f>入力シート!PD32</f>
        <v>0</v>
      </c>
      <c r="PF32" s="101" t="str">
        <f>IF(PD32="","",入力シート!PE32)</f>
        <v/>
      </c>
      <c r="PG32" s="24">
        <f>TIME(入力シート!PG32,入力シート!PI32,0)</f>
        <v>0</v>
      </c>
      <c r="PH32" s="24">
        <f>TIME(入力シート!PK32,入力シート!PM32,0)</f>
        <v>0</v>
      </c>
      <c r="PI32" s="31">
        <f>TIME(入力シート!PO32,入力シート!PQ32,0)</f>
        <v>0</v>
      </c>
      <c r="PJ32" s="31">
        <f>TIME(入力シート!PS32,入力シート!PU32,0)</f>
        <v>0</v>
      </c>
      <c r="PK32" s="24">
        <f t="shared" si="204"/>
        <v>0</v>
      </c>
      <c r="PL32" s="24">
        <f t="shared" si="205"/>
        <v>0</v>
      </c>
      <c r="PM32" s="24">
        <f t="shared" si="206"/>
        <v>0</v>
      </c>
      <c r="PN32" s="26" t="str">
        <f t="shared" si="33"/>
        <v/>
      </c>
      <c r="PO32" s="26" t="str">
        <f t="shared" si="34"/>
        <v/>
      </c>
      <c r="PP32" s="24" t="str">
        <f t="shared" si="391"/>
        <v/>
      </c>
      <c r="PQ32" s="24" t="str">
        <f t="shared" si="450"/>
        <v/>
      </c>
      <c r="PR32" s="101" t="str">
        <f t="shared" si="208"/>
        <v/>
      </c>
      <c r="PS32" s="24" t="str">
        <f t="shared" si="209"/>
        <v/>
      </c>
      <c r="PT32" s="27">
        <f t="shared" si="372"/>
        <v>1</v>
      </c>
      <c r="PU32" s="27" t="str">
        <f t="shared" si="210"/>
        <v>1</v>
      </c>
      <c r="PV32" s="27" t="str">
        <f t="shared" si="344"/>
        <v/>
      </c>
      <c r="PW32" s="27" t="str">
        <f t="shared" si="211"/>
        <v/>
      </c>
      <c r="PX32" s="28" t="str">
        <f t="shared" ca="1" si="212"/>
        <v/>
      </c>
      <c r="PY32" s="33">
        <f>入力シート!PW32</f>
        <v>0</v>
      </c>
      <c r="PZ32" s="88" t="str">
        <f t="shared" ca="1" si="451"/>
        <v/>
      </c>
      <c r="QA32" s="87" t="str">
        <f t="shared" si="452"/>
        <v/>
      </c>
      <c r="QB32" s="89" t="str">
        <f t="shared" ca="1" si="213"/>
        <v/>
      </c>
      <c r="QC32" s="84">
        <f t="shared" si="214"/>
        <v>0</v>
      </c>
      <c r="QD32" s="84" t="str">
        <f t="shared" si="453"/>
        <v/>
      </c>
      <c r="QE32" s="84" t="str">
        <f t="shared" si="215"/>
        <v/>
      </c>
      <c r="QF32" s="24" t="str">
        <f t="shared" si="216"/>
        <v/>
      </c>
      <c r="QG32" s="101">
        <f>入力シート!PX32</f>
        <v>0</v>
      </c>
      <c r="QH32" s="210">
        <f>入力シート!PY32</f>
        <v>0</v>
      </c>
      <c r="QI32" s="211"/>
      <c r="QJ32" s="212"/>
      <c r="QK32" s="94"/>
      <c r="QL32" s="94"/>
      <c r="QM32" s="94"/>
      <c r="QN32" s="14">
        <f>入力シート!PZ32</f>
        <v>0</v>
      </c>
      <c r="QP32" s="30" t="str">
        <f t="shared" si="345"/>
        <v/>
      </c>
      <c r="QQ32" s="101">
        <f>入力シート!QP32</f>
        <v>0</v>
      </c>
      <c r="QR32" s="101" t="str">
        <f>IF(QP32="","",入力シート!QQ32)</f>
        <v/>
      </c>
      <c r="QS32" s="24">
        <f>TIME(入力シート!QS32,入力シート!QU32,0)</f>
        <v>0</v>
      </c>
      <c r="QT32" s="24">
        <f>TIME(入力シート!QW32,入力シート!QY32,0)</f>
        <v>0</v>
      </c>
      <c r="QU32" s="31">
        <f>TIME(入力シート!RA32,入力シート!RC32,0)</f>
        <v>0</v>
      </c>
      <c r="QV32" s="31">
        <f>TIME(入力シート!RE32,入力シート!RG32,0)</f>
        <v>0</v>
      </c>
      <c r="QW32" s="24">
        <f t="shared" si="217"/>
        <v>0</v>
      </c>
      <c r="QX32" s="24">
        <f t="shared" si="218"/>
        <v>0</v>
      </c>
      <c r="QY32" s="24">
        <f t="shared" si="219"/>
        <v>0</v>
      </c>
      <c r="QZ32" s="26" t="str">
        <f t="shared" si="36"/>
        <v/>
      </c>
      <c r="RA32" s="26" t="str">
        <f t="shared" si="37"/>
        <v/>
      </c>
      <c r="RB32" s="24" t="str">
        <f t="shared" si="392"/>
        <v/>
      </c>
      <c r="RC32" s="24" t="str">
        <f t="shared" si="454"/>
        <v/>
      </c>
      <c r="RD32" s="101" t="str">
        <f t="shared" si="221"/>
        <v/>
      </c>
      <c r="RE32" s="24" t="str">
        <f t="shared" si="222"/>
        <v/>
      </c>
      <c r="RF32" s="27">
        <f t="shared" si="373"/>
        <v>1</v>
      </c>
      <c r="RG32" s="27" t="str">
        <f t="shared" si="223"/>
        <v>1</v>
      </c>
      <c r="RH32" s="27" t="str">
        <f t="shared" si="346"/>
        <v/>
      </c>
      <c r="RI32" s="27" t="str">
        <f t="shared" si="224"/>
        <v/>
      </c>
      <c r="RJ32" s="28" t="str">
        <f t="shared" ca="1" si="225"/>
        <v/>
      </c>
      <c r="RK32" s="33">
        <f>入力シート!RI32</f>
        <v>0</v>
      </c>
      <c r="RL32" s="88" t="str">
        <f t="shared" ca="1" si="455"/>
        <v/>
      </c>
      <c r="RM32" s="87" t="str">
        <f t="shared" si="456"/>
        <v/>
      </c>
      <c r="RN32" s="89" t="str">
        <f t="shared" ca="1" si="226"/>
        <v/>
      </c>
      <c r="RO32" s="84">
        <f t="shared" si="227"/>
        <v>0</v>
      </c>
      <c r="RP32" s="84" t="str">
        <f t="shared" si="457"/>
        <v/>
      </c>
      <c r="RQ32" s="84" t="str">
        <f t="shared" si="228"/>
        <v/>
      </c>
      <c r="RR32" s="24" t="str">
        <f t="shared" si="229"/>
        <v/>
      </c>
      <c r="RS32" s="101">
        <f>入力シート!RJ32</f>
        <v>0</v>
      </c>
      <c r="RT32" s="210">
        <f>入力シート!RK32</f>
        <v>0</v>
      </c>
      <c r="RU32" s="211"/>
      <c r="RV32" s="212"/>
      <c r="RW32" s="94"/>
      <c r="RX32" s="94"/>
      <c r="RY32" s="94"/>
      <c r="RZ32" s="14">
        <f>入力シート!RL32</f>
        <v>0</v>
      </c>
      <c r="SB32" s="30" t="str">
        <f t="shared" si="347"/>
        <v/>
      </c>
      <c r="SC32" s="101">
        <f>入力シート!SB32</f>
        <v>0</v>
      </c>
      <c r="SD32" s="101" t="str">
        <f>IF(SB32="","",入力シート!SC32)</f>
        <v/>
      </c>
      <c r="SE32" s="24">
        <f>TIME(入力シート!SE32,入力シート!SG32,0)</f>
        <v>0</v>
      </c>
      <c r="SF32" s="24">
        <f>TIME(入力シート!SI32,入力シート!SK32,0)</f>
        <v>0</v>
      </c>
      <c r="SG32" s="31">
        <f>TIME(入力シート!SM32,入力シート!SO32,0)</f>
        <v>0</v>
      </c>
      <c r="SH32" s="31">
        <f>TIME(入力シート!SQ32,入力シート!SS32,0)</f>
        <v>0</v>
      </c>
      <c r="SI32" s="24">
        <f t="shared" si="230"/>
        <v>0</v>
      </c>
      <c r="SJ32" s="24">
        <f t="shared" si="231"/>
        <v>0</v>
      </c>
      <c r="SK32" s="24">
        <f t="shared" si="232"/>
        <v>0</v>
      </c>
      <c r="SL32" s="26" t="str">
        <f t="shared" si="39"/>
        <v/>
      </c>
      <c r="SM32" s="26" t="str">
        <f t="shared" si="40"/>
        <v/>
      </c>
      <c r="SN32" s="24" t="str">
        <f t="shared" si="393"/>
        <v/>
      </c>
      <c r="SO32" s="24" t="str">
        <f t="shared" si="458"/>
        <v/>
      </c>
      <c r="SP32" s="101" t="str">
        <f t="shared" si="234"/>
        <v/>
      </c>
      <c r="SQ32" s="24" t="str">
        <f t="shared" si="235"/>
        <v/>
      </c>
      <c r="SR32" s="27">
        <f t="shared" si="374"/>
        <v>1</v>
      </c>
      <c r="SS32" s="27" t="str">
        <f t="shared" si="236"/>
        <v>1</v>
      </c>
      <c r="ST32" s="27" t="str">
        <f t="shared" si="348"/>
        <v/>
      </c>
      <c r="SU32" s="27" t="str">
        <f t="shared" si="237"/>
        <v/>
      </c>
      <c r="SV32" s="28" t="str">
        <f t="shared" ca="1" si="238"/>
        <v/>
      </c>
      <c r="SW32" s="33">
        <f>入力シート!SU32</f>
        <v>0</v>
      </c>
      <c r="SX32" s="88" t="str">
        <f t="shared" ca="1" si="459"/>
        <v/>
      </c>
      <c r="SY32" s="87" t="str">
        <f t="shared" si="460"/>
        <v/>
      </c>
      <c r="SZ32" s="89" t="str">
        <f t="shared" ca="1" si="239"/>
        <v/>
      </c>
      <c r="TA32" s="84">
        <f t="shared" si="240"/>
        <v>0</v>
      </c>
      <c r="TB32" s="84" t="str">
        <f t="shared" si="461"/>
        <v/>
      </c>
      <c r="TC32" s="84" t="str">
        <f t="shared" si="241"/>
        <v/>
      </c>
      <c r="TD32" s="24" t="str">
        <f t="shared" si="242"/>
        <v/>
      </c>
      <c r="TE32" s="101">
        <f>入力シート!SV32</f>
        <v>0</v>
      </c>
      <c r="TF32" s="210">
        <f>入力シート!SW32</f>
        <v>0</v>
      </c>
      <c r="TG32" s="211"/>
      <c r="TH32" s="212"/>
      <c r="TI32" s="94"/>
      <c r="TJ32" s="94"/>
      <c r="TK32" s="94"/>
      <c r="TL32" s="14">
        <f>入力シート!SX32</f>
        <v>0</v>
      </c>
      <c r="TN32" s="30" t="str">
        <f t="shared" si="349"/>
        <v/>
      </c>
      <c r="TO32" s="101">
        <f>入力シート!TN32</f>
        <v>0</v>
      </c>
      <c r="TP32" s="101" t="str">
        <f>IF(TN32="","",入力シート!TO32)</f>
        <v/>
      </c>
      <c r="TQ32" s="24">
        <f>TIME(入力シート!TQ32,入力シート!TS32,0)</f>
        <v>0</v>
      </c>
      <c r="TR32" s="24">
        <f>TIME(入力シート!TU32,入力シート!TW32,0)</f>
        <v>0</v>
      </c>
      <c r="TS32" s="31">
        <f>TIME(入力シート!TY32,入力シート!UA32,0)</f>
        <v>0</v>
      </c>
      <c r="TT32" s="31">
        <f>TIME(入力シート!UC32,入力シート!UE32,0)</f>
        <v>0</v>
      </c>
      <c r="TU32" s="24">
        <f t="shared" si="243"/>
        <v>0</v>
      </c>
      <c r="TV32" s="24">
        <f t="shared" si="244"/>
        <v>0</v>
      </c>
      <c r="TW32" s="24">
        <f t="shared" si="245"/>
        <v>0</v>
      </c>
      <c r="TX32" s="26" t="str">
        <f t="shared" si="42"/>
        <v/>
      </c>
      <c r="TY32" s="26" t="str">
        <f t="shared" si="43"/>
        <v/>
      </c>
      <c r="TZ32" s="24" t="str">
        <f t="shared" si="394"/>
        <v/>
      </c>
      <c r="UA32" s="24" t="str">
        <f t="shared" si="462"/>
        <v/>
      </c>
      <c r="UB32" s="101" t="str">
        <f t="shared" si="247"/>
        <v/>
      </c>
      <c r="UC32" s="24" t="str">
        <f t="shared" si="248"/>
        <v/>
      </c>
      <c r="UD32" s="27">
        <f t="shared" si="375"/>
        <v>1</v>
      </c>
      <c r="UE32" s="27" t="str">
        <f t="shared" si="249"/>
        <v>1</v>
      </c>
      <c r="UF32" s="27" t="str">
        <f t="shared" si="350"/>
        <v/>
      </c>
      <c r="UG32" s="27" t="str">
        <f t="shared" si="250"/>
        <v/>
      </c>
      <c r="UH32" s="28" t="str">
        <f t="shared" ca="1" si="251"/>
        <v/>
      </c>
      <c r="UI32" s="33">
        <f>入力シート!UG32</f>
        <v>0</v>
      </c>
      <c r="UJ32" s="88" t="str">
        <f t="shared" ca="1" si="463"/>
        <v/>
      </c>
      <c r="UK32" s="87" t="str">
        <f t="shared" si="464"/>
        <v/>
      </c>
      <c r="UL32" s="89" t="str">
        <f t="shared" ca="1" si="252"/>
        <v/>
      </c>
      <c r="UM32" s="84">
        <f t="shared" si="253"/>
        <v>0</v>
      </c>
      <c r="UN32" s="84" t="str">
        <f t="shared" si="465"/>
        <v/>
      </c>
      <c r="UO32" s="84" t="str">
        <f t="shared" si="254"/>
        <v/>
      </c>
      <c r="UP32" s="24" t="str">
        <f t="shared" si="255"/>
        <v/>
      </c>
      <c r="UQ32" s="101">
        <f>入力シート!UH32</f>
        <v>0</v>
      </c>
      <c r="UR32" s="210">
        <f>入力シート!UI32</f>
        <v>0</v>
      </c>
      <c r="US32" s="211"/>
      <c r="UT32" s="212"/>
      <c r="UU32" s="94"/>
      <c r="UV32" s="94"/>
      <c r="UW32" s="94"/>
      <c r="UX32" s="14">
        <f>入力シート!UJ32</f>
        <v>0</v>
      </c>
      <c r="UZ32" s="30" t="str">
        <f t="shared" si="351"/>
        <v/>
      </c>
      <c r="VA32" s="101">
        <f>入力シート!UZ32</f>
        <v>0</v>
      </c>
      <c r="VB32" s="101" t="str">
        <f>IF(UZ32="","",入力シート!VA32)</f>
        <v/>
      </c>
      <c r="VC32" s="24">
        <f>TIME(入力シート!VC32,入力シート!VE32,0)</f>
        <v>0</v>
      </c>
      <c r="VD32" s="24">
        <f>TIME(入力シート!VG32,入力シート!VI32,0)</f>
        <v>0</v>
      </c>
      <c r="VE32" s="31">
        <f>TIME(入力シート!VK32,入力シート!VM32,0)</f>
        <v>0</v>
      </c>
      <c r="VF32" s="31">
        <f>TIME(入力シート!VO32,入力シート!VQ32,0)</f>
        <v>0</v>
      </c>
      <c r="VG32" s="24">
        <f t="shared" si="256"/>
        <v>0</v>
      </c>
      <c r="VH32" s="24">
        <f t="shared" si="257"/>
        <v>0</v>
      </c>
      <c r="VI32" s="24">
        <f t="shared" si="258"/>
        <v>0</v>
      </c>
      <c r="VJ32" s="26" t="str">
        <f t="shared" si="45"/>
        <v/>
      </c>
      <c r="VK32" s="26" t="str">
        <f t="shared" si="46"/>
        <v/>
      </c>
      <c r="VL32" s="24" t="str">
        <f t="shared" si="395"/>
        <v/>
      </c>
      <c r="VM32" s="24" t="str">
        <f t="shared" si="466"/>
        <v/>
      </c>
      <c r="VN32" s="101" t="str">
        <f t="shared" si="260"/>
        <v/>
      </c>
      <c r="VO32" s="24" t="str">
        <f t="shared" si="261"/>
        <v/>
      </c>
      <c r="VP32" s="27">
        <f t="shared" si="376"/>
        <v>1</v>
      </c>
      <c r="VQ32" s="27" t="str">
        <f t="shared" si="262"/>
        <v>1</v>
      </c>
      <c r="VR32" s="27" t="str">
        <f t="shared" si="352"/>
        <v/>
      </c>
      <c r="VS32" s="27" t="str">
        <f t="shared" si="263"/>
        <v/>
      </c>
      <c r="VT32" s="28" t="str">
        <f t="shared" ca="1" si="264"/>
        <v/>
      </c>
      <c r="VU32" s="33">
        <f>入力シート!VS32</f>
        <v>0</v>
      </c>
      <c r="VV32" s="88" t="str">
        <f t="shared" ca="1" si="467"/>
        <v/>
      </c>
      <c r="VW32" s="87" t="str">
        <f t="shared" si="468"/>
        <v/>
      </c>
      <c r="VX32" s="89" t="str">
        <f t="shared" ca="1" si="265"/>
        <v/>
      </c>
      <c r="VY32" s="84">
        <f t="shared" si="266"/>
        <v>0</v>
      </c>
      <c r="VZ32" s="84" t="str">
        <f t="shared" si="469"/>
        <v/>
      </c>
      <c r="WA32" s="84" t="str">
        <f t="shared" si="267"/>
        <v/>
      </c>
      <c r="WB32" s="24" t="str">
        <f t="shared" si="268"/>
        <v/>
      </c>
      <c r="WC32" s="101">
        <f>入力シート!VT32</f>
        <v>0</v>
      </c>
      <c r="WD32" s="210">
        <f>入力シート!VU32</f>
        <v>0</v>
      </c>
      <c r="WE32" s="211"/>
      <c r="WF32" s="212"/>
      <c r="WG32" s="94"/>
      <c r="WH32" s="94"/>
      <c r="WI32" s="94"/>
      <c r="WJ32" s="14">
        <f>入力シート!VV32</f>
        <v>0</v>
      </c>
      <c r="WL32" s="30" t="str">
        <f t="shared" si="353"/>
        <v/>
      </c>
      <c r="WM32" s="101">
        <f>入力シート!WL32</f>
        <v>0</v>
      </c>
      <c r="WN32" s="101" t="str">
        <f>IF(WL32="","",入力シート!WM32)</f>
        <v/>
      </c>
      <c r="WO32" s="24">
        <f>TIME(入力シート!WO32,入力シート!WQ32,0)</f>
        <v>0</v>
      </c>
      <c r="WP32" s="24">
        <f>TIME(入力シート!WS32,入力シート!WU32,0)</f>
        <v>0</v>
      </c>
      <c r="WQ32" s="31">
        <f>TIME(入力シート!WW32,入力シート!WY32,0)</f>
        <v>0</v>
      </c>
      <c r="WR32" s="31">
        <f>TIME(入力シート!XA32,入力シート!XC32,0)</f>
        <v>0</v>
      </c>
      <c r="WS32" s="24">
        <f t="shared" si="269"/>
        <v>0</v>
      </c>
      <c r="WT32" s="24">
        <f t="shared" si="270"/>
        <v>0</v>
      </c>
      <c r="WU32" s="24">
        <f t="shared" si="271"/>
        <v>0</v>
      </c>
      <c r="WV32" s="26" t="str">
        <f t="shared" si="48"/>
        <v/>
      </c>
      <c r="WW32" s="26" t="str">
        <f t="shared" si="49"/>
        <v/>
      </c>
      <c r="WX32" s="24" t="str">
        <f t="shared" si="396"/>
        <v/>
      </c>
      <c r="WY32" s="24" t="str">
        <f t="shared" si="470"/>
        <v/>
      </c>
      <c r="WZ32" s="101" t="str">
        <f t="shared" si="273"/>
        <v/>
      </c>
      <c r="XA32" s="24" t="str">
        <f t="shared" si="274"/>
        <v/>
      </c>
      <c r="XB32" s="27">
        <f t="shared" si="377"/>
        <v>1</v>
      </c>
      <c r="XC32" s="27" t="str">
        <f t="shared" si="275"/>
        <v>1</v>
      </c>
      <c r="XD32" s="27" t="str">
        <f t="shared" si="354"/>
        <v/>
      </c>
      <c r="XE32" s="27" t="str">
        <f t="shared" si="276"/>
        <v/>
      </c>
      <c r="XF32" s="28" t="str">
        <f t="shared" ca="1" si="277"/>
        <v/>
      </c>
      <c r="XG32" s="33">
        <f>入力シート!XE32</f>
        <v>0</v>
      </c>
      <c r="XH32" s="88" t="str">
        <f t="shared" ca="1" si="471"/>
        <v/>
      </c>
      <c r="XI32" s="87" t="str">
        <f t="shared" si="472"/>
        <v/>
      </c>
      <c r="XJ32" s="89" t="str">
        <f t="shared" ca="1" si="278"/>
        <v/>
      </c>
      <c r="XK32" s="84">
        <f t="shared" si="279"/>
        <v>0</v>
      </c>
      <c r="XL32" s="84" t="str">
        <f t="shared" si="473"/>
        <v/>
      </c>
      <c r="XM32" s="84" t="str">
        <f t="shared" si="280"/>
        <v/>
      </c>
      <c r="XN32" s="24" t="str">
        <f t="shared" si="281"/>
        <v/>
      </c>
      <c r="XO32" s="101">
        <f>入力シート!XF32</f>
        <v>0</v>
      </c>
      <c r="XP32" s="210">
        <f>入力シート!XG32</f>
        <v>0</v>
      </c>
      <c r="XQ32" s="211"/>
      <c r="XR32" s="212"/>
      <c r="XS32" s="94"/>
      <c r="XT32" s="94"/>
      <c r="XU32" s="94"/>
      <c r="XV32" s="14">
        <f>入力シート!XH32</f>
        <v>0</v>
      </c>
      <c r="XX32" s="30" t="str">
        <f t="shared" si="355"/>
        <v/>
      </c>
      <c r="XY32" s="101">
        <f>入力シート!XX32</f>
        <v>0</v>
      </c>
      <c r="XZ32" s="101" t="str">
        <f>IF(XX32="","",入力シート!XY32)</f>
        <v/>
      </c>
      <c r="YA32" s="24">
        <f>TIME(入力シート!YA32,入力シート!YC32,0)</f>
        <v>0</v>
      </c>
      <c r="YB32" s="24">
        <f>TIME(入力シート!YE32,入力シート!YG32,0)</f>
        <v>0</v>
      </c>
      <c r="YC32" s="31">
        <f>TIME(入力シート!YI32,入力シート!YK32,0)</f>
        <v>0</v>
      </c>
      <c r="YD32" s="31">
        <f>TIME(入力シート!YM32,入力シート!YO32,0)</f>
        <v>0</v>
      </c>
      <c r="YE32" s="24">
        <f t="shared" si="282"/>
        <v>0</v>
      </c>
      <c r="YF32" s="24">
        <f t="shared" si="283"/>
        <v>0</v>
      </c>
      <c r="YG32" s="24">
        <f t="shared" si="284"/>
        <v>0</v>
      </c>
      <c r="YH32" s="26" t="str">
        <f t="shared" si="51"/>
        <v/>
      </c>
      <c r="YI32" s="26" t="str">
        <f t="shared" si="52"/>
        <v/>
      </c>
      <c r="YJ32" s="24" t="str">
        <f t="shared" si="397"/>
        <v/>
      </c>
      <c r="YK32" s="24" t="str">
        <f t="shared" si="474"/>
        <v/>
      </c>
      <c r="YL32" s="101" t="str">
        <f t="shared" si="286"/>
        <v/>
      </c>
      <c r="YM32" s="24" t="str">
        <f t="shared" si="287"/>
        <v/>
      </c>
      <c r="YN32" s="27">
        <f t="shared" si="378"/>
        <v>1</v>
      </c>
      <c r="YO32" s="27" t="str">
        <f t="shared" si="288"/>
        <v>1</v>
      </c>
      <c r="YP32" s="27" t="str">
        <f t="shared" si="356"/>
        <v/>
      </c>
      <c r="YQ32" s="27" t="str">
        <f t="shared" si="289"/>
        <v/>
      </c>
      <c r="YR32" s="28" t="str">
        <f t="shared" ca="1" si="290"/>
        <v/>
      </c>
      <c r="YS32" s="33">
        <f>入力シート!YQ32</f>
        <v>0</v>
      </c>
      <c r="YT32" s="88" t="str">
        <f t="shared" ca="1" si="475"/>
        <v/>
      </c>
      <c r="YU32" s="87" t="str">
        <f t="shared" si="476"/>
        <v/>
      </c>
      <c r="YV32" s="89" t="str">
        <f t="shared" ca="1" si="291"/>
        <v/>
      </c>
      <c r="YW32" s="84">
        <f t="shared" si="292"/>
        <v>0</v>
      </c>
      <c r="YX32" s="84" t="str">
        <f t="shared" si="477"/>
        <v/>
      </c>
      <c r="YY32" s="84" t="str">
        <f t="shared" si="293"/>
        <v/>
      </c>
      <c r="YZ32" s="24" t="str">
        <f t="shared" si="294"/>
        <v/>
      </c>
      <c r="ZA32" s="101">
        <f>入力シート!YR32</f>
        <v>0</v>
      </c>
      <c r="ZB32" s="210">
        <f>入力シート!YS32</f>
        <v>0</v>
      </c>
      <c r="ZC32" s="211"/>
      <c r="ZD32" s="212"/>
      <c r="ZE32" s="94"/>
      <c r="ZF32" s="94"/>
      <c r="ZG32" s="94"/>
      <c r="ZH32" s="14">
        <f>入力シート!YT32</f>
        <v>0</v>
      </c>
      <c r="ZJ32" s="30" t="str">
        <f t="shared" si="357"/>
        <v/>
      </c>
      <c r="ZK32" s="101">
        <f>入力シート!ZJ32</f>
        <v>0</v>
      </c>
      <c r="ZL32" s="101" t="str">
        <f>IF(ZJ32="","",入力シート!ZK32)</f>
        <v/>
      </c>
      <c r="ZM32" s="24">
        <f>TIME(入力シート!ZM32,入力シート!ZO32,0)</f>
        <v>0</v>
      </c>
      <c r="ZN32" s="24">
        <f>TIME(入力シート!ZQ32,入力シート!ZS32,0)</f>
        <v>0</v>
      </c>
      <c r="ZO32" s="31">
        <f>TIME(入力シート!ZU32,入力シート!ZW32,0)</f>
        <v>0</v>
      </c>
      <c r="ZP32" s="31">
        <f>TIME(入力シート!ZY32,入力シート!AAA32,0)</f>
        <v>0</v>
      </c>
      <c r="ZQ32" s="24">
        <f t="shared" si="295"/>
        <v>0</v>
      </c>
      <c r="ZR32" s="24">
        <f t="shared" si="296"/>
        <v>0</v>
      </c>
      <c r="ZS32" s="24">
        <f t="shared" si="297"/>
        <v>0</v>
      </c>
      <c r="ZT32" s="26" t="str">
        <f t="shared" si="54"/>
        <v/>
      </c>
      <c r="ZU32" s="26" t="str">
        <f t="shared" si="55"/>
        <v/>
      </c>
      <c r="ZV32" s="24" t="str">
        <f t="shared" si="398"/>
        <v/>
      </c>
      <c r="ZW32" s="24" t="str">
        <f t="shared" si="478"/>
        <v/>
      </c>
      <c r="ZX32" s="101" t="str">
        <f t="shared" si="299"/>
        <v/>
      </c>
      <c r="ZY32" s="24" t="str">
        <f t="shared" si="300"/>
        <v/>
      </c>
      <c r="ZZ32" s="27">
        <f t="shared" si="379"/>
        <v>1</v>
      </c>
      <c r="AAA32" s="27" t="str">
        <f t="shared" si="301"/>
        <v>1</v>
      </c>
      <c r="AAB32" s="27" t="str">
        <f t="shared" si="358"/>
        <v/>
      </c>
      <c r="AAC32" s="27" t="str">
        <f t="shared" si="302"/>
        <v/>
      </c>
      <c r="AAD32" s="28" t="str">
        <f t="shared" ca="1" si="303"/>
        <v/>
      </c>
      <c r="AAE32" s="33">
        <f>入力シート!AAC32</f>
        <v>0</v>
      </c>
      <c r="AAF32" s="88" t="str">
        <f t="shared" ca="1" si="479"/>
        <v/>
      </c>
      <c r="AAG32" s="87" t="str">
        <f t="shared" si="480"/>
        <v/>
      </c>
      <c r="AAH32" s="89" t="str">
        <f t="shared" ca="1" si="304"/>
        <v/>
      </c>
      <c r="AAI32" s="84">
        <f t="shared" si="305"/>
        <v>0</v>
      </c>
      <c r="AAJ32" s="84" t="str">
        <f t="shared" si="481"/>
        <v/>
      </c>
      <c r="AAK32" s="84" t="str">
        <f t="shared" si="306"/>
        <v/>
      </c>
      <c r="AAL32" s="24" t="str">
        <f t="shared" si="307"/>
        <v/>
      </c>
      <c r="AAM32" s="101">
        <f>入力シート!AAD32</f>
        <v>0</v>
      </c>
      <c r="AAN32" s="210">
        <f>入力シート!AAE32</f>
        <v>0</v>
      </c>
      <c r="AAO32" s="211"/>
      <c r="AAP32" s="212"/>
      <c r="AAQ32" s="94"/>
      <c r="AAR32" s="94"/>
      <c r="AAS32" s="94"/>
      <c r="AAT32" s="14">
        <f>入力シート!AAF32</f>
        <v>0</v>
      </c>
      <c r="AAV32" s="30" t="str">
        <f t="shared" si="359"/>
        <v/>
      </c>
      <c r="AAW32" s="101">
        <f>入力シート!AAV32</f>
        <v>0</v>
      </c>
      <c r="AAX32" s="101" t="str">
        <f>IF(AAV32="","",入力シート!AAW32)</f>
        <v/>
      </c>
      <c r="AAY32" s="24">
        <f>TIME(入力シート!AAY32,入力シート!ABA32,0)</f>
        <v>0</v>
      </c>
      <c r="AAZ32" s="24">
        <f>TIME(入力シート!ABC32,入力シート!ABE32,0)</f>
        <v>0</v>
      </c>
      <c r="ABA32" s="31">
        <f>TIME(入力シート!ABG32,入力シート!ABI32,0)</f>
        <v>0</v>
      </c>
      <c r="ABB32" s="31">
        <f>TIME(入力シート!ABK32,入力シート!ABM32,0)</f>
        <v>0</v>
      </c>
      <c r="ABC32" s="24">
        <f t="shared" si="308"/>
        <v>0</v>
      </c>
      <c r="ABD32" s="24">
        <f t="shared" si="309"/>
        <v>0</v>
      </c>
      <c r="ABE32" s="24">
        <f t="shared" si="310"/>
        <v>0</v>
      </c>
      <c r="ABF32" s="26" t="str">
        <f t="shared" si="57"/>
        <v/>
      </c>
      <c r="ABG32" s="26" t="str">
        <f t="shared" si="58"/>
        <v/>
      </c>
      <c r="ABH32" s="24" t="str">
        <f t="shared" si="399"/>
        <v/>
      </c>
      <c r="ABI32" s="24" t="str">
        <f t="shared" si="482"/>
        <v/>
      </c>
      <c r="ABJ32" s="101" t="str">
        <f t="shared" si="312"/>
        <v/>
      </c>
      <c r="ABK32" s="24" t="str">
        <f t="shared" si="313"/>
        <v/>
      </c>
      <c r="ABL32" s="27">
        <f t="shared" si="380"/>
        <v>1</v>
      </c>
      <c r="ABM32" s="27" t="str">
        <f t="shared" si="314"/>
        <v>1</v>
      </c>
      <c r="ABN32" s="27" t="str">
        <f t="shared" si="360"/>
        <v/>
      </c>
      <c r="ABO32" s="27" t="str">
        <f t="shared" si="315"/>
        <v/>
      </c>
      <c r="ABP32" s="28" t="str">
        <f t="shared" ca="1" si="316"/>
        <v/>
      </c>
      <c r="ABQ32" s="33">
        <f>入力シート!ABO32</f>
        <v>0</v>
      </c>
      <c r="ABR32" s="88" t="str">
        <f t="shared" ca="1" si="483"/>
        <v/>
      </c>
      <c r="ABS32" s="87" t="str">
        <f t="shared" si="484"/>
        <v/>
      </c>
      <c r="ABT32" s="89" t="str">
        <f t="shared" ca="1" si="317"/>
        <v/>
      </c>
      <c r="ABU32" s="84">
        <f t="shared" si="318"/>
        <v>0</v>
      </c>
      <c r="ABV32" s="84" t="str">
        <f t="shared" si="485"/>
        <v/>
      </c>
      <c r="ABW32" s="84" t="str">
        <f t="shared" si="319"/>
        <v/>
      </c>
      <c r="ABX32" s="24" t="str">
        <f t="shared" si="320"/>
        <v/>
      </c>
      <c r="ABY32" s="101">
        <f>入力シート!ABP32</f>
        <v>0</v>
      </c>
      <c r="ABZ32" s="210">
        <f>入力シート!ABQ32</f>
        <v>0</v>
      </c>
      <c r="ACA32" s="211"/>
      <c r="ACB32" s="212"/>
      <c r="ACC32" s="94"/>
      <c r="ACD32" s="94"/>
      <c r="ACE32" s="94"/>
      <c r="ACF32" s="14">
        <f>入力シート!ABR32</f>
        <v>0</v>
      </c>
    </row>
    <row r="33" spans="2:760" ht="18" customHeight="1" x14ac:dyDescent="0.2">
      <c r="B33" s="30" t="str">
        <f t="shared" si="321"/>
        <v/>
      </c>
      <c r="C33" s="101">
        <f>入力シート!B33</f>
        <v>0</v>
      </c>
      <c r="D33" s="101" t="str">
        <f>IF(B33="","",入力シート!C33)</f>
        <v/>
      </c>
      <c r="E33" s="24">
        <f>TIME(入力シート!E33,入力シート!G33,0)</f>
        <v>0</v>
      </c>
      <c r="F33" s="24">
        <f>TIME(入力シート!I33,入力シート!K33,0)</f>
        <v>0</v>
      </c>
      <c r="G33" s="31">
        <f>TIME(入力シート!M33,入力シート!O33,0)</f>
        <v>0</v>
      </c>
      <c r="H33" s="31">
        <f>TIME(入力シート!Q33,入力シート!S33,0)</f>
        <v>0</v>
      </c>
      <c r="I33" s="24">
        <f t="shared" si="60"/>
        <v>0</v>
      </c>
      <c r="J33" s="24">
        <f t="shared" si="61"/>
        <v>0</v>
      </c>
      <c r="K33" s="24">
        <f t="shared" si="62"/>
        <v>0</v>
      </c>
      <c r="L33" s="26" t="str">
        <f t="shared" si="400"/>
        <v/>
      </c>
      <c r="M33" s="26" t="str">
        <f t="shared" si="1"/>
        <v/>
      </c>
      <c r="N33" s="24" t="str">
        <f t="shared" si="401"/>
        <v/>
      </c>
      <c r="O33" s="24" t="str">
        <f t="shared" si="402"/>
        <v/>
      </c>
      <c r="P33" s="101" t="str">
        <f t="shared" si="403"/>
        <v/>
      </c>
      <c r="Q33" s="24" t="str">
        <f t="shared" si="66"/>
        <v/>
      </c>
      <c r="R33" s="27">
        <f t="shared" si="361"/>
        <v>1</v>
      </c>
      <c r="S33" s="27" t="str">
        <f t="shared" si="404"/>
        <v>1</v>
      </c>
      <c r="T33" s="27" t="str">
        <f t="shared" si="322"/>
        <v/>
      </c>
      <c r="U33" s="27" t="str">
        <f t="shared" si="405"/>
        <v/>
      </c>
      <c r="V33" s="28" t="str">
        <f t="shared" ca="1" si="406"/>
        <v/>
      </c>
      <c r="W33" s="33">
        <f>入力シート!U33</f>
        <v>0</v>
      </c>
      <c r="X33" s="88" t="str">
        <f t="shared" ca="1" si="407"/>
        <v/>
      </c>
      <c r="Y33" s="87" t="str">
        <f t="shared" si="408"/>
        <v/>
      </c>
      <c r="Z33" s="89" t="str">
        <f t="shared" ca="1" si="70"/>
        <v/>
      </c>
      <c r="AA33" s="84">
        <f t="shared" si="71"/>
        <v>0</v>
      </c>
      <c r="AB33" s="84" t="str">
        <f t="shared" si="409"/>
        <v/>
      </c>
      <c r="AC33" s="84" t="str">
        <f t="shared" si="72"/>
        <v/>
      </c>
      <c r="AD33" s="24" t="str">
        <f t="shared" si="73"/>
        <v/>
      </c>
      <c r="AE33" s="101">
        <f>入力シート!V33</f>
        <v>0</v>
      </c>
      <c r="AF33" s="210">
        <f>入力シート!W33</f>
        <v>0</v>
      </c>
      <c r="AG33" s="211"/>
      <c r="AH33" s="212"/>
      <c r="AI33" s="94"/>
      <c r="AJ33" s="94"/>
      <c r="AK33" s="94"/>
      <c r="AL33" s="14">
        <f>入力シート!X33</f>
        <v>0</v>
      </c>
      <c r="AN33" s="30" t="str">
        <f t="shared" si="323"/>
        <v/>
      </c>
      <c r="AO33" s="101">
        <f>入力シート!AN33</f>
        <v>0</v>
      </c>
      <c r="AP33" s="101" t="str">
        <f>IF(AN33="","",入力シート!AO33)</f>
        <v/>
      </c>
      <c r="AQ33" s="24">
        <f>TIME(入力シート!AQ33,入力シート!AS33,0)</f>
        <v>0</v>
      </c>
      <c r="AR33" s="24">
        <f>TIME(入力シート!AU33,入力シート!AW33,0)</f>
        <v>0</v>
      </c>
      <c r="AS33" s="31">
        <f>TIME(入力シート!AY33,入力シート!BA33,0)</f>
        <v>0</v>
      </c>
      <c r="AT33" s="31">
        <f>TIME(入力シート!BC33,入力シート!BE33,0)</f>
        <v>0</v>
      </c>
      <c r="AU33" s="24">
        <f t="shared" si="74"/>
        <v>0</v>
      </c>
      <c r="AV33" s="24">
        <f t="shared" si="75"/>
        <v>0</v>
      </c>
      <c r="AW33" s="24">
        <f t="shared" si="76"/>
        <v>0</v>
      </c>
      <c r="AX33" s="26" t="str">
        <f t="shared" si="3"/>
        <v/>
      </c>
      <c r="AY33" s="26" t="str">
        <f t="shared" si="4"/>
        <v/>
      </c>
      <c r="AZ33" s="24" t="str">
        <f t="shared" si="381"/>
        <v/>
      </c>
      <c r="BA33" s="24" t="str">
        <f t="shared" si="410"/>
        <v/>
      </c>
      <c r="BB33" s="101" t="str">
        <f t="shared" si="78"/>
        <v/>
      </c>
      <c r="BC33" s="24" t="str">
        <f t="shared" si="79"/>
        <v/>
      </c>
      <c r="BD33" s="27">
        <f t="shared" si="362"/>
        <v>1</v>
      </c>
      <c r="BE33" s="27" t="str">
        <f t="shared" si="80"/>
        <v>1</v>
      </c>
      <c r="BF33" s="27" t="str">
        <f t="shared" si="324"/>
        <v/>
      </c>
      <c r="BG33" s="27" t="str">
        <f t="shared" si="81"/>
        <v/>
      </c>
      <c r="BH33" s="28" t="str">
        <f t="shared" ca="1" si="82"/>
        <v/>
      </c>
      <c r="BI33" s="33">
        <f>入力シート!BG33</f>
        <v>0</v>
      </c>
      <c r="BJ33" s="88" t="str">
        <f t="shared" ca="1" si="411"/>
        <v/>
      </c>
      <c r="BK33" s="87" t="str">
        <f t="shared" si="412"/>
        <v/>
      </c>
      <c r="BL33" s="89" t="str">
        <f t="shared" ca="1" si="83"/>
        <v/>
      </c>
      <c r="BM33" s="84">
        <f t="shared" si="84"/>
        <v>0</v>
      </c>
      <c r="BN33" s="84" t="str">
        <f t="shared" si="413"/>
        <v/>
      </c>
      <c r="BO33" s="84" t="str">
        <f t="shared" si="85"/>
        <v/>
      </c>
      <c r="BP33" s="24" t="str">
        <f t="shared" si="86"/>
        <v/>
      </c>
      <c r="BQ33" s="101">
        <f>入力シート!BH33</f>
        <v>0</v>
      </c>
      <c r="BR33" s="210">
        <f>入力シート!BI33</f>
        <v>0</v>
      </c>
      <c r="BS33" s="211"/>
      <c r="BT33" s="212"/>
      <c r="BU33" s="94"/>
      <c r="BV33" s="94"/>
      <c r="BW33" s="94"/>
      <c r="BX33" s="14">
        <f>入力シート!BJ33</f>
        <v>0</v>
      </c>
      <c r="BZ33" s="30" t="str">
        <f t="shared" si="325"/>
        <v/>
      </c>
      <c r="CA33" s="101">
        <f>入力シート!BZ33</f>
        <v>0</v>
      </c>
      <c r="CB33" s="101" t="str">
        <f>IF(BZ33="","",入力シート!CA33)</f>
        <v/>
      </c>
      <c r="CC33" s="24">
        <f>TIME(入力シート!CC33,入力シート!CE33,0)</f>
        <v>0</v>
      </c>
      <c r="CD33" s="24">
        <f>TIME(入力シート!CG33,入力シート!CI33,0)</f>
        <v>0</v>
      </c>
      <c r="CE33" s="31">
        <f>TIME(入力シート!CK33,入力シート!CM33,0)</f>
        <v>0</v>
      </c>
      <c r="CF33" s="31">
        <f>TIME(入力シート!CO33,入力シート!CQ33,0)</f>
        <v>0</v>
      </c>
      <c r="CG33" s="24">
        <f t="shared" si="87"/>
        <v>0</v>
      </c>
      <c r="CH33" s="24">
        <f t="shared" si="88"/>
        <v>0</v>
      </c>
      <c r="CI33" s="24">
        <f t="shared" si="89"/>
        <v>0</v>
      </c>
      <c r="CJ33" s="26" t="str">
        <f t="shared" si="6"/>
        <v/>
      </c>
      <c r="CK33" s="26" t="str">
        <f t="shared" si="7"/>
        <v/>
      </c>
      <c r="CL33" s="24" t="str">
        <f t="shared" si="382"/>
        <v/>
      </c>
      <c r="CM33" s="24" t="str">
        <f t="shared" si="414"/>
        <v/>
      </c>
      <c r="CN33" s="101" t="str">
        <f t="shared" si="91"/>
        <v/>
      </c>
      <c r="CO33" s="24" t="str">
        <f t="shared" si="92"/>
        <v/>
      </c>
      <c r="CP33" s="27">
        <f t="shared" si="363"/>
        <v>1</v>
      </c>
      <c r="CQ33" s="27" t="str">
        <f t="shared" si="93"/>
        <v>1</v>
      </c>
      <c r="CR33" s="27" t="str">
        <f t="shared" si="326"/>
        <v/>
      </c>
      <c r="CS33" s="27" t="str">
        <f t="shared" si="94"/>
        <v/>
      </c>
      <c r="CT33" s="28" t="str">
        <f t="shared" ca="1" si="95"/>
        <v/>
      </c>
      <c r="CU33" s="33">
        <f>入力シート!CS33</f>
        <v>0</v>
      </c>
      <c r="CV33" s="88" t="str">
        <f t="shared" ca="1" si="415"/>
        <v/>
      </c>
      <c r="CW33" s="87" t="str">
        <f t="shared" si="416"/>
        <v/>
      </c>
      <c r="CX33" s="89" t="str">
        <f t="shared" ca="1" si="96"/>
        <v/>
      </c>
      <c r="CY33" s="84">
        <f t="shared" si="97"/>
        <v>0</v>
      </c>
      <c r="CZ33" s="84" t="str">
        <f t="shared" si="417"/>
        <v/>
      </c>
      <c r="DA33" s="84" t="str">
        <f t="shared" si="98"/>
        <v/>
      </c>
      <c r="DB33" s="24" t="str">
        <f t="shared" si="99"/>
        <v/>
      </c>
      <c r="DC33" s="101">
        <f>入力シート!CT33</f>
        <v>0</v>
      </c>
      <c r="DD33" s="210">
        <f>入力シート!CU33</f>
        <v>0</v>
      </c>
      <c r="DE33" s="211"/>
      <c r="DF33" s="212"/>
      <c r="DG33" s="94"/>
      <c r="DH33" s="94"/>
      <c r="DI33" s="94"/>
      <c r="DJ33" s="14">
        <f>入力シート!CV33</f>
        <v>0</v>
      </c>
      <c r="DL33" s="30" t="str">
        <f t="shared" si="327"/>
        <v/>
      </c>
      <c r="DM33" s="101">
        <f>入力シート!DL33</f>
        <v>0</v>
      </c>
      <c r="DN33" s="101" t="str">
        <f>IF(DL33="","",入力シート!DM33)</f>
        <v/>
      </c>
      <c r="DO33" s="24">
        <f>TIME(入力シート!DO33,入力シート!DQ33,0)</f>
        <v>0</v>
      </c>
      <c r="DP33" s="24">
        <f>TIME(入力シート!DS33,入力シート!DU33,0)</f>
        <v>0</v>
      </c>
      <c r="DQ33" s="31">
        <f>TIME(入力シート!DW33,入力シート!DY33,0)</f>
        <v>0</v>
      </c>
      <c r="DR33" s="31">
        <f>TIME(入力シート!EA33,入力シート!EC33,0)</f>
        <v>0</v>
      </c>
      <c r="DS33" s="24">
        <f t="shared" si="100"/>
        <v>0</v>
      </c>
      <c r="DT33" s="24">
        <f t="shared" si="101"/>
        <v>0</v>
      </c>
      <c r="DU33" s="24">
        <f t="shared" si="102"/>
        <v>0</v>
      </c>
      <c r="DV33" s="26" t="str">
        <f t="shared" si="9"/>
        <v/>
      </c>
      <c r="DW33" s="26" t="str">
        <f t="shared" si="10"/>
        <v/>
      </c>
      <c r="DX33" s="24" t="str">
        <f t="shared" si="383"/>
        <v/>
      </c>
      <c r="DY33" s="24" t="str">
        <f t="shared" si="418"/>
        <v/>
      </c>
      <c r="DZ33" s="101" t="str">
        <f t="shared" si="104"/>
        <v/>
      </c>
      <c r="EA33" s="24" t="str">
        <f t="shared" si="105"/>
        <v/>
      </c>
      <c r="EB33" s="27">
        <f t="shared" si="364"/>
        <v>1</v>
      </c>
      <c r="EC33" s="27" t="str">
        <f t="shared" si="106"/>
        <v>1</v>
      </c>
      <c r="ED33" s="27" t="str">
        <f t="shared" si="328"/>
        <v/>
      </c>
      <c r="EE33" s="27" t="str">
        <f t="shared" si="107"/>
        <v/>
      </c>
      <c r="EF33" s="28" t="str">
        <f t="shared" ca="1" si="108"/>
        <v/>
      </c>
      <c r="EG33" s="33">
        <f>入力シート!EE33</f>
        <v>0</v>
      </c>
      <c r="EH33" s="88" t="str">
        <f t="shared" ca="1" si="419"/>
        <v/>
      </c>
      <c r="EI33" s="87" t="str">
        <f t="shared" si="420"/>
        <v/>
      </c>
      <c r="EJ33" s="89" t="str">
        <f t="shared" ca="1" si="109"/>
        <v/>
      </c>
      <c r="EK33" s="84">
        <f t="shared" si="110"/>
        <v>0</v>
      </c>
      <c r="EL33" s="84" t="str">
        <f t="shared" si="421"/>
        <v/>
      </c>
      <c r="EM33" s="84" t="str">
        <f t="shared" si="111"/>
        <v/>
      </c>
      <c r="EN33" s="24" t="str">
        <f t="shared" si="112"/>
        <v/>
      </c>
      <c r="EO33" s="101">
        <f>入力シート!EF33</f>
        <v>0</v>
      </c>
      <c r="EP33" s="210">
        <f>入力シート!EG33</f>
        <v>0</v>
      </c>
      <c r="EQ33" s="211"/>
      <c r="ER33" s="212"/>
      <c r="ES33" s="94"/>
      <c r="ET33" s="94"/>
      <c r="EU33" s="94"/>
      <c r="EV33" s="14">
        <f>入力シート!EH33</f>
        <v>0</v>
      </c>
      <c r="EX33" s="30" t="str">
        <f t="shared" si="329"/>
        <v/>
      </c>
      <c r="EY33" s="101">
        <f>入力シート!EX33</f>
        <v>0</v>
      </c>
      <c r="EZ33" s="101" t="str">
        <f>IF(EX33="","",入力シート!EY33)</f>
        <v/>
      </c>
      <c r="FA33" s="24">
        <f>TIME(入力シート!FA33,入力シート!FC33,0)</f>
        <v>0</v>
      </c>
      <c r="FB33" s="24">
        <f>TIME(入力シート!FE33,入力シート!FG33,0)</f>
        <v>0</v>
      </c>
      <c r="FC33" s="31">
        <f>TIME(入力シート!FI33,入力シート!FK33,0)</f>
        <v>0</v>
      </c>
      <c r="FD33" s="31">
        <f>TIME(入力シート!FM33,入力シート!FO33,0)</f>
        <v>0</v>
      </c>
      <c r="FE33" s="24">
        <f t="shared" si="113"/>
        <v>0</v>
      </c>
      <c r="FF33" s="24">
        <f t="shared" si="114"/>
        <v>0</v>
      </c>
      <c r="FG33" s="24">
        <f t="shared" si="115"/>
        <v>0</v>
      </c>
      <c r="FH33" s="26" t="str">
        <f t="shared" si="12"/>
        <v/>
      </c>
      <c r="FI33" s="26" t="str">
        <f t="shared" si="13"/>
        <v/>
      </c>
      <c r="FJ33" s="24" t="str">
        <f t="shared" si="384"/>
        <v/>
      </c>
      <c r="FK33" s="24" t="str">
        <f t="shared" si="422"/>
        <v/>
      </c>
      <c r="FL33" s="101" t="str">
        <f t="shared" si="117"/>
        <v/>
      </c>
      <c r="FM33" s="24" t="str">
        <f t="shared" si="118"/>
        <v/>
      </c>
      <c r="FN33" s="27">
        <f t="shared" si="365"/>
        <v>1</v>
      </c>
      <c r="FO33" s="27" t="str">
        <f t="shared" si="119"/>
        <v>1</v>
      </c>
      <c r="FP33" s="27" t="str">
        <f t="shared" si="330"/>
        <v/>
      </c>
      <c r="FQ33" s="27" t="str">
        <f t="shared" si="120"/>
        <v/>
      </c>
      <c r="FR33" s="28" t="str">
        <f t="shared" ca="1" si="121"/>
        <v/>
      </c>
      <c r="FS33" s="33">
        <f>入力シート!FQ33</f>
        <v>0</v>
      </c>
      <c r="FT33" s="88" t="str">
        <f t="shared" ca="1" si="423"/>
        <v/>
      </c>
      <c r="FU33" s="87" t="str">
        <f t="shared" si="424"/>
        <v/>
      </c>
      <c r="FV33" s="89" t="str">
        <f t="shared" ca="1" si="122"/>
        <v/>
      </c>
      <c r="FW33" s="84">
        <f t="shared" si="123"/>
        <v>0</v>
      </c>
      <c r="FX33" s="84" t="str">
        <f t="shared" si="425"/>
        <v/>
      </c>
      <c r="FY33" s="84" t="str">
        <f t="shared" si="124"/>
        <v/>
      </c>
      <c r="FZ33" s="24" t="str">
        <f t="shared" si="125"/>
        <v/>
      </c>
      <c r="GA33" s="101">
        <f>入力シート!FR33</f>
        <v>0</v>
      </c>
      <c r="GB33" s="210">
        <f>入力シート!FS33</f>
        <v>0</v>
      </c>
      <c r="GC33" s="211"/>
      <c r="GD33" s="212"/>
      <c r="GE33" s="94"/>
      <c r="GF33" s="94"/>
      <c r="GG33" s="94"/>
      <c r="GH33" s="14">
        <f>入力シート!FT33</f>
        <v>0</v>
      </c>
      <c r="GJ33" s="30" t="str">
        <f t="shared" si="331"/>
        <v/>
      </c>
      <c r="GK33" s="101">
        <f>入力シート!GJ33</f>
        <v>0</v>
      </c>
      <c r="GL33" s="101" t="str">
        <f>IF(GJ33="","",入力シート!GK33)</f>
        <v/>
      </c>
      <c r="GM33" s="24">
        <f>TIME(入力シート!GM33,入力シート!GO33,0)</f>
        <v>0</v>
      </c>
      <c r="GN33" s="24">
        <f>TIME(入力シート!GQ33,入力シート!GS33,0)</f>
        <v>0</v>
      </c>
      <c r="GO33" s="31">
        <f>TIME(入力シート!GU33,入力シート!GW33,0)</f>
        <v>0</v>
      </c>
      <c r="GP33" s="31">
        <f>TIME(入力シート!GY33,入力シート!HA33,0)</f>
        <v>0</v>
      </c>
      <c r="GQ33" s="24">
        <f t="shared" si="126"/>
        <v>0</v>
      </c>
      <c r="GR33" s="24">
        <f t="shared" si="127"/>
        <v>0</v>
      </c>
      <c r="GS33" s="24">
        <f t="shared" si="128"/>
        <v>0</v>
      </c>
      <c r="GT33" s="26" t="str">
        <f t="shared" si="15"/>
        <v/>
      </c>
      <c r="GU33" s="26" t="str">
        <f t="shared" si="16"/>
        <v/>
      </c>
      <c r="GV33" s="24" t="str">
        <f t="shared" si="385"/>
        <v/>
      </c>
      <c r="GW33" s="24" t="str">
        <f t="shared" si="426"/>
        <v/>
      </c>
      <c r="GX33" s="101" t="str">
        <f t="shared" si="130"/>
        <v/>
      </c>
      <c r="GY33" s="24" t="str">
        <f t="shared" si="131"/>
        <v/>
      </c>
      <c r="GZ33" s="27">
        <f t="shared" si="366"/>
        <v>1</v>
      </c>
      <c r="HA33" s="27" t="str">
        <f t="shared" si="132"/>
        <v>1</v>
      </c>
      <c r="HB33" s="27" t="str">
        <f t="shared" si="332"/>
        <v/>
      </c>
      <c r="HC33" s="27" t="str">
        <f t="shared" si="133"/>
        <v/>
      </c>
      <c r="HD33" s="28" t="str">
        <f t="shared" ca="1" si="134"/>
        <v/>
      </c>
      <c r="HE33" s="33">
        <f>入力シート!HC33</f>
        <v>0</v>
      </c>
      <c r="HF33" s="88" t="str">
        <f t="shared" ca="1" si="427"/>
        <v/>
      </c>
      <c r="HG33" s="87" t="str">
        <f t="shared" si="428"/>
        <v/>
      </c>
      <c r="HH33" s="89" t="str">
        <f t="shared" ca="1" si="135"/>
        <v/>
      </c>
      <c r="HI33" s="84">
        <f t="shared" si="136"/>
        <v>0</v>
      </c>
      <c r="HJ33" s="84" t="str">
        <f t="shared" si="429"/>
        <v/>
      </c>
      <c r="HK33" s="84" t="str">
        <f t="shared" si="137"/>
        <v/>
      </c>
      <c r="HL33" s="24" t="str">
        <f t="shared" si="138"/>
        <v/>
      </c>
      <c r="HM33" s="101">
        <f>入力シート!HD33</f>
        <v>0</v>
      </c>
      <c r="HN33" s="210">
        <f>入力シート!HE33</f>
        <v>0</v>
      </c>
      <c r="HO33" s="211"/>
      <c r="HP33" s="212"/>
      <c r="HQ33" s="94"/>
      <c r="HR33" s="94"/>
      <c r="HS33" s="94"/>
      <c r="HT33" s="14">
        <f>入力シート!HF33</f>
        <v>0</v>
      </c>
      <c r="HV33" s="30" t="str">
        <f t="shared" si="333"/>
        <v/>
      </c>
      <c r="HW33" s="101">
        <f>入力シート!HV33</f>
        <v>0</v>
      </c>
      <c r="HX33" s="101" t="str">
        <f>IF(HV33="","",入力シート!HW33)</f>
        <v/>
      </c>
      <c r="HY33" s="24">
        <f>TIME(入力シート!HY33,入力シート!IA33,0)</f>
        <v>0</v>
      </c>
      <c r="HZ33" s="24">
        <f>TIME(入力シート!IC33,入力シート!IE33,0)</f>
        <v>0</v>
      </c>
      <c r="IA33" s="31">
        <f>TIME(入力シート!IG33,入力シート!II33,0)</f>
        <v>0</v>
      </c>
      <c r="IB33" s="31">
        <f>TIME(入力シート!IK33,入力シート!IM33,0)</f>
        <v>0</v>
      </c>
      <c r="IC33" s="24">
        <f t="shared" si="139"/>
        <v>0</v>
      </c>
      <c r="ID33" s="24">
        <f t="shared" si="140"/>
        <v>0</v>
      </c>
      <c r="IE33" s="24">
        <f t="shared" si="141"/>
        <v>0</v>
      </c>
      <c r="IF33" s="26" t="str">
        <f t="shared" si="18"/>
        <v/>
      </c>
      <c r="IG33" s="26" t="str">
        <f t="shared" si="19"/>
        <v/>
      </c>
      <c r="IH33" s="24" t="str">
        <f t="shared" si="386"/>
        <v/>
      </c>
      <c r="II33" s="24" t="str">
        <f t="shared" si="430"/>
        <v/>
      </c>
      <c r="IJ33" s="101" t="str">
        <f t="shared" si="143"/>
        <v/>
      </c>
      <c r="IK33" s="24" t="str">
        <f t="shared" si="144"/>
        <v/>
      </c>
      <c r="IL33" s="27">
        <f t="shared" si="367"/>
        <v>1</v>
      </c>
      <c r="IM33" s="27" t="str">
        <f t="shared" si="145"/>
        <v>1</v>
      </c>
      <c r="IN33" s="27" t="str">
        <f t="shared" si="334"/>
        <v/>
      </c>
      <c r="IO33" s="27" t="str">
        <f t="shared" si="146"/>
        <v/>
      </c>
      <c r="IP33" s="28" t="str">
        <f t="shared" ca="1" si="147"/>
        <v/>
      </c>
      <c r="IQ33" s="33">
        <f>入力シート!IO33</f>
        <v>0</v>
      </c>
      <c r="IR33" s="88" t="str">
        <f t="shared" ca="1" si="431"/>
        <v/>
      </c>
      <c r="IS33" s="87" t="str">
        <f t="shared" si="432"/>
        <v/>
      </c>
      <c r="IT33" s="89" t="str">
        <f t="shared" ca="1" si="148"/>
        <v/>
      </c>
      <c r="IU33" s="84">
        <f t="shared" si="149"/>
        <v>0</v>
      </c>
      <c r="IV33" s="84" t="str">
        <f t="shared" si="433"/>
        <v/>
      </c>
      <c r="IW33" s="84" t="str">
        <f t="shared" si="150"/>
        <v/>
      </c>
      <c r="IX33" s="24" t="str">
        <f t="shared" si="151"/>
        <v/>
      </c>
      <c r="IY33" s="101">
        <f>入力シート!IP33</f>
        <v>0</v>
      </c>
      <c r="IZ33" s="210">
        <f>入力シート!IQ33</f>
        <v>0</v>
      </c>
      <c r="JA33" s="211"/>
      <c r="JB33" s="212"/>
      <c r="JC33" s="94"/>
      <c r="JD33" s="94"/>
      <c r="JE33" s="94"/>
      <c r="JF33" s="14">
        <f>入力シート!IR33</f>
        <v>0</v>
      </c>
      <c r="JH33" s="30" t="str">
        <f t="shared" si="335"/>
        <v/>
      </c>
      <c r="JI33" s="101">
        <f>入力シート!JH33</f>
        <v>0</v>
      </c>
      <c r="JJ33" s="101" t="str">
        <f>IF(JH33="","",入力シート!JI33)</f>
        <v/>
      </c>
      <c r="JK33" s="24">
        <f>TIME(入力シート!JK33,入力シート!JM33,0)</f>
        <v>0</v>
      </c>
      <c r="JL33" s="24">
        <f>TIME(入力シート!JO33,入力シート!JQ33,0)</f>
        <v>0</v>
      </c>
      <c r="JM33" s="31">
        <f>TIME(入力シート!JS33,入力シート!JU33,0)</f>
        <v>0</v>
      </c>
      <c r="JN33" s="31">
        <f>TIME(入力シート!JW33,入力シート!JY33,0)</f>
        <v>0</v>
      </c>
      <c r="JO33" s="24">
        <f t="shared" si="152"/>
        <v>0</v>
      </c>
      <c r="JP33" s="24">
        <f t="shared" si="153"/>
        <v>0</v>
      </c>
      <c r="JQ33" s="24">
        <f t="shared" si="154"/>
        <v>0</v>
      </c>
      <c r="JR33" s="26" t="str">
        <f t="shared" si="21"/>
        <v/>
      </c>
      <c r="JS33" s="26" t="str">
        <f t="shared" si="22"/>
        <v/>
      </c>
      <c r="JT33" s="24" t="str">
        <f t="shared" si="387"/>
        <v/>
      </c>
      <c r="JU33" s="24" t="str">
        <f t="shared" si="434"/>
        <v/>
      </c>
      <c r="JV33" s="101" t="str">
        <f t="shared" si="156"/>
        <v/>
      </c>
      <c r="JW33" s="24" t="str">
        <f t="shared" si="157"/>
        <v/>
      </c>
      <c r="JX33" s="27">
        <f t="shared" si="368"/>
        <v>1</v>
      </c>
      <c r="JY33" s="27" t="str">
        <f t="shared" si="158"/>
        <v>1</v>
      </c>
      <c r="JZ33" s="27" t="str">
        <f t="shared" si="336"/>
        <v/>
      </c>
      <c r="KA33" s="27" t="str">
        <f t="shared" si="159"/>
        <v/>
      </c>
      <c r="KB33" s="28" t="str">
        <f t="shared" ca="1" si="160"/>
        <v/>
      </c>
      <c r="KC33" s="33">
        <f>入力シート!KA33</f>
        <v>0</v>
      </c>
      <c r="KD33" s="88" t="str">
        <f t="shared" ca="1" si="435"/>
        <v/>
      </c>
      <c r="KE33" s="87" t="str">
        <f t="shared" si="436"/>
        <v/>
      </c>
      <c r="KF33" s="89" t="str">
        <f t="shared" ca="1" si="161"/>
        <v/>
      </c>
      <c r="KG33" s="84">
        <f t="shared" si="162"/>
        <v>0</v>
      </c>
      <c r="KH33" s="84" t="str">
        <f t="shared" si="437"/>
        <v/>
      </c>
      <c r="KI33" s="84" t="str">
        <f t="shared" si="163"/>
        <v/>
      </c>
      <c r="KJ33" s="24" t="str">
        <f t="shared" si="164"/>
        <v/>
      </c>
      <c r="KK33" s="101">
        <f>入力シート!KB33</f>
        <v>0</v>
      </c>
      <c r="KL33" s="210">
        <f>入力シート!KC33</f>
        <v>0</v>
      </c>
      <c r="KM33" s="211"/>
      <c r="KN33" s="212"/>
      <c r="KO33" s="94"/>
      <c r="KP33" s="94"/>
      <c r="KQ33" s="94"/>
      <c r="KR33" s="14">
        <f>入力シート!KD33</f>
        <v>0</v>
      </c>
      <c r="KT33" s="30" t="str">
        <f t="shared" si="337"/>
        <v/>
      </c>
      <c r="KU33" s="101">
        <f>入力シート!KT33</f>
        <v>0</v>
      </c>
      <c r="KV33" s="101" t="str">
        <f>IF(KT33="","",入力シート!KU33)</f>
        <v/>
      </c>
      <c r="KW33" s="24">
        <f>TIME(入力シート!KW33,入力シート!KY33,0)</f>
        <v>0</v>
      </c>
      <c r="KX33" s="24">
        <f>TIME(入力シート!LA33,入力シート!LC33,0)</f>
        <v>0</v>
      </c>
      <c r="KY33" s="31">
        <f>TIME(入力シート!LE33,入力シート!LG33,0)</f>
        <v>0</v>
      </c>
      <c r="KZ33" s="31">
        <f>TIME(入力シート!LI33,入力シート!LK33,0)</f>
        <v>0</v>
      </c>
      <c r="LA33" s="24">
        <f t="shared" si="165"/>
        <v>0</v>
      </c>
      <c r="LB33" s="24">
        <f t="shared" si="166"/>
        <v>0</v>
      </c>
      <c r="LC33" s="24">
        <f t="shared" si="167"/>
        <v>0</v>
      </c>
      <c r="LD33" s="26" t="str">
        <f t="shared" si="24"/>
        <v/>
      </c>
      <c r="LE33" s="26" t="str">
        <f t="shared" si="25"/>
        <v/>
      </c>
      <c r="LF33" s="24" t="str">
        <f t="shared" si="388"/>
        <v/>
      </c>
      <c r="LG33" s="24" t="str">
        <f t="shared" si="438"/>
        <v/>
      </c>
      <c r="LH33" s="101" t="str">
        <f t="shared" si="169"/>
        <v/>
      </c>
      <c r="LI33" s="24" t="str">
        <f t="shared" si="170"/>
        <v/>
      </c>
      <c r="LJ33" s="27">
        <f t="shared" si="369"/>
        <v>1</v>
      </c>
      <c r="LK33" s="27" t="str">
        <f t="shared" si="171"/>
        <v>1</v>
      </c>
      <c r="LL33" s="27" t="str">
        <f t="shared" si="338"/>
        <v/>
      </c>
      <c r="LM33" s="27" t="str">
        <f t="shared" si="172"/>
        <v/>
      </c>
      <c r="LN33" s="28" t="str">
        <f t="shared" ca="1" si="173"/>
        <v/>
      </c>
      <c r="LO33" s="33">
        <f>入力シート!LM33</f>
        <v>0</v>
      </c>
      <c r="LP33" s="88" t="str">
        <f t="shared" ca="1" si="439"/>
        <v/>
      </c>
      <c r="LQ33" s="87" t="str">
        <f t="shared" si="440"/>
        <v/>
      </c>
      <c r="LR33" s="89" t="str">
        <f t="shared" ca="1" si="174"/>
        <v/>
      </c>
      <c r="LS33" s="84">
        <f t="shared" si="175"/>
        <v>0</v>
      </c>
      <c r="LT33" s="84" t="str">
        <f t="shared" si="441"/>
        <v/>
      </c>
      <c r="LU33" s="84" t="str">
        <f t="shared" si="176"/>
        <v/>
      </c>
      <c r="LV33" s="24" t="str">
        <f t="shared" si="177"/>
        <v/>
      </c>
      <c r="LW33" s="101">
        <f>入力シート!LN33</f>
        <v>0</v>
      </c>
      <c r="LX33" s="210">
        <f>入力シート!LO33</f>
        <v>0</v>
      </c>
      <c r="LY33" s="211"/>
      <c r="LZ33" s="212"/>
      <c r="MA33" s="94"/>
      <c r="MB33" s="94"/>
      <c r="MC33" s="94"/>
      <c r="MD33" s="14">
        <f>入力シート!LP33</f>
        <v>0</v>
      </c>
      <c r="MF33" s="30" t="str">
        <f t="shared" si="339"/>
        <v/>
      </c>
      <c r="MG33" s="101">
        <f>入力シート!MF33</f>
        <v>0</v>
      </c>
      <c r="MH33" s="101" t="str">
        <f>IF(MF33="","",入力シート!MG33)</f>
        <v/>
      </c>
      <c r="MI33" s="24">
        <f>TIME(入力シート!MI33,入力シート!MK33,0)</f>
        <v>0</v>
      </c>
      <c r="MJ33" s="24">
        <f>TIME(入力シート!MM33,入力シート!MO33,0)</f>
        <v>0</v>
      </c>
      <c r="MK33" s="31">
        <f>TIME(入力シート!MQ33,入力シート!MS33,0)</f>
        <v>0</v>
      </c>
      <c r="ML33" s="31">
        <f>TIME(入力シート!MU33,入力シート!MW33,0)</f>
        <v>0</v>
      </c>
      <c r="MM33" s="24">
        <f t="shared" si="178"/>
        <v>0</v>
      </c>
      <c r="MN33" s="24">
        <f t="shared" si="179"/>
        <v>0</v>
      </c>
      <c r="MO33" s="24">
        <f t="shared" si="180"/>
        <v>0</v>
      </c>
      <c r="MP33" s="26" t="str">
        <f t="shared" si="27"/>
        <v/>
      </c>
      <c r="MQ33" s="26" t="str">
        <f t="shared" si="28"/>
        <v/>
      </c>
      <c r="MR33" s="24" t="str">
        <f t="shared" si="389"/>
        <v/>
      </c>
      <c r="MS33" s="24" t="str">
        <f t="shared" si="442"/>
        <v/>
      </c>
      <c r="MT33" s="101" t="str">
        <f t="shared" si="182"/>
        <v/>
      </c>
      <c r="MU33" s="24" t="str">
        <f t="shared" si="183"/>
        <v/>
      </c>
      <c r="MV33" s="27">
        <f t="shared" si="370"/>
        <v>1</v>
      </c>
      <c r="MW33" s="27" t="str">
        <f t="shared" si="184"/>
        <v>1</v>
      </c>
      <c r="MX33" s="27" t="str">
        <f t="shared" si="340"/>
        <v/>
      </c>
      <c r="MY33" s="27" t="str">
        <f t="shared" si="185"/>
        <v/>
      </c>
      <c r="MZ33" s="28" t="str">
        <f t="shared" ca="1" si="186"/>
        <v/>
      </c>
      <c r="NA33" s="33">
        <f>入力シート!MY33</f>
        <v>0</v>
      </c>
      <c r="NB33" s="88" t="str">
        <f t="shared" ca="1" si="443"/>
        <v/>
      </c>
      <c r="NC33" s="87" t="str">
        <f t="shared" si="444"/>
        <v/>
      </c>
      <c r="ND33" s="89" t="str">
        <f t="shared" ca="1" si="187"/>
        <v/>
      </c>
      <c r="NE33" s="84">
        <f t="shared" si="188"/>
        <v>0</v>
      </c>
      <c r="NF33" s="84" t="str">
        <f t="shared" si="445"/>
        <v/>
      </c>
      <c r="NG33" s="84" t="str">
        <f t="shared" si="189"/>
        <v/>
      </c>
      <c r="NH33" s="24" t="str">
        <f t="shared" si="190"/>
        <v/>
      </c>
      <c r="NI33" s="101">
        <f>入力シート!MZ33</f>
        <v>0</v>
      </c>
      <c r="NJ33" s="210">
        <f>入力シート!NA33</f>
        <v>0</v>
      </c>
      <c r="NK33" s="211"/>
      <c r="NL33" s="212"/>
      <c r="NM33" s="94"/>
      <c r="NN33" s="94"/>
      <c r="NO33" s="94"/>
      <c r="NP33" s="14">
        <f>入力シート!NB33</f>
        <v>0</v>
      </c>
      <c r="NR33" s="30" t="str">
        <f t="shared" si="341"/>
        <v/>
      </c>
      <c r="NS33" s="101">
        <f>入力シート!NR33</f>
        <v>0</v>
      </c>
      <c r="NT33" s="101" t="str">
        <f>IF(NR33="","",入力シート!NS33)</f>
        <v/>
      </c>
      <c r="NU33" s="24">
        <f>TIME(入力シート!NU33,入力シート!NW33,0)</f>
        <v>0</v>
      </c>
      <c r="NV33" s="24">
        <f>TIME(入力シート!NY33,入力シート!OA33,0)</f>
        <v>0</v>
      </c>
      <c r="NW33" s="31">
        <f>TIME(入力シート!OC33,入力シート!OE33,0)</f>
        <v>0</v>
      </c>
      <c r="NX33" s="31">
        <f>TIME(入力シート!OG33,入力シート!OI33,0)</f>
        <v>0</v>
      </c>
      <c r="NY33" s="24">
        <f t="shared" si="191"/>
        <v>0</v>
      </c>
      <c r="NZ33" s="24">
        <f t="shared" si="192"/>
        <v>0</v>
      </c>
      <c r="OA33" s="24">
        <f t="shared" si="193"/>
        <v>0</v>
      </c>
      <c r="OB33" s="26" t="str">
        <f t="shared" si="30"/>
        <v/>
      </c>
      <c r="OC33" s="26" t="str">
        <f t="shared" si="31"/>
        <v/>
      </c>
      <c r="OD33" s="24" t="str">
        <f t="shared" si="390"/>
        <v/>
      </c>
      <c r="OE33" s="24" t="str">
        <f t="shared" si="446"/>
        <v/>
      </c>
      <c r="OF33" s="101" t="str">
        <f t="shared" si="195"/>
        <v/>
      </c>
      <c r="OG33" s="24" t="str">
        <f t="shared" si="196"/>
        <v/>
      </c>
      <c r="OH33" s="27">
        <f t="shared" si="371"/>
        <v>1</v>
      </c>
      <c r="OI33" s="27" t="str">
        <f t="shared" si="197"/>
        <v>1</v>
      </c>
      <c r="OJ33" s="27" t="str">
        <f t="shared" si="342"/>
        <v/>
      </c>
      <c r="OK33" s="27" t="str">
        <f t="shared" si="198"/>
        <v/>
      </c>
      <c r="OL33" s="28" t="str">
        <f t="shared" ca="1" si="199"/>
        <v/>
      </c>
      <c r="OM33" s="33">
        <f>入力シート!OK33</f>
        <v>0</v>
      </c>
      <c r="ON33" s="88" t="str">
        <f t="shared" ca="1" si="447"/>
        <v/>
      </c>
      <c r="OO33" s="87" t="str">
        <f t="shared" si="448"/>
        <v/>
      </c>
      <c r="OP33" s="89" t="str">
        <f t="shared" ca="1" si="200"/>
        <v/>
      </c>
      <c r="OQ33" s="84">
        <f t="shared" si="201"/>
        <v>0</v>
      </c>
      <c r="OR33" s="84" t="str">
        <f t="shared" si="449"/>
        <v/>
      </c>
      <c r="OS33" s="84" t="str">
        <f t="shared" si="202"/>
        <v/>
      </c>
      <c r="OT33" s="24" t="str">
        <f t="shared" si="203"/>
        <v/>
      </c>
      <c r="OU33" s="101">
        <f>入力シート!OL33</f>
        <v>0</v>
      </c>
      <c r="OV33" s="210">
        <f>入力シート!OM33</f>
        <v>0</v>
      </c>
      <c r="OW33" s="211"/>
      <c r="OX33" s="212"/>
      <c r="OY33" s="94"/>
      <c r="OZ33" s="94"/>
      <c r="PA33" s="94"/>
      <c r="PB33" s="14">
        <f>入力シート!ON33</f>
        <v>0</v>
      </c>
      <c r="PD33" s="30" t="str">
        <f t="shared" si="343"/>
        <v/>
      </c>
      <c r="PE33" s="101">
        <f>入力シート!PD33</f>
        <v>0</v>
      </c>
      <c r="PF33" s="101" t="str">
        <f>IF(PD33="","",入力シート!PE33)</f>
        <v/>
      </c>
      <c r="PG33" s="24">
        <f>TIME(入力シート!PG33,入力シート!PI33,0)</f>
        <v>0</v>
      </c>
      <c r="PH33" s="24">
        <f>TIME(入力シート!PK33,入力シート!PM33,0)</f>
        <v>0</v>
      </c>
      <c r="PI33" s="31">
        <f>TIME(入力シート!PO33,入力シート!PQ33,0)</f>
        <v>0</v>
      </c>
      <c r="PJ33" s="31">
        <f>TIME(入力シート!PS33,入力シート!PU33,0)</f>
        <v>0</v>
      </c>
      <c r="PK33" s="24">
        <f t="shared" si="204"/>
        <v>0</v>
      </c>
      <c r="PL33" s="24">
        <f t="shared" si="205"/>
        <v>0</v>
      </c>
      <c r="PM33" s="24">
        <f t="shared" si="206"/>
        <v>0</v>
      </c>
      <c r="PN33" s="26" t="str">
        <f t="shared" si="33"/>
        <v/>
      </c>
      <c r="PO33" s="26" t="str">
        <f t="shared" si="34"/>
        <v/>
      </c>
      <c r="PP33" s="24" t="str">
        <f t="shared" si="391"/>
        <v/>
      </c>
      <c r="PQ33" s="24" t="str">
        <f t="shared" si="450"/>
        <v/>
      </c>
      <c r="PR33" s="101" t="str">
        <f t="shared" si="208"/>
        <v/>
      </c>
      <c r="PS33" s="24" t="str">
        <f t="shared" si="209"/>
        <v/>
      </c>
      <c r="PT33" s="27">
        <f t="shared" si="372"/>
        <v>1</v>
      </c>
      <c r="PU33" s="27" t="str">
        <f t="shared" si="210"/>
        <v>1</v>
      </c>
      <c r="PV33" s="27" t="str">
        <f t="shared" si="344"/>
        <v/>
      </c>
      <c r="PW33" s="27" t="str">
        <f t="shared" si="211"/>
        <v/>
      </c>
      <c r="PX33" s="28" t="str">
        <f t="shared" ca="1" si="212"/>
        <v/>
      </c>
      <c r="PY33" s="33">
        <f>入力シート!PW33</f>
        <v>0</v>
      </c>
      <c r="PZ33" s="88" t="str">
        <f t="shared" ca="1" si="451"/>
        <v/>
      </c>
      <c r="QA33" s="87" t="str">
        <f t="shared" si="452"/>
        <v/>
      </c>
      <c r="QB33" s="89" t="str">
        <f t="shared" ca="1" si="213"/>
        <v/>
      </c>
      <c r="QC33" s="84">
        <f t="shared" si="214"/>
        <v>0</v>
      </c>
      <c r="QD33" s="84" t="str">
        <f t="shared" si="453"/>
        <v/>
      </c>
      <c r="QE33" s="84" t="str">
        <f t="shared" si="215"/>
        <v/>
      </c>
      <c r="QF33" s="24" t="str">
        <f t="shared" si="216"/>
        <v/>
      </c>
      <c r="QG33" s="101">
        <f>入力シート!PX33</f>
        <v>0</v>
      </c>
      <c r="QH33" s="210">
        <f>入力シート!PY33</f>
        <v>0</v>
      </c>
      <c r="QI33" s="211"/>
      <c r="QJ33" s="212"/>
      <c r="QK33" s="94"/>
      <c r="QL33" s="94"/>
      <c r="QM33" s="94"/>
      <c r="QN33" s="14">
        <f>入力シート!PZ33</f>
        <v>0</v>
      </c>
      <c r="QP33" s="30" t="str">
        <f t="shared" si="345"/>
        <v/>
      </c>
      <c r="QQ33" s="101">
        <f>入力シート!QP33</f>
        <v>0</v>
      </c>
      <c r="QR33" s="101" t="str">
        <f>IF(QP33="","",入力シート!QQ33)</f>
        <v/>
      </c>
      <c r="QS33" s="24">
        <f>TIME(入力シート!QS33,入力シート!QU33,0)</f>
        <v>0</v>
      </c>
      <c r="QT33" s="24">
        <f>TIME(入力シート!QW33,入力シート!QY33,0)</f>
        <v>0</v>
      </c>
      <c r="QU33" s="31">
        <f>TIME(入力シート!RA33,入力シート!RC33,0)</f>
        <v>0</v>
      </c>
      <c r="QV33" s="31">
        <f>TIME(入力シート!RE33,入力シート!RG33,0)</f>
        <v>0</v>
      </c>
      <c r="QW33" s="24">
        <f t="shared" si="217"/>
        <v>0</v>
      </c>
      <c r="QX33" s="24">
        <f t="shared" si="218"/>
        <v>0</v>
      </c>
      <c r="QY33" s="24">
        <f t="shared" si="219"/>
        <v>0</v>
      </c>
      <c r="QZ33" s="26" t="str">
        <f t="shared" si="36"/>
        <v/>
      </c>
      <c r="RA33" s="26" t="str">
        <f t="shared" si="37"/>
        <v/>
      </c>
      <c r="RB33" s="24" t="str">
        <f t="shared" si="392"/>
        <v/>
      </c>
      <c r="RC33" s="24" t="str">
        <f t="shared" si="454"/>
        <v/>
      </c>
      <c r="RD33" s="101" t="str">
        <f t="shared" si="221"/>
        <v/>
      </c>
      <c r="RE33" s="24" t="str">
        <f t="shared" si="222"/>
        <v/>
      </c>
      <c r="RF33" s="27">
        <f t="shared" si="373"/>
        <v>1</v>
      </c>
      <c r="RG33" s="27" t="str">
        <f t="shared" si="223"/>
        <v>1</v>
      </c>
      <c r="RH33" s="27" t="str">
        <f t="shared" si="346"/>
        <v/>
      </c>
      <c r="RI33" s="27" t="str">
        <f t="shared" si="224"/>
        <v/>
      </c>
      <c r="RJ33" s="28" t="str">
        <f t="shared" ca="1" si="225"/>
        <v/>
      </c>
      <c r="RK33" s="33">
        <f>入力シート!RI33</f>
        <v>0</v>
      </c>
      <c r="RL33" s="88" t="str">
        <f t="shared" ca="1" si="455"/>
        <v/>
      </c>
      <c r="RM33" s="87" t="str">
        <f t="shared" si="456"/>
        <v/>
      </c>
      <c r="RN33" s="89" t="str">
        <f t="shared" ca="1" si="226"/>
        <v/>
      </c>
      <c r="RO33" s="84">
        <f t="shared" si="227"/>
        <v>0</v>
      </c>
      <c r="RP33" s="84" t="str">
        <f t="shared" si="457"/>
        <v/>
      </c>
      <c r="RQ33" s="84" t="str">
        <f t="shared" si="228"/>
        <v/>
      </c>
      <c r="RR33" s="24" t="str">
        <f t="shared" si="229"/>
        <v/>
      </c>
      <c r="RS33" s="101">
        <f>入力シート!RJ33</f>
        <v>0</v>
      </c>
      <c r="RT33" s="210">
        <f>入力シート!RK33</f>
        <v>0</v>
      </c>
      <c r="RU33" s="211"/>
      <c r="RV33" s="212"/>
      <c r="RW33" s="94"/>
      <c r="RX33" s="94"/>
      <c r="RY33" s="94"/>
      <c r="RZ33" s="14">
        <f>入力シート!RL33</f>
        <v>0</v>
      </c>
      <c r="SB33" s="30" t="str">
        <f t="shared" si="347"/>
        <v/>
      </c>
      <c r="SC33" s="101">
        <f>入力シート!SB33</f>
        <v>0</v>
      </c>
      <c r="SD33" s="101" t="str">
        <f>IF(SB33="","",入力シート!SC33)</f>
        <v/>
      </c>
      <c r="SE33" s="24">
        <f>TIME(入力シート!SE33,入力シート!SG33,0)</f>
        <v>0</v>
      </c>
      <c r="SF33" s="24">
        <f>TIME(入力シート!SI33,入力シート!SK33,0)</f>
        <v>0</v>
      </c>
      <c r="SG33" s="31">
        <f>TIME(入力シート!SM33,入力シート!SO33,0)</f>
        <v>0</v>
      </c>
      <c r="SH33" s="31">
        <f>TIME(入力シート!SQ33,入力シート!SS33,0)</f>
        <v>0</v>
      </c>
      <c r="SI33" s="24">
        <f t="shared" si="230"/>
        <v>0</v>
      </c>
      <c r="SJ33" s="24">
        <f t="shared" si="231"/>
        <v>0</v>
      </c>
      <c r="SK33" s="24">
        <f t="shared" si="232"/>
        <v>0</v>
      </c>
      <c r="SL33" s="26" t="str">
        <f t="shared" si="39"/>
        <v/>
      </c>
      <c r="SM33" s="26" t="str">
        <f t="shared" si="40"/>
        <v/>
      </c>
      <c r="SN33" s="24" t="str">
        <f t="shared" si="393"/>
        <v/>
      </c>
      <c r="SO33" s="24" t="str">
        <f t="shared" si="458"/>
        <v/>
      </c>
      <c r="SP33" s="101" t="str">
        <f t="shared" si="234"/>
        <v/>
      </c>
      <c r="SQ33" s="24" t="str">
        <f t="shared" si="235"/>
        <v/>
      </c>
      <c r="SR33" s="27">
        <f t="shared" si="374"/>
        <v>1</v>
      </c>
      <c r="SS33" s="27" t="str">
        <f t="shared" si="236"/>
        <v>1</v>
      </c>
      <c r="ST33" s="27" t="str">
        <f t="shared" si="348"/>
        <v/>
      </c>
      <c r="SU33" s="27" t="str">
        <f t="shared" si="237"/>
        <v/>
      </c>
      <c r="SV33" s="28" t="str">
        <f t="shared" ca="1" si="238"/>
        <v/>
      </c>
      <c r="SW33" s="33">
        <f>入力シート!SU33</f>
        <v>0</v>
      </c>
      <c r="SX33" s="88" t="str">
        <f t="shared" ca="1" si="459"/>
        <v/>
      </c>
      <c r="SY33" s="87" t="str">
        <f t="shared" si="460"/>
        <v/>
      </c>
      <c r="SZ33" s="89" t="str">
        <f t="shared" ca="1" si="239"/>
        <v/>
      </c>
      <c r="TA33" s="84">
        <f t="shared" si="240"/>
        <v>0</v>
      </c>
      <c r="TB33" s="84" t="str">
        <f t="shared" si="461"/>
        <v/>
      </c>
      <c r="TC33" s="84" t="str">
        <f t="shared" si="241"/>
        <v/>
      </c>
      <c r="TD33" s="24" t="str">
        <f t="shared" si="242"/>
        <v/>
      </c>
      <c r="TE33" s="101">
        <f>入力シート!SV33</f>
        <v>0</v>
      </c>
      <c r="TF33" s="210">
        <f>入力シート!SW33</f>
        <v>0</v>
      </c>
      <c r="TG33" s="211"/>
      <c r="TH33" s="212"/>
      <c r="TI33" s="94"/>
      <c r="TJ33" s="94"/>
      <c r="TK33" s="94"/>
      <c r="TL33" s="14">
        <f>入力シート!SX33</f>
        <v>0</v>
      </c>
      <c r="TN33" s="30" t="str">
        <f t="shared" si="349"/>
        <v/>
      </c>
      <c r="TO33" s="101">
        <f>入力シート!TN33</f>
        <v>0</v>
      </c>
      <c r="TP33" s="101" t="str">
        <f>IF(TN33="","",入力シート!TO33)</f>
        <v/>
      </c>
      <c r="TQ33" s="24">
        <f>TIME(入力シート!TQ33,入力シート!TS33,0)</f>
        <v>0</v>
      </c>
      <c r="TR33" s="24">
        <f>TIME(入力シート!TU33,入力シート!TW33,0)</f>
        <v>0</v>
      </c>
      <c r="TS33" s="31">
        <f>TIME(入力シート!TY33,入力シート!UA33,0)</f>
        <v>0</v>
      </c>
      <c r="TT33" s="31">
        <f>TIME(入力シート!UC33,入力シート!UE33,0)</f>
        <v>0</v>
      </c>
      <c r="TU33" s="24">
        <f t="shared" si="243"/>
        <v>0</v>
      </c>
      <c r="TV33" s="24">
        <f t="shared" si="244"/>
        <v>0</v>
      </c>
      <c r="TW33" s="24">
        <f t="shared" si="245"/>
        <v>0</v>
      </c>
      <c r="TX33" s="26" t="str">
        <f t="shared" si="42"/>
        <v/>
      </c>
      <c r="TY33" s="26" t="str">
        <f t="shared" si="43"/>
        <v/>
      </c>
      <c r="TZ33" s="24" t="str">
        <f t="shared" si="394"/>
        <v/>
      </c>
      <c r="UA33" s="24" t="str">
        <f t="shared" si="462"/>
        <v/>
      </c>
      <c r="UB33" s="101" t="str">
        <f t="shared" si="247"/>
        <v/>
      </c>
      <c r="UC33" s="24" t="str">
        <f t="shared" si="248"/>
        <v/>
      </c>
      <c r="UD33" s="27">
        <f t="shared" si="375"/>
        <v>1</v>
      </c>
      <c r="UE33" s="27" t="str">
        <f t="shared" si="249"/>
        <v>1</v>
      </c>
      <c r="UF33" s="27" t="str">
        <f t="shared" si="350"/>
        <v/>
      </c>
      <c r="UG33" s="27" t="str">
        <f t="shared" si="250"/>
        <v/>
      </c>
      <c r="UH33" s="28" t="str">
        <f t="shared" ca="1" si="251"/>
        <v/>
      </c>
      <c r="UI33" s="33">
        <f>入力シート!UG33</f>
        <v>0</v>
      </c>
      <c r="UJ33" s="88" t="str">
        <f t="shared" ca="1" si="463"/>
        <v/>
      </c>
      <c r="UK33" s="87" t="str">
        <f t="shared" si="464"/>
        <v/>
      </c>
      <c r="UL33" s="89" t="str">
        <f t="shared" ca="1" si="252"/>
        <v/>
      </c>
      <c r="UM33" s="84">
        <f t="shared" si="253"/>
        <v>0</v>
      </c>
      <c r="UN33" s="84" t="str">
        <f t="shared" si="465"/>
        <v/>
      </c>
      <c r="UO33" s="84" t="str">
        <f t="shared" si="254"/>
        <v/>
      </c>
      <c r="UP33" s="24" t="str">
        <f t="shared" si="255"/>
        <v/>
      </c>
      <c r="UQ33" s="101">
        <f>入力シート!UH33</f>
        <v>0</v>
      </c>
      <c r="UR33" s="210">
        <f>入力シート!UI33</f>
        <v>0</v>
      </c>
      <c r="US33" s="211"/>
      <c r="UT33" s="212"/>
      <c r="UU33" s="94"/>
      <c r="UV33" s="94"/>
      <c r="UW33" s="94"/>
      <c r="UX33" s="14">
        <f>入力シート!UJ33</f>
        <v>0</v>
      </c>
      <c r="UZ33" s="30" t="str">
        <f t="shared" si="351"/>
        <v/>
      </c>
      <c r="VA33" s="101">
        <f>入力シート!UZ33</f>
        <v>0</v>
      </c>
      <c r="VB33" s="101" t="str">
        <f>IF(UZ33="","",入力シート!VA33)</f>
        <v/>
      </c>
      <c r="VC33" s="24">
        <f>TIME(入力シート!VC33,入力シート!VE33,0)</f>
        <v>0</v>
      </c>
      <c r="VD33" s="24">
        <f>TIME(入力シート!VG33,入力シート!VI33,0)</f>
        <v>0</v>
      </c>
      <c r="VE33" s="31">
        <f>TIME(入力シート!VK33,入力シート!VM33,0)</f>
        <v>0</v>
      </c>
      <c r="VF33" s="31">
        <f>TIME(入力シート!VO33,入力シート!VQ33,0)</f>
        <v>0</v>
      </c>
      <c r="VG33" s="24">
        <f t="shared" si="256"/>
        <v>0</v>
      </c>
      <c r="VH33" s="24">
        <f t="shared" si="257"/>
        <v>0</v>
      </c>
      <c r="VI33" s="24">
        <f t="shared" si="258"/>
        <v>0</v>
      </c>
      <c r="VJ33" s="26" t="str">
        <f t="shared" si="45"/>
        <v/>
      </c>
      <c r="VK33" s="26" t="str">
        <f t="shared" si="46"/>
        <v/>
      </c>
      <c r="VL33" s="24" t="str">
        <f t="shared" si="395"/>
        <v/>
      </c>
      <c r="VM33" s="24" t="str">
        <f t="shared" si="466"/>
        <v/>
      </c>
      <c r="VN33" s="101" t="str">
        <f t="shared" si="260"/>
        <v/>
      </c>
      <c r="VO33" s="24" t="str">
        <f t="shared" si="261"/>
        <v/>
      </c>
      <c r="VP33" s="27">
        <f t="shared" si="376"/>
        <v>1</v>
      </c>
      <c r="VQ33" s="27" t="str">
        <f t="shared" si="262"/>
        <v>1</v>
      </c>
      <c r="VR33" s="27" t="str">
        <f t="shared" si="352"/>
        <v/>
      </c>
      <c r="VS33" s="27" t="str">
        <f t="shared" si="263"/>
        <v/>
      </c>
      <c r="VT33" s="28" t="str">
        <f t="shared" ca="1" si="264"/>
        <v/>
      </c>
      <c r="VU33" s="33">
        <f>入力シート!VS33</f>
        <v>0</v>
      </c>
      <c r="VV33" s="88" t="str">
        <f t="shared" ca="1" si="467"/>
        <v/>
      </c>
      <c r="VW33" s="87" t="str">
        <f t="shared" si="468"/>
        <v/>
      </c>
      <c r="VX33" s="89" t="str">
        <f t="shared" ca="1" si="265"/>
        <v/>
      </c>
      <c r="VY33" s="84">
        <f t="shared" si="266"/>
        <v>0</v>
      </c>
      <c r="VZ33" s="84" t="str">
        <f t="shared" si="469"/>
        <v/>
      </c>
      <c r="WA33" s="84" t="str">
        <f t="shared" si="267"/>
        <v/>
      </c>
      <c r="WB33" s="24" t="str">
        <f t="shared" si="268"/>
        <v/>
      </c>
      <c r="WC33" s="101">
        <f>入力シート!VT33</f>
        <v>0</v>
      </c>
      <c r="WD33" s="210">
        <f>入力シート!VU33</f>
        <v>0</v>
      </c>
      <c r="WE33" s="211"/>
      <c r="WF33" s="212"/>
      <c r="WG33" s="94"/>
      <c r="WH33" s="94"/>
      <c r="WI33" s="94"/>
      <c r="WJ33" s="14">
        <f>入力シート!VV33</f>
        <v>0</v>
      </c>
      <c r="WL33" s="30" t="str">
        <f t="shared" si="353"/>
        <v/>
      </c>
      <c r="WM33" s="101">
        <f>入力シート!WL33</f>
        <v>0</v>
      </c>
      <c r="WN33" s="101" t="str">
        <f>IF(WL33="","",入力シート!WM33)</f>
        <v/>
      </c>
      <c r="WO33" s="24">
        <f>TIME(入力シート!WO33,入力シート!WQ33,0)</f>
        <v>0</v>
      </c>
      <c r="WP33" s="24">
        <f>TIME(入力シート!WS33,入力シート!WU33,0)</f>
        <v>0</v>
      </c>
      <c r="WQ33" s="31">
        <f>TIME(入力シート!WW33,入力シート!WY33,0)</f>
        <v>0</v>
      </c>
      <c r="WR33" s="31">
        <f>TIME(入力シート!XA33,入力シート!XC33,0)</f>
        <v>0</v>
      </c>
      <c r="WS33" s="24">
        <f t="shared" si="269"/>
        <v>0</v>
      </c>
      <c r="WT33" s="24">
        <f t="shared" si="270"/>
        <v>0</v>
      </c>
      <c r="WU33" s="24">
        <f t="shared" si="271"/>
        <v>0</v>
      </c>
      <c r="WV33" s="26" t="str">
        <f t="shared" si="48"/>
        <v/>
      </c>
      <c r="WW33" s="26" t="str">
        <f t="shared" si="49"/>
        <v/>
      </c>
      <c r="WX33" s="24" t="str">
        <f t="shared" si="396"/>
        <v/>
      </c>
      <c r="WY33" s="24" t="str">
        <f t="shared" si="470"/>
        <v/>
      </c>
      <c r="WZ33" s="101" t="str">
        <f t="shared" si="273"/>
        <v/>
      </c>
      <c r="XA33" s="24" t="str">
        <f t="shared" si="274"/>
        <v/>
      </c>
      <c r="XB33" s="27">
        <f t="shared" si="377"/>
        <v>1</v>
      </c>
      <c r="XC33" s="27" t="str">
        <f t="shared" si="275"/>
        <v>1</v>
      </c>
      <c r="XD33" s="27" t="str">
        <f t="shared" si="354"/>
        <v/>
      </c>
      <c r="XE33" s="27" t="str">
        <f t="shared" si="276"/>
        <v/>
      </c>
      <c r="XF33" s="28" t="str">
        <f t="shared" ca="1" si="277"/>
        <v/>
      </c>
      <c r="XG33" s="33">
        <f>入力シート!XE33</f>
        <v>0</v>
      </c>
      <c r="XH33" s="88" t="str">
        <f t="shared" ca="1" si="471"/>
        <v/>
      </c>
      <c r="XI33" s="87" t="str">
        <f t="shared" si="472"/>
        <v/>
      </c>
      <c r="XJ33" s="89" t="str">
        <f t="shared" ca="1" si="278"/>
        <v/>
      </c>
      <c r="XK33" s="84">
        <f t="shared" si="279"/>
        <v>0</v>
      </c>
      <c r="XL33" s="84" t="str">
        <f t="shared" si="473"/>
        <v/>
      </c>
      <c r="XM33" s="84" t="str">
        <f t="shared" si="280"/>
        <v/>
      </c>
      <c r="XN33" s="24" t="str">
        <f t="shared" si="281"/>
        <v/>
      </c>
      <c r="XO33" s="101">
        <f>入力シート!XF33</f>
        <v>0</v>
      </c>
      <c r="XP33" s="210">
        <f>入力シート!XG33</f>
        <v>0</v>
      </c>
      <c r="XQ33" s="211"/>
      <c r="XR33" s="212"/>
      <c r="XS33" s="94"/>
      <c r="XT33" s="94"/>
      <c r="XU33" s="94"/>
      <c r="XV33" s="14">
        <f>入力シート!XH33</f>
        <v>0</v>
      </c>
      <c r="XX33" s="30" t="str">
        <f t="shared" si="355"/>
        <v/>
      </c>
      <c r="XY33" s="101">
        <f>入力シート!XX33</f>
        <v>0</v>
      </c>
      <c r="XZ33" s="101" t="str">
        <f>IF(XX33="","",入力シート!XY33)</f>
        <v/>
      </c>
      <c r="YA33" s="24">
        <f>TIME(入力シート!YA33,入力シート!YC33,0)</f>
        <v>0</v>
      </c>
      <c r="YB33" s="24">
        <f>TIME(入力シート!YE33,入力シート!YG33,0)</f>
        <v>0</v>
      </c>
      <c r="YC33" s="31">
        <f>TIME(入力シート!YI33,入力シート!YK33,0)</f>
        <v>0</v>
      </c>
      <c r="YD33" s="31">
        <f>TIME(入力シート!YM33,入力シート!YO33,0)</f>
        <v>0</v>
      </c>
      <c r="YE33" s="24">
        <f t="shared" si="282"/>
        <v>0</v>
      </c>
      <c r="YF33" s="24">
        <f t="shared" si="283"/>
        <v>0</v>
      </c>
      <c r="YG33" s="24">
        <f t="shared" si="284"/>
        <v>0</v>
      </c>
      <c r="YH33" s="26" t="str">
        <f t="shared" si="51"/>
        <v/>
      </c>
      <c r="YI33" s="26" t="str">
        <f t="shared" si="52"/>
        <v/>
      </c>
      <c r="YJ33" s="24" t="str">
        <f t="shared" si="397"/>
        <v/>
      </c>
      <c r="YK33" s="24" t="str">
        <f t="shared" si="474"/>
        <v/>
      </c>
      <c r="YL33" s="101" t="str">
        <f t="shared" si="286"/>
        <v/>
      </c>
      <c r="YM33" s="24" t="str">
        <f t="shared" si="287"/>
        <v/>
      </c>
      <c r="YN33" s="27">
        <f t="shared" si="378"/>
        <v>1</v>
      </c>
      <c r="YO33" s="27" t="str">
        <f t="shared" si="288"/>
        <v>1</v>
      </c>
      <c r="YP33" s="27" t="str">
        <f t="shared" si="356"/>
        <v/>
      </c>
      <c r="YQ33" s="27" t="str">
        <f t="shared" si="289"/>
        <v/>
      </c>
      <c r="YR33" s="28" t="str">
        <f t="shared" ca="1" si="290"/>
        <v/>
      </c>
      <c r="YS33" s="33">
        <f>入力シート!YQ33</f>
        <v>0</v>
      </c>
      <c r="YT33" s="88" t="str">
        <f t="shared" ca="1" si="475"/>
        <v/>
      </c>
      <c r="YU33" s="87" t="str">
        <f t="shared" si="476"/>
        <v/>
      </c>
      <c r="YV33" s="89" t="str">
        <f t="shared" ca="1" si="291"/>
        <v/>
      </c>
      <c r="YW33" s="84">
        <f t="shared" si="292"/>
        <v>0</v>
      </c>
      <c r="YX33" s="84" t="str">
        <f t="shared" si="477"/>
        <v/>
      </c>
      <c r="YY33" s="84" t="str">
        <f t="shared" si="293"/>
        <v/>
      </c>
      <c r="YZ33" s="24" t="str">
        <f t="shared" si="294"/>
        <v/>
      </c>
      <c r="ZA33" s="101">
        <f>入力シート!YR33</f>
        <v>0</v>
      </c>
      <c r="ZB33" s="210">
        <f>入力シート!YS33</f>
        <v>0</v>
      </c>
      <c r="ZC33" s="211"/>
      <c r="ZD33" s="212"/>
      <c r="ZE33" s="94"/>
      <c r="ZF33" s="94"/>
      <c r="ZG33" s="94"/>
      <c r="ZH33" s="14">
        <f>入力シート!YT33</f>
        <v>0</v>
      </c>
      <c r="ZJ33" s="30" t="str">
        <f t="shared" si="357"/>
        <v/>
      </c>
      <c r="ZK33" s="101">
        <f>入力シート!ZJ33</f>
        <v>0</v>
      </c>
      <c r="ZL33" s="101" t="str">
        <f>IF(ZJ33="","",入力シート!ZK33)</f>
        <v/>
      </c>
      <c r="ZM33" s="24">
        <f>TIME(入力シート!ZM33,入力シート!ZO33,0)</f>
        <v>0</v>
      </c>
      <c r="ZN33" s="24">
        <f>TIME(入力シート!ZQ33,入力シート!ZS33,0)</f>
        <v>0</v>
      </c>
      <c r="ZO33" s="31">
        <f>TIME(入力シート!ZU33,入力シート!ZW33,0)</f>
        <v>0</v>
      </c>
      <c r="ZP33" s="31">
        <f>TIME(入力シート!ZY33,入力シート!AAA33,0)</f>
        <v>0</v>
      </c>
      <c r="ZQ33" s="24">
        <f t="shared" si="295"/>
        <v>0</v>
      </c>
      <c r="ZR33" s="24">
        <f t="shared" si="296"/>
        <v>0</v>
      </c>
      <c r="ZS33" s="24">
        <f t="shared" si="297"/>
        <v>0</v>
      </c>
      <c r="ZT33" s="26" t="str">
        <f t="shared" si="54"/>
        <v/>
      </c>
      <c r="ZU33" s="26" t="str">
        <f t="shared" si="55"/>
        <v/>
      </c>
      <c r="ZV33" s="24" t="str">
        <f t="shared" si="398"/>
        <v/>
      </c>
      <c r="ZW33" s="24" t="str">
        <f t="shared" si="478"/>
        <v/>
      </c>
      <c r="ZX33" s="101" t="str">
        <f t="shared" si="299"/>
        <v/>
      </c>
      <c r="ZY33" s="24" t="str">
        <f t="shared" si="300"/>
        <v/>
      </c>
      <c r="ZZ33" s="27">
        <f t="shared" si="379"/>
        <v>1</v>
      </c>
      <c r="AAA33" s="27" t="str">
        <f t="shared" si="301"/>
        <v>1</v>
      </c>
      <c r="AAB33" s="27" t="str">
        <f t="shared" si="358"/>
        <v/>
      </c>
      <c r="AAC33" s="27" t="str">
        <f t="shared" si="302"/>
        <v/>
      </c>
      <c r="AAD33" s="28" t="str">
        <f t="shared" ca="1" si="303"/>
        <v/>
      </c>
      <c r="AAE33" s="33">
        <f>入力シート!AAC33</f>
        <v>0</v>
      </c>
      <c r="AAF33" s="88" t="str">
        <f t="shared" ca="1" si="479"/>
        <v/>
      </c>
      <c r="AAG33" s="87" t="str">
        <f t="shared" si="480"/>
        <v/>
      </c>
      <c r="AAH33" s="89" t="str">
        <f t="shared" ca="1" si="304"/>
        <v/>
      </c>
      <c r="AAI33" s="84">
        <f t="shared" si="305"/>
        <v>0</v>
      </c>
      <c r="AAJ33" s="84" t="str">
        <f t="shared" si="481"/>
        <v/>
      </c>
      <c r="AAK33" s="84" t="str">
        <f t="shared" si="306"/>
        <v/>
      </c>
      <c r="AAL33" s="24" t="str">
        <f t="shared" si="307"/>
        <v/>
      </c>
      <c r="AAM33" s="101">
        <f>入力シート!AAD33</f>
        <v>0</v>
      </c>
      <c r="AAN33" s="210">
        <f>入力シート!AAE33</f>
        <v>0</v>
      </c>
      <c r="AAO33" s="211"/>
      <c r="AAP33" s="212"/>
      <c r="AAQ33" s="94"/>
      <c r="AAR33" s="94"/>
      <c r="AAS33" s="94"/>
      <c r="AAT33" s="14">
        <f>入力シート!AAF33</f>
        <v>0</v>
      </c>
      <c r="AAV33" s="30" t="str">
        <f t="shared" si="359"/>
        <v/>
      </c>
      <c r="AAW33" s="101">
        <f>入力シート!AAV33</f>
        <v>0</v>
      </c>
      <c r="AAX33" s="101" t="str">
        <f>IF(AAV33="","",入力シート!AAW33)</f>
        <v/>
      </c>
      <c r="AAY33" s="24">
        <f>TIME(入力シート!AAY33,入力シート!ABA33,0)</f>
        <v>0</v>
      </c>
      <c r="AAZ33" s="24">
        <f>TIME(入力シート!ABC33,入力シート!ABE33,0)</f>
        <v>0</v>
      </c>
      <c r="ABA33" s="31">
        <f>TIME(入力シート!ABG33,入力シート!ABI33,0)</f>
        <v>0</v>
      </c>
      <c r="ABB33" s="31">
        <f>TIME(入力シート!ABK33,入力シート!ABM33,0)</f>
        <v>0</v>
      </c>
      <c r="ABC33" s="24">
        <f t="shared" si="308"/>
        <v>0</v>
      </c>
      <c r="ABD33" s="24">
        <f t="shared" si="309"/>
        <v>0</v>
      </c>
      <c r="ABE33" s="24">
        <f t="shared" si="310"/>
        <v>0</v>
      </c>
      <c r="ABF33" s="26" t="str">
        <f t="shared" si="57"/>
        <v/>
      </c>
      <c r="ABG33" s="26" t="str">
        <f t="shared" si="58"/>
        <v/>
      </c>
      <c r="ABH33" s="24" t="str">
        <f t="shared" si="399"/>
        <v/>
      </c>
      <c r="ABI33" s="24" t="str">
        <f t="shared" si="482"/>
        <v/>
      </c>
      <c r="ABJ33" s="101" t="str">
        <f t="shared" si="312"/>
        <v/>
      </c>
      <c r="ABK33" s="24" t="str">
        <f t="shared" si="313"/>
        <v/>
      </c>
      <c r="ABL33" s="27">
        <f t="shared" si="380"/>
        <v>1</v>
      </c>
      <c r="ABM33" s="27" t="str">
        <f t="shared" si="314"/>
        <v>1</v>
      </c>
      <c r="ABN33" s="27" t="str">
        <f t="shared" si="360"/>
        <v/>
      </c>
      <c r="ABO33" s="27" t="str">
        <f t="shared" si="315"/>
        <v/>
      </c>
      <c r="ABP33" s="28" t="str">
        <f t="shared" ca="1" si="316"/>
        <v/>
      </c>
      <c r="ABQ33" s="33">
        <f>入力シート!ABO33</f>
        <v>0</v>
      </c>
      <c r="ABR33" s="88" t="str">
        <f t="shared" ca="1" si="483"/>
        <v/>
      </c>
      <c r="ABS33" s="87" t="str">
        <f t="shared" si="484"/>
        <v/>
      </c>
      <c r="ABT33" s="89" t="str">
        <f t="shared" ca="1" si="317"/>
        <v/>
      </c>
      <c r="ABU33" s="84">
        <f t="shared" si="318"/>
        <v>0</v>
      </c>
      <c r="ABV33" s="84" t="str">
        <f t="shared" si="485"/>
        <v/>
      </c>
      <c r="ABW33" s="84" t="str">
        <f t="shared" si="319"/>
        <v/>
      </c>
      <c r="ABX33" s="24" t="str">
        <f t="shared" si="320"/>
        <v/>
      </c>
      <c r="ABY33" s="101">
        <f>入力シート!ABP33</f>
        <v>0</v>
      </c>
      <c r="ABZ33" s="210">
        <f>入力シート!ABQ33</f>
        <v>0</v>
      </c>
      <c r="ACA33" s="211"/>
      <c r="ACB33" s="212"/>
      <c r="ACC33" s="94"/>
      <c r="ACD33" s="94"/>
      <c r="ACE33" s="94"/>
      <c r="ACF33" s="14">
        <f>入力シート!ABR33</f>
        <v>0</v>
      </c>
    </row>
    <row r="34" spans="2:760" ht="18" customHeight="1" x14ac:dyDescent="0.2">
      <c r="B34" s="30" t="str">
        <f t="shared" si="321"/>
        <v/>
      </c>
      <c r="C34" s="101">
        <f>入力シート!B34</f>
        <v>0</v>
      </c>
      <c r="D34" s="101" t="str">
        <f>IF(B34="","",入力シート!C34)</f>
        <v/>
      </c>
      <c r="E34" s="24">
        <f>TIME(入力シート!E34,入力シート!G34,0)</f>
        <v>0</v>
      </c>
      <c r="F34" s="24">
        <f>TIME(入力シート!I34,入力シート!K34,0)</f>
        <v>0</v>
      </c>
      <c r="G34" s="31">
        <f>TIME(入力シート!M34,入力シート!O34,0)</f>
        <v>0</v>
      </c>
      <c r="H34" s="31">
        <f>TIME(入力シート!Q34,入力シート!S34,0)</f>
        <v>0</v>
      </c>
      <c r="I34" s="24">
        <f t="shared" si="60"/>
        <v>0</v>
      </c>
      <c r="J34" s="24">
        <f t="shared" si="61"/>
        <v>0</v>
      </c>
      <c r="K34" s="24">
        <f t="shared" si="62"/>
        <v>0</v>
      </c>
      <c r="L34" s="26" t="str">
        <f t="shared" si="400"/>
        <v/>
      </c>
      <c r="M34" s="26" t="str">
        <f t="shared" si="1"/>
        <v/>
      </c>
      <c r="N34" s="24" t="str">
        <f t="shared" si="401"/>
        <v/>
      </c>
      <c r="O34" s="24" t="str">
        <f t="shared" si="402"/>
        <v/>
      </c>
      <c r="P34" s="101" t="str">
        <f t="shared" si="403"/>
        <v/>
      </c>
      <c r="Q34" s="24" t="str">
        <f t="shared" si="66"/>
        <v/>
      </c>
      <c r="R34" s="27">
        <f t="shared" si="361"/>
        <v>1</v>
      </c>
      <c r="S34" s="27" t="str">
        <f t="shared" si="404"/>
        <v>1</v>
      </c>
      <c r="T34" s="27" t="str">
        <f t="shared" si="322"/>
        <v/>
      </c>
      <c r="U34" s="27" t="str">
        <f t="shared" si="405"/>
        <v/>
      </c>
      <c r="V34" s="28" t="str">
        <f t="shared" ca="1" si="406"/>
        <v/>
      </c>
      <c r="W34" s="33">
        <f>入力シート!U34</f>
        <v>0</v>
      </c>
      <c r="X34" s="88" t="str">
        <f t="shared" ca="1" si="407"/>
        <v/>
      </c>
      <c r="Y34" s="87" t="str">
        <f t="shared" si="408"/>
        <v/>
      </c>
      <c r="Z34" s="89" t="str">
        <f t="shared" ca="1" si="70"/>
        <v/>
      </c>
      <c r="AA34" s="84">
        <f t="shared" si="71"/>
        <v>0</v>
      </c>
      <c r="AB34" s="84" t="str">
        <f t="shared" si="409"/>
        <v/>
      </c>
      <c r="AC34" s="84" t="str">
        <f t="shared" si="72"/>
        <v/>
      </c>
      <c r="AD34" s="24" t="str">
        <f t="shared" si="73"/>
        <v/>
      </c>
      <c r="AE34" s="101">
        <f>入力シート!V34</f>
        <v>0</v>
      </c>
      <c r="AF34" s="210">
        <f>入力シート!W34</f>
        <v>0</v>
      </c>
      <c r="AG34" s="211"/>
      <c r="AH34" s="212"/>
      <c r="AI34" s="94"/>
      <c r="AJ34" s="94"/>
      <c r="AK34" s="94"/>
      <c r="AL34" s="14">
        <f>入力シート!X34</f>
        <v>0</v>
      </c>
      <c r="AN34" s="30" t="str">
        <f t="shared" si="323"/>
        <v/>
      </c>
      <c r="AO34" s="101">
        <f>入力シート!AN34</f>
        <v>0</v>
      </c>
      <c r="AP34" s="101" t="str">
        <f>IF(AN34="","",入力シート!AO34)</f>
        <v/>
      </c>
      <c r="AQ34" s="24">
        <f>TIME(入力シート!AQ34,入力シート!AS34,0)</f>
        <v>0</v>
      </c>
      <c r="AR34" s="24">
        <f>TIME(入力シート!AU34,入力シート!AW34,0)</f>
        <v>0</v>
      </c>
      <c r="AS34" s="31">
        <f>TIME(入力シート!AY34,入力シート!BA34,0)</f>
        <v>0</v>
      </c>
      <c r="AT34" s="31">
        <f>TIME(入力シート!BC34,入力シート!BE34,0)</f>
        <v>0</v>
      </c>
      <c r="AU34" s="24">
        <f t="shared" si="74"/>
        <v>0</v>
      </c>
      <c r="AV34" s="24">
        <f t="shared" si="75"/>
        <v>0</v>
      </c>
      <c r="AW34" s="24">
        <f t="shared" si="76"/>
        <v>0</v>
      </c>
      <c r="AX34" s="26" t="str">
        <f t="shared" si="3"/>
        <v/>
      </c>
      <c r="AY34" s="26" t="str">
        <f t="shared" si="4"/>
        <v/>
      </c>
      <c r="AZ34" s="24" t="str">
        <f t="shared" si="381"/>
        <v/>
      </c>
      <c r="BA34" s="24" t="str">
        <f t="shared" si="410"/>
        <v/>
      </c>
      <c r="BB34" s="101" t="str">
        <f t="shared" si="78"/>
        <v/>
      </c>
      <c r="BC34" s="24" t="str">
        <f t="shared" si="79"/>
        <v/>
      </c>
      <c r="BD34" s="27">
        <f t="shared" si="362"/>
        <v>1</v>
      </c>
      <c r="BE34" s="27" t="str">
        <f t="shared" si="80"/>
        <v>1</v>
      </c>
      <c r="BF34" s="27" t="str">
        <f t="shared" si="324"/>
        <v/>
      </c>
      <c r="BG34" s="27" t="str">
        <f t="shared" si="81"/>
        <v/>
      </c>
      <c r="BH34" s="28" t="str">
        <f t="shared" ca="1" si="82"/>
        <v/>
      </c>
      <c r="BI34" s="33">
        <f>入力シート!BG34</f>
        <v>0</v>
      </c>
      <c r="BJ34" s="88" t="str">
        <f t="shared" ca="1" si="411"/>
        <v/>
      </c>
      <c r="BK34" s="87" t="str">
        <f t="shared" si="412"/>
        <v/>
      </c>
      <c r="BL34" s="89" t="str">
        <f t="shared" ca="1" si="83"/>
        <v/>
      </c>
      <c r="BM34" s="84">
        <f t="shared" si="84"/>
        <v>0</v>
      </c>
      <c r="BN34" s="84" t="str">
        <f t="shared" si="413"/>
        <v/>
      </c>
      <c r="BO34" s="84" t="str">
        <f t="shared" si="85"/>
        <v/>
      </c>
      <c r="BP34" s="24" t="str">
        <f t="shared" si="86"/>
        <v/>
      </c>
      <c r="BQ34" s="101">
        <f>入力シート!BH34</f>
        <v>0</v>
      </c>
      <c r="BR34" s="210">
        <f>入力シート!BI34</f>
        <v>0</v>
      </c>
      <c r="BS34" s="211"/>
      <c r="BT34" s="212"/>
      <c r="BU34" s="94"/>
      <c r="BV34" s="94"/>
      <c r="BW34" s="94"/>
      <c r="BX34" s="14">
        <f>入力シート!BJ34</f>
        <v>0</v>
      </c>
      <c r="BZ34" s="30" t="str">
        <f t="shared" si="325"/>
        <v/>
      </c>
      <c r="CA34" s="101">
        <f>入力シート!BZ34</f>
        <v>0</v>
      </c>
      <c r="CB34" s="101" t="str">
        <f>IF(BZ34="","",入力シート!CA34)</f>
        <v/>
      </c>
      <c r="CC34" s="24">
        <f>TIME(入力シート!CC34,入力シート!CE34,0)</f>
        <v>0</v>
      </c>
      <c r="CD34" s="24">
        <f>TIME(入力シート!CG34,入力シート!CI34,0)</f>
        <v>0</v>
      </c>
      <c r="CE34" s="31">
        <f>TIME(入力シート!CK34,入力シート!CM34,0)</f>
        <v>0</v>
      </c>
      <c r="CF34" s="31">
        <f>TIME(入力シート!CO34,入力シート!CQ34,0)</f>
        <v>0</v>
      </c>
      <c r="CG34" s="24">
        <f t="shared" si="87"/>
        <v>0</v>
      </c>
      <c r="CH34" s="24">
        <f t="shared" si="88"/>
        <v>0</v>
      </c>
      <c r="CI34" s="24">
        <f t="shared" si="89"/>
        <v>0</v>
      </c>
      <c r="CJ34" s="26" t="str">
        <f t="shared" si="6"/>
        <v/>
      </c>
      <c r="CK34" s="26" t="str">
        <f t="shared" si="7"/>
        <v/>
      </c>
      <c r="CL34" s="24" t="str">
        <f t="shared" si="382"/>
        <v/>
      </c>
      <c r="CM34" s="24" t="str">
        <f t="shared" si="414"/>
        <v/>
      </c>
      <c r="CN34" s="101" t="str">
        <f t="shared" si="91"/>
        <v/>
      </c>
      <c r="CO34" s="24" t="str">
        <f t="shared" si="92"/>
        <v/>
      </c>
      <c r="CP34" s="27">
        <f t="shared" si="363"/>
        <v>1</v>
      </c>
      <c r="CQ34" s="27" t="str">
        <f t="shared" si="93"/>
        <v>1</v>
      </c>
      <c r="CR34" s="27" t="str">
        <f t="shared" si="326"/>
        <v/>
      </c>
      <c r="CS34" s="27" t="str">
        <f t="shared" si="94"/>
        <v/>
      </c>
      <c r="CT34" s="28" t="str">
        <f t="shared" ca="1" si="95"/>
        <v/>
      </c>
      <c r="CU34" s="33">
        <f>入力シート!CS34</f>
        <v>0</v>
      </c>
      <c r="CV34" s="88" t="str">
        <f t="shared" ca="1" si="415"/>
        <v/>
      </c>
      <c r="CW34" s="87" t="str">
        <f t="shared" si="416"/>
        <v/>
      </c>
      <c r="CX34" s="89" t="str">
        <f t="shared" ca="1" si="96"/>
        <v/>
      </c>
      <c r="CY34" s="84">
        <f t="shared" si="97"/>
        <v>0</v>
      </c>
      <c r="CZ34" s="84" t="str">
        <f t="shared" si="417"/>
        <v/>
      </c>
      <c r="DA34" s="84" t="str">
        <f t="shared" si="98"/>
        <v/>
      </c>
      <c r="DB34" s="24" t="str">
        <f t="shared" si="99"/>
        <v/>
      </c>
      <c r="DC34" s="101">
        <f>入力シート!CT34</f>
        <v>0</v>
      </c>
      <c r="DD34" s="210">
        <f>入力シート!CU34</f>
        <v>0</v>
      </c>
      <c r="DE34" s="211"/>
      <c r="DF34" s="212"/>
      <c r="DG34" s="94"/>
      <c r="DH34" s="94"/>
      <c r="DI34" s="94"/>
      <c r="DJ34" s="14">
        <f>入力シート!CV34</f>
        <v>0</v>
      </c>
      <c r="DL34" s="30" t="str">
        <f t="shared" si="327"/>
        <v/>
      </c>
      <c r="DM34" s="101">
        <f>入力シート!DL34</f>
        <v>0</v>
      </c>
      <c r="DN34" s="101" t="str">
        <f>IF(DL34="","",入力シート!DM34)</f>
        <v/>
      </c>
      <c r="DO34" s="24">
        <f>TIME(入力シート!DO34,入力シート!DQ34,0)</f>
        <v>0</v>
      </c>
      <c r="DP34" s="24">
        <f>TIME(入力シート!DS34,入力シート!DU34,0)</f>
        <v>0</v>
      </c>
      <c r="DQ34" s="31">
        <f>TIME(入力シート!DW34,入力シート!DY34,0)</f>
        <v>0</v>
      </c>
      <c r="DR34" s="31">
        <f>TIME(入力シート!EA34,入力シート!EC34,0)</f>
        <v>0</v>
      </c>
      <c r="DS34" s="24">
        <f t="shared" si="100"/>
        <v>0</v>
      </c>
      <c r="DT34" s="24">
        <f t="shared" si="101"/>
        <v>0</v>
      </c>
      <c r="DU34" s="24">
        <f t="shared" si="102"/>
        <v>0</v>
      </c>
      <c r="DV34" s="26" t="str">
        <f t="shared" si="9"/>
        <v/>
      </c>
      <c r="DW34" s="26" t="str">
        <f t="shared" si="10"/>
        <v/>
      </c>
      <c r="DX34" s="24" t="str">
        <f t="shared" si="383"/>
        <v/>
      </c>
      <c r="DY34" s="24" t="str">
        <f t="shared" si="418"/>
        <v/>
      </c>
      <c r="DZ34" s="101" t="str">
        <f t="shared" si="104"/>
        <v/>
      </c>
      <c r="EA34" s="24" t="str">
        <f t="shared" si="105"/>
        <v/>
      </c>
      <c r="EB34" s="27">
        <f t="shared" si="364"/>
        <v>1</v>
      </c>
      <c r="EC34" s="27" t="str">
        <f t="shared" si="106"/>
        <v>1</v>
      </c>
      <c r="ED34" s="27" t="str">
        <f t="shared" si="328"/>
        <v/>
      </c>
      <c r="EE34" s="27" t="str">
        <f t="shared" si="107"/>
        <v/>
      </c>
      <c r="EF34" s="28" t="str">
        <f t="shared" ca="1" si="108"/>
        <v/>
      </c>
      <c r="EG34" s="33">
        <f>入力シート!EE34</f>
        <v>0</v>
      </c>
      <c r="EH34" s="88" t="str">
        <f t="shared" ca="1" si="419"/>
        <v/>
      </c>
      <c r="EI34" s="87" t="str">
        <f t="shared" si="420"/>
        <v/>
      </c>
      <c r="EJ34" s="89" t="str">
        <f t="shared" ca="1" si="109"/>
        <v/>
      </c>
      <c r="EK34" s="84">
        <f t="shared" si="110"/>
        <v>0</v>
      </c>
      <c r="EL34" s="84" t="str">
        <f t="shared" si="421"/>
        <v/>
      </c>
      <c r="EM34" s="84" t="str">
        <f t="shared" si="111"/>
        <v/>
      </c>
      <c r="EN34" s="24" t="str">
        <f t="shared" si="112"/>
        <v/>
      </c>
      <c r="EO34" s="101">
        <f>入力シート!EF34</f>
        <v>0</v>
      </c>
      <c r="EP34" s="210">
        <f>入力シート!EG34</f>
        <v>0</v>
      </c>
      <c r="EQ34" s="211"/>
      <c r="ER34" s="212"/>
      <c r="ES34" s="94"/>
      <c r="ET34" s="94"/>
      <c r="EU34" s="94"/>
      <c r="EV34" s="14">
        <f>入力シート!EH34</f>
        <v>0</v>
      </c>
      <c r="EX34" s="30" t="str">
        <f t="shared" si="329"/>
        <v/>
      </c>
      <c r="EY34" s="101">
        <f>入力シート!EX34</f>
        <v>0</v>
      </c>
      <c r="EZ34" s="101" t="str">
        <f>IF(EX34="","",入力シート!EY34)</f>
        <v/>
      </c>
      <c r="FA34" s="24">
        <f>TIME(入力シート!FA34,入力シート!FC34,0)</f>
        <v>0</v>
      </c>
      <c r="FB34" s="24">
        <f>TIME(入力シート!FE34,入力シート!FG34,0)</f>
        <v>0</v>
      </c>
      <c r="FC34" s="31">
        <f>TIME(入力シート!FI34,入力シート!FK34,0)</f>
        <v>0</v>
      </c>
      <c r="FD34" s="31">
        <f>TIME(入力シート!FM34,入力シート!FO34,0)</f>
        <v>0</v>
      </c>
      <c r="FE34" s="24">
        <f t="shared" si="113"/>
        <v>0</v>
      </c>
      <c r="FF34" s="24">
        <f t="shared" si="114"/>
        <v>0</v>
      </c>
      <c r="FG34" s="24">
        <f t="shared" si="115"/>
        <v>0</v>
      </c>
      <c r="FH34" s="26" t="str">
        <f t="shared" si="12"/>
        <v/>
      </c>
      <c r="FI34" s="26" t="str">
        <f t="shared" si="13"/>
        <v/>
      </c>
      <c r="FJ34" s="24" t="str">
        <f t="shared" si="384"/>
        <v/>
      </c>
      <c r="FK34" s="24" t="str">
        <f t="shared" si="422"/>
        <v/>
      </c>
      <c r="FL34" s="101" t="str">
        <f t="shared" si="117"/>
        <v/>
      </c>
      <c r="FM34" s="24" t="str">
        <f t="shared" si="118"/>
        <v/>
      </c>
      <c r="FN34" s="27">
        <f t="shared" si="365"/>
        <v>1</v>
      </c>
      <c r="FO34" s="27" t="str">
        <f t="shared" si="119"/>
        <v>1</v>
      </c>
      <c r="FP34" s="27" t="str">
        <f t="shared" si="330"/>
        <v/>
      </c>
      <c r="FQ34" s="27" t="str">
        <f t="shared" si="120"/>
        <v/>
      </c>
      <c r="FR34" s="28" t="str">
        <f t="shared" ca="1" si="121"/>
        <v/>
      </c>
      <c r="FS34" s="33">
        <f>入力シート!FQ34</f>
        <v>0</v>
      </c>
      <c r="FT34" s="88" t="str">
        <f t="shared" ca="1" si="423"/>
        <v/>
      </c>
      <c r="FU34" s="87" t="str">
        <f t="shared" si="424"/>
        <v/>
      </c>
      <c r="FV34" s="89" t="str">
        <f t="shared" ca="1" si="122"/>
        <v/>
      </c>
      <c r="FW34" s="84">
        <f t="shared" si="123"/>
        <v>0</v>
      </c>
      <c r="FX34" s="84" t="str">
        <f t="shared" si="425"/>
        <v/>
      </c>
      <c r="FY34" s="84" t="str">
        <f t="shared" si="124"/>
        <v/>
      </c>
      <c r="FZ34" s="24" t="str">
        <f t="shared" si="125"/>
        <v/>
      </c>
      <c r="GA34" s="101">
        <f>入力シート!FR34</f>
        <v>0</v>
      </c>
      <c r="GB34" s="210">
        <f>入力シート!FS34</f>
        <v>0</v>
      </c>
      <c r="GC34" s="211"/>
      <c r="GD34" s="212"/>
      <c r="GE34" s="94"/>
      <c r="GF34" s="94"/>
      <c r="GG34" s="94"/>
      <c r="GH34" s="14">
        <f>入力シート!FT34</f>
        <v>0</v>
      </c>
      <c r="GJ34" s="30" t="str">
        <f t="shared" si="331"/>
        <v/>
      </c>
      <c r="GK34" s="101">
        <f>入力シート!GJ34</f>
        <v>0</v>
      </c>
      <c r="GL34" s="101" t="str">
        <f>IF(GJ34="","",入力シート!GK34)</f>
        <v/>
      </c>
      <c r="GM34" s="24">
        <f>TIME(入力シート!GM34,入力シート!GO34,0)</f>
        <v>0</v>
      </c>
      <c r="GN34" s="24">
        <f>TIME(入力シート!GQ34,入力シート!GS34,0)</f>
        <v>0</v>
      </c>
      <c r="GO34" s="31">
        <f>TIME(入力シート!GU34,入力シート!GW34,0)</f>
        <v>0</v>
      </c>
      <c r="GP34" s="31">
        <f>TIME(入力シート!GY34,入力シート!HA34,0)</f>
        <v>0</v>
      </c>
      <c r="GQ34" s="24">
        <f t="shared" si="126"/>
        <v>0</v>
      </c>
      <c r="GR34" s="24">
        <f t="shared" si="127"/>
        <v>0</v>
      </c>
      <c r="GS34" s="24">
        <f t="shared" si="128"/>
        <v>0</v>
      </c>
      <c r="GT34" s="26" t="str">
        <f t="shared" si="15"/>
        <v/>
      </c>
      <c r="GU34" s="26" t="str">
        <f t="shared" si="16"/>
        <v/>
      </c>
      <c r="GV34" s="24" t="str">
        <f t="shared" si="385"/>
        <v/>
      </c>
      <c r="GW34" s="24" t="str">
        <f t="shared" si="426"/>
        <v/>
      </c>
      <c r="GX34" s="101" t="str">
        <f t="shared" si="130"/>
        <v/>
      </c>
      <c r="GY34" s="24" t="str">
        <f t="shared" si="131"/>
        <v/>
      </c>
      <c r="GZ34" s="27">
        <f t="shared" si="366"/>
        <v>1</v>
      </c>
      <c r="HA34" s="27" t="str">
        <f t="shared" si="132"/>
        <v>1</v>
      </c>
      <c r="HB34" s="27" t="str">
        <f t="shared" si="332"/>
        <v/>
      </c>
      <c r="HC34" s="27" t="str">
        <f t="shared" si="133"/>
        <v/>
      </c>
      <c r="HD34" s="28" t="str">
        <f t="shared" ca="1" si="134"/>
        <v/>
      </c>
      <c r="HE34" s="33">
        <f>入力シート!HC34</f>
        <v>0</v>
      </c>
      <c r="HF34" s="88" t="str">
        <f t="shared" ca="1" si="427"/>
        <v/>
      </c>
      <c r="HG34" s="87" t="str">
        <f t="shared" si="428"/>
        <v/>
      </c>
      <c r="HH34" s="89" t="str">
        <f t="shared" ca="1" si="135"/>
        <v/>
      </c>
      <c r="HI34" s="84">
        <f t="shared" si="136"/>
        <v>0</v>
      </c>
      <c r="HJ34" s="84" t="str">
        <f t="shared" si="429"/>
        <v/>
      </c>
      <c r="HK34" s="84" t="str">
        <f t="shared" si="137"/>
        <v/>
      </c>
      <c r="HL34" s="24" t="str">
        <f t="shared" si="138"/>
        <v/>
      </c>
      <c r="HM34" s="101">
        <f>入力シート!HD34</f>
        <v>0</v>
      </c>
      <c r="HN34" s="210">
        <f>入力シート!HE34</f>
        <v>0</v>
      </c>
      <c r="HO34" s="211"/>
      <c r="HP34" s="212"/>
      <c r="HQ34" s="94"/>
      <c r="HR34" s="94"/>
      <c r="HS34" s="94"/>
      <c r="HT34" s="14">
        <f>入力シート!HF34</f>
        <v>0</v>
      </c>
      <c r="HV34" s="30" t="str">
        <f t="shared" si="333"/>
        <v/>
      </c>
      <c r="HW34" s="101">
        <f>入力シート!HV34</f>
        <v>0</v>
      </c>
      <c r="HX34" s="101" t="str">
        <f>IF(HV34="","",入力シート!HW34)</f>
        <v/>
      </c>
      <c r="HY34" s="24">
        <f>TIME(入力シート!HY34,入力シート!IA34,0)</f>
        <v>0</v>
      </c>
      <c r="HZ34" s="24">
        <f>TIME(入力シート!IC34,入力シート!IE34,0)</f>
        <v>0</v>
      </c>
      <c r="IA34" s="31">
        <f>TIME(入力シート!IG34,入力シート!II34,0)</f>
        <v>0</v>
      </c>
      <c r="IB34" s="31">
        <f>TIME(入力シート!IK34,入力シート!IM34,0)</f>
        <v>0</v>
      </c>
      <c r="IC34" s="24">
        <f t="shared" si="139"/>
        <v>0</v>
      </c>
      <c r="ID34" s="24">
        <f t="shared" si="140"/>
        <v>0</v>
      </c>
      <c r="IE34" s="24">
        <f t="shared" si="141"/>
        <v>0</v>
      </c>
      <c r="IF34" s="26" t="str">
        <f t="shared" si="18"/>
        <v/>
      </c>
      <c r="IG34" s="26" t="str">
        <f t="shared" si="19"/>
        <v/>
      </c>
      <c r="IH34" s="24" t="str">
        <f t="shared" si="386"/>
        <v/>
      </c>
      <c r="II34" s="24" t="str">
        <f t="shared" si="430"/>
        <v/>
      </c>
      <c r="IJ34" s="101" t="str">
        <f t="shared" si="143"/>
        <v/>
      </c>
      <c r="IK34" s="24" t="str">
        <f t="shared" si="144"/>
        <v/>
      </c>
      <c r="IL34" s="27">
        <f t="shared" si="367"/>
        <v>1</v>
      </c>
      <c r="IM34" s="27" t="str">
        <f t="shared" si="145"/>
        <v>1</v>
      </c>
      <c r="IN34" s="27" t="str">
        <f t="shared" si="334"/>
        <v/>
      </c>
      <c r="IO34" s="27" t="str">
        <f t="shared" si="146"/>
        <v/>
      </c>
      <c r="IP34" s="28" t="str">
        <f t="shared" ca="1" si="147"/>
        <v/>
      </c>
      <c r="IQ34" s="33">
        <f>入力シート!IO34</f>
        <v>0</v>
      </c>
      <c r="IR34" s="88" t="str">
        <f t="shared" ca="1" si="431"/>
        <v/>
      </c>
      <c r="IS34" s="87" t="str">
        <f t="shared" si="432"/>
        <v/>
      </c>
      <c r="IT34" s="89" t="str">
        <f t="shared" ca="1" si="148"/>
        <v/>
      </c>
      <c r="IU34" s="84">
        <f t="shared" si="149"/>
        <v>0</v>
      </c>
      <c r="IV34" s="84" t="str">
        <f t="shared" si="433"/>
        <v/>
      </c>
      <c r="IW34" s="84" t="str">
        <f t="shared" si="150"/>
        <v/>
      </c>
      <c r="IX34" s="24" t="str">
        <f t="shared" si="151"/>
        <v/>
      </c>
      <c r="IY34" s="101">
        <f>入力シート!IP34</f>
        <v>0</v>
      </c>
      <c r="IZ34" s="210">
        <f>入力シート!IQ34</f>
        <v>0</v>
      </c>
      <c r="JA34" s="211"/>
      <c r="JB34" s="212"/>
      <c r="JC34" s="94"/>
      <c r="JD34" s="94"/>
      <c r="JE34" s="94"/>
      <c r="JF34" s="14">
        <f>入力シート!IR34</f>
        <v>0</v>
      </c>
      <c r="JH34" s="30" t="str">
        <f t="shared" si="335"/>
        <v/>
      </c>
      <c r="JI34" s="101">
        <f>入力シート!JH34</f>
        <v>0</v>
      </c>
      <c r="JJ34" s="101" t="str">
        <f>IF(JH34="","",入力シート!JI34)</f>
        <v/>
      </c>
      <c r="JK34" s="24">
        <f>TIME(入力シート!JK34,入力シート!JM34,0)</f>
        <v>0</v>
      </c>
      <c r="JL34" s="24">
        <f>TIME(入力シート!JO34,入力シート!JQ34,0)</f>
        <v>0</v>
      </c>
      <c r="JM34" s="31">
        <f>TIME(入力シート!JS34,入力シート!JU34,0)</f>
        <v>0</v>
      </c>
      <c r="JN34" s="31">
        <f>TIME(入力シート!JW34,入力シート!JY34,0)</f>
        <v>0</v>
      </c>
      <c r="JO34" s="24">
        <f t="shared" si="152"/>
        <v>0</v>
      </c>
      <c r="JP34" s="24">
        <f t="shared" si="153"/>
        <v>0</v>
      </c>
      <c r="JQ34" s="24">
        <f t="shared" si="154"/>
        <v>0</v>
      </c>
      <c r="JR34" s="26" t="str">
        <f t="shared" si="21"/>
        <v/>
      </c>
      <c r="JS34" s="26" t="str">
        <f t="shared" si="22"/>
        <v/>
      </c>
      <c r="JT34" s="24" t="str">
        <f t="shared" si="387"/>
        <v/>
      </c>
      <c r="JU34" s="24" t="str">
        <f t="shared" si="434"/>
        <v/>
      </c>
      <c r="JV34" s="101" t="str">
        <f t="shared" si="156"/>
        <v/>
      </c>
      <c r="JW34" s="24" t="str">
        <f t="shared" si="157"/>
        <v/>
      </c>
      <c r="JX34" s="27">
        <f t="shared" si="368"/>
        <v>1</v>
      </c>
      <c r="JY34" s="27" t="str">
        <f t="shared" si="158"/>
        <v>1</v>
      </c>
      <c r="JZ34" s="27" t="str">
        <f t="shared" si="336"/>
        <v/>
      </c>
      <c r="KA34" s="27" t="str">
        <f t="shared" si="159"/>
        <v/>
      </c>
      <c r="KB34" s="28" t="str">
        <f t="shared" ca="1" si="160"/>
        <v/>
      </c>
      <c r="KC34" s="33">
        <f>入力シート!KA34</f>
        <v>0</v>
      </c>
      <c r="KD34" s="88" t="str">
        <f t="shared" ca="1" si="435"/>
        <v/>
      </c>
      <c r="KE34" s="87" t="str">
        <f t="shared" si="436"/>
        <v/>
      </c>
      <c r="KF34" s="89" t="str">
        <f t="shared" ca="1" si="161"/>
        <v/>
      </c>
      <c r="KG34" s="84">
        <f t="shared" si="162"/>
        <v>0</v>
      </c>
      <c r="KH34" s="84" t="str">
        <f t="shared" si="437"/>
        <v/>
      </c>
      <c r="KI34" s="84" t="str">
        <f t="shared" si="163"/>
        <v/>
      </c>
      <c r="KJ34" s="24" t="str">
        <f t="shared" si="164"/>
        <v/>
      </c>
      <c r="KK34" s="101">
        <f>入力シート!KB34</f>
        <v>0</v>
      </c>
      <c r="KL34" s="210">
        <f>入力シート!KC34</f>
        <v>0</v>
      </c>
      <c r="KM34" s="211"/>
      <c r="KN34" s="212"/>
      <c r="KO34" s="94"/>
      <c r="KP34" s="94"/>
      <c r="KQ34" s="94"/>
      <c r="KR34" s="14">
        <f>入力シート!KD34</f>
        <v>0</v>
      </c>
      <c r="KT34" s="30" t="str">
        <f t="shared" si="337"/>
        <v/>
      </c>
      <c r="KU34" s="101">
        <f>入力シート!KT34</f>
        <v>0</v>
      </c>
      <c r="KV34" s="101" t="str">
        <f>IF(KT34="","",入力シート!KU34)</f>
        <v/>
      </c>
      <c r="KW34" s="24">
        <f>TIME(入力シート!KW34,入力シート!KY34,0)</f>
        <v>0</v>
      </c>
      <c r="KX34" s="24">
        <f>TIME(入力シート!LA34,入力シート!LC34,0)</f>
        <v>0</v>
      </c>
      <c r="KY34" s="31">
        <f>TIME(入力シート!LE34,入力シート!LG34,0)</f>
        <v>0</v>
      </c>
      <c r="KZ34" s="31">
        <f>TIME(入力シート!LI34,入力シート!LK34,0)</f>
        <v>0</v>
      </c>
      <c r="LA34" s="24">
        <f t="shared" si="165"/>
        <v>0</v>
      </c>
      <c r="LB34" s="24">
        <f t="shared" si="166"/>
        <v>0</v>
      </c>
      <c r="LC34" s="24">
        <f t="shared" si="167"/>
        <v>0</v>
      </c>
      <c r="LD34" s="26" t="str">
        <f t="shared" si="24"/>
        <v/>
      </c>
      <c r="LE34" s="26" t="str">
        <f t="shared" si="25"/>
        <v/>
      </c>
      <c r="LF34" s="24" t="str">
        <f t="shared" si="388"/>
        <v/>
      </c>
      <c r="LG34" s="24" t="str">
        <f t="shared" si="438"/>
        <v/>
      </c>
      <c r="LH34" s="101" t="str">
        <f t="shared" si="169"/>
        <v/>
      </c>
      <c r="LI34" s="24" t="str">
        <f t="shared" si="170"/>
        <v/>
      </c>
      <c r="LJ34" s="27">
        <f t="shared" si="369"/>
        <v>1</v>
      </c>
      <c r="LK34" s="27" t="str">
        <f t="shared" si="171"/>
        <v>1</v>
      </c>
      <c r="LL34" s="27" t="str">
        <f t="shared" si="338"/>
        <v/>
      </c>
      <c r="LM34" s="27" t="str">
        <f t="shared" si="172"/>
        <v/>
      </c>
      <c r="LN34" s="28" t="str">
        <f t="shared" ca="1" si="173"/>
        <v/>
      </c>
      <c r="LO34" s="33">
        <f>入力シート!LM34</f>
        <v>0</v>
      </c>
      <c r="LP34" s="88" t="str">
        <f t="shared" ca="1" si="439"/>
        <v/>
      </c>
      <c r="LQ34" s="87" t="str">
        <f t="shared" si="440"/>
        <v/>
      </c>
      <c r="LR34" s="89" t="str">
        <f t="shared" ca="1" si="174"/>
        <v/>
      </c>
      <c r="LS34" s="84">
        <f t="shared" si="175"/>
        <v>0</v>
      </c>
      <c r="LT34" s="84" t="str">
        <f t="shared" si="441"/>
        <v/>
      </c>
      <c r="LU34" s="84" t="str">
        <f t="shared" si="176"/>
        <v/>
      </c>
      <c r="LV34" s="24" t="str">
        <f t="shared" si="177"/>
        <v/>
      </c>
      <c r="LW34" s="101">
        <f>入力シート!LN34</f>
        <v>0</v>
      </c>
      <c r="LX34" s="210">
        <f>入力シート!LO34</f>
        <v>0</v>
      </c>
      <c r="LY34" s="211"/>
      <c r="LZ34" s="212"/>
      <c r="MA34" s="94"/>
      <c r="MB34" s="94"/>
      <c r="MC34" s="94"/>
      <c r="MD34" s="14">
        <f>入力シート!LP34</f>
        <v>0</v>
      </c>
      <c r="MF34" s="30" t="str">
        <f t="shared" si="339"/>
        <v/>
      </c>
      <c r="MG34" s="101">
        <f>入力シート!MF34</f>
        <v>0</v>
      </c>
      <c r="MH34" s="101" t="str">
        <f>IF(MF34="","",入力シート!MG34)</f>
        <v/>
      </c>
      <c r="MI34" s="24">
        <f>TIME(入力シート!MI34,入力シート!MK34,0)</f>
        <v>0</v>
      </c>
      <c r="MJ34" s="24">
        <f>TIME(入力シート!MM34,入力シート!MO34,0)</f>
        <v>0</v>
      </c>
      <c r="MK34" s="31">
        <f>TIME(入力シート!MQ34,入力シート!MS34,0)</f>
        <v>0</v>
      </c>
      <c r="ML34" s="31">
        <f>TIME(入力シート!MU34,入力シート!MW34,0)</f>
        <v>0</v>
      </c>
      <c r="MM34" s="24">
        <f t="shared" si="178"/>
        <v>0</v>
      </c>
      <c r="MN34" s="24">
        <f t="shared" si="179"/>
        <v>0</v>
      </c>
      <c r="MO34" s="24">
        <f t="shared" si="180"/>
        <v>0</v>
      </c>
      <c r="MP34" s="26" t="str">
        <f t="shared" si="27"/>
        <v/>
      </c>
      <c r="MQ34" s="26" t="str">
        <f t="shared" si="28"/>
        <v/>
      </c>
      <c r="MR34" s="24" t="str">
        <f t="shared" si="389"/>
        <v/>
      </c>
      <c r="MS34" s="24" t="str">
        <f t="shared" si="442"/>
        <v/>
      </c>
      <c r="MT34" s="101" t="str">
        <f t="shared" si="182"/>
        <v/>
      </c>
      <c r="MU34" s="24" t="str">
        <f t="shared" si="183"/>
        <v/>
      </c>
      <c r="MV34" s="27">
        <f t="shared" si="370"/>
        <v>1</v>
      </c>
      <c r="MW34" s="27" t="str">
        <f t="shared" si="184"/>
        <v>1</v>
      </c>
      <c r="MX34" s="27" t="str">
        <f t="shared" si="340"/>
        <v/>
      </c>
      <c r="MY34" s="27" t="str">
        <f t="shared" si="185"/>
        <v/>
      </c>
      <c r="MZ34" s="28" t="str">
        <f t="shared" ca="1" si="186"/>
        <v/>
      </c>
      <c r="NA34" s="33">
        <f>入力シート!MY34</f>
        <v>0</v>
      </c>
      <c r="NB34" s="88" t="str">
        <f t="shared" ca="1" si="443"/>
        <v/>
      </c>
      <c r="NC34" s="87" t="str">
        <f t="shared" si="444"/>
        <v/>
      </c>
      <c r="ND34" s="89" t="str">
        <f t="shared" ca="1" si="187"/>
        <v/>
      </c>
      <c r="NE34" s="84">
        <f t="shared" si="188"/>
        <v>0</v>
      </c>
      <c r="NF34" s="84" t="str">
        <f t="shared" si="445"/>
        <v/>
      </c>
      <c r="NG34" s="84" t="str">
        <f t="shared" si="189"/>
        <v/>
      </c>
      <c r="NH34" s="24" t="str">
        <f t="shared" si="190"/>
        <v/>
      </c>
      <c r="NI34" s="101">
        <f>入力シート!MZ34</f>
        <v>0</v>
      </c>
      <c r="NJ34" s="210">
        <f>入力シート!NA34</f>
        <v>0</v>
      </c>
      <c r="NK34" s="211"/>
      <c r="NL34" s="212"/>
      <c r="NM34" s="94"/>
      <c r="NN34" s="94"/>
      <c r="NO34" s="94"/>
      <c r="NP34" s="14">
        <f>入力シート!NB34</f>
        <v>0</v>
      </c>
      <c r="NR34" s="30" t="str">
        <f t="shared" si="341"/>
        <v/>
      </c>
      <c r="NS34" s="101">
        <f>入力シート!NR34</f>
        <v>0</v>
      </c>
      <c r="NT34" s="101" t="str">
        <f>IF(NR34="","",入力シート!NS34)</f>
        <v/>
      </c>
      <c r="NU34" s="24">
        <f>TIME(入力シート!NU34,入力シート!NW34,0)</f>
        <v>0</v>
      </c>
      <c r="NV34" s="24">
        <f>TIME(入力シート!NY34,入力シート!OA34,0)</f>
        <v>0</v>
      </c>
      <c r="NW34" s="31">
        <f>TIME(入力シート!OC34,入力シート!OE34,0)</f>
        <v>0</v>
      </c>
      <c r="NX34" s="31">
        <f>TIME(入力シート!OG34,入力シート!OI34,0)</f>
        <v>0</v>
      </c>
      <c r="NY34" s="24">
        <f t="shared" si="191"/>
        <v>0</v>
      </c>
      <c r="NZ34" s="24">
        <f t="shared" si="192"/>
        <v>0</v>
      </c>
      <c r="OA34" s="24">
        <f t="shared" si="193"/>
        <v>0</v>
      </c>
      <c r="OB34" s="26" t="str">
        <f t="shared" si="30"/>
        <v/>
      </c>
      <c r="OC34" s="26" t="str">
        <f t="shared" si="31"/>
        <v/>
      </c>
      <c r="OD34" s="24" t="str">
        <f t="shared" si="390"/>
        <v/>
      </c>
      <c r="OE34" s="24" t="str">
        <f t="shared" si="446"/>
        <v/>
      </c>
      <c r="OF34" s="101" t="str">
        <f t="shared" si="195"/>
        <v/>
      </c>
      <c r="OG34" s="24" t="str">
        <f t="shared" si="196"/>
        <v/>
      </c>
      <c r="OH34" s="27">
        <f t="shared" si="371"/>
        <v>1</v>
      </c>
      <c r="OI34" s="27" t="str">
        <f t="shared" si="197"/>
        <v>1</v>
      </c>
      <c r="OJ34" s="27" t="str">
        <f t="shared" si="342"/>
        <v/>
      </c>
      <c r="OK34" s="27" t="str">
        <f t="shared" si="198"/>
        <v/>
      </c>
      <c r="OL34" s="28" t="str">
        <f t="shared" ca="1" si="199"/>
        <v/>
      </c>
      <c r="OM34" s="33">
        <f>入力シート!OK34</f>
        <v>0</v>
      </c>
      <c r="ON34" s="88" t="str">
        <f t="shared" ca="1" si="447"/>
        <v/>
      </c>
      <c r="OO34" s="87" t="str">
        <f t="shared" si="448"/>
        <v/>
      </c>
      <c r="OP34" s="89" t="str">
        <f t="shared" ca="1" si="200"/>
        <v/>
      </c>
      <c r="OQ34" s="84">
        <f t="shared" si="201"/>
        <v>0</v>
      </c>
      <c r="OR34" s="84" t="str">
        <f t="shared" si="449"/>
        <v/>
      </c>
      <c r="OS34" s="84" t="str">
        <f t="shared" si="202"/>
        <v/>
      </c>
      <c r="OT34" s="24" t="str">
        <f t="shared" si="203"/>
        <v/>
      </c>
      <c r="OU34" s="101">
        <f>入力シート!OL34</f>
        <v>0</v>
      </c>
      <c r="OV34" s="210">
        <f>入力シート!OM34</f>
        <v>0</v>
      </c>
      <c r="OW34" s="211"/>
      <c r="OX34" s="212"/>
      <c r="OY34" s="94"/>
      <c r="OZ34" s="94"/>
      <c r="PA34" s="94"/>
      <c r="PB34" s="14">
        <f>入力シート!ON34</f>
        <v>0</v>
      </c>
      <c r="PD34" s="30" t="str">
        <f t="shared" si="343"/>
        <v/>
      </c>
      <c r="PE34" s="101">
        <f>入力シート!PD34</f>
        <v>0</v>
      </c>
      <c r="PF34" s="101" t="str">
        <f>IF(PD34="","",入力シート!PE34)</f>
        <v/>
      </c>
      <c r="PG34" s="24">
        <f>TIME(入力シート!PG34,入力シート!PI34,0)</f>
        <v>0</v>
      </c>
      <c r="PH34" s="24">
        <f>TIME(入力シート!PK34,入力シート!PM34,0)</f>
        <v>0</v>
      </c>
      <c r="PI34" s="31">
        <f>TIME(入力シート!PO34,入力シート!PQ34,0)</f>
        <v>0</v>
      </c>
      <c r="PJ34" s="31">
        <f>TIME(入力シート!PS34,入力シート!PU34,0)</f>
        <v>0</v>
      </c>
      <c r="PK34" s="24">
        <f t="shared" si="204"/>
        <v>0</v>
      </c>
      <c r="PL34" s="24">
        <f t="shared" si="205"/>
        <v>0</v>
      </c>
      <c r="PM34" s="24">
        <f t="shared" si="206"/>
        <v>0</v>
      </c>
      <c r="PN34" s="26" t="str">
        <f t="shared" si="33"/>
        <v/>
      </c>
      <c r="PO34" s="26" t="str">
        <f t="shared" si="34"/>
        <v/>
      </c>
      <c r="PP34" s="24" t="str">
        <f t="shared" si="391"/>
        <v/>
      </c>
      <c r="PQ34" s="24" t="str">
        <f t="shared" si="450"/>
        <v/>
      </c>
      <c r="PR34" s="101" t="str">
        <f t="shared" si="208"/>
        <v/>
      </c>
      <c r="PS34" s="24" t="str">
        <f t="shared" si="209"/>
        <v/>
      </c>
      <c r="PT34" s="27">
        <f t="shared" si="372"/>
        <v>1</v>
      </c>
      <c r="PU34" s="27" t="str">
        <f t="shared" si="210"/>
        <v>1</v>
      </c>
      <c r="PV34" s="27" t="str">
        <f t="shared" si="344"/>
        <v/>
      </c>
      <c r="PW34" s="27" t="str">
        <f t="shared" si="211"/>
        <v/>
      </c>
      <c r="PX34" s="28" t="str">
        <f t="shared" ca="1" si="212"/>
        <v/>
      </c>
      <c r="PY34" s="33">
        <f>入力シート!PW34</f>
        <v>0</v>
      </c>
      <c r="PZ34" s="88" t="str">
        <f t="shared" ca="1" si="451"/>
        <v/>
      </c>
      <c r="QA34" s="87" t="str">
        <f t="shared" si="452"/>
        <v/>
      </c>
      <c r="QB34" s="89" t="str">
        <f t="shared" ca="1" si="213"/>
        <v/>
      </c>
      <c r="QC34" s="84">
        <f t="shared" si="214"/>
        <v>0</v>
      </c>
      <c r="QD34" s="84" t="str">
        <f t="shared" si="453"/>
        <v/>
      </c>
      <c r="QE34" s="84" t="str">
        <f t="shared" si="215"/>
        <v/>
      </c>
      <c r="QF34" s="24" t="str">
        <f t="shared" si="216"/>
        <v/>
      </c>
      <c r="QG34" s="101">
        <f>入力シート!PX34</f>
        <v>0</v>
      </c>
      <c r="QH34" s="210">
        <f>入力シート!PY34</f>
        <v>0</v>
      </c>
      <c r="QI34" s="211"/>
      <c r="QJ34" s="212"/>
      <c r="QK34" s="94"/>
      <c r="QL34" s="94"/>
      <c r="QM34" s="94"/>
      <c r="QN34" s="14">
        <f>入力シート!PZ34</f>
        <v>0</v>
      </c>
      <c r="QP34" s="30" t="str">
        <f t="shared" si="345"/>
        <v/>
      </c>
      <c r="QQ34" s="101">
        <f>入力シート!QP34</f>
        <v>0</v>
      </c>
      <c r="QR34" s="101" t="str">
        <f>IF(QP34="","",入力シート!QQ34)</f>
        <v/>
      </c>
      <c r="QS34" s="24">
        <f>TIME(入力シート!QS34,入力シート!QU34,0)</f>
        <v>0</v>
      </c>
      <c r="QT34" s="24">
        <f>TIME(入力シート!QW34,入力シート!QY34,0)</f>
        <v>0</v>
      </c>
      <c r="QU34" s="31">
        <f>TIME(入力シート!RA34,入力シート!RC34,0)</f>
        <v>0</v>
      </c>
      <c r="QV34" s="31">
        <f>TIME(入力シート!RE34,入力シート!RG34,0)</f>
        <v>0</v>
      </c>
      <c r="QW34" s="24">
        <f t="shared" si="217"/>
        <v>0</v>
      </c>
      <c r="QX34" s="24">
        <f t="shared" si="218"/>
        <v>0</v>
      </c>
      <c r="QY34" s="24">
        <f t="shared" si="219"/>
        <v>0</v>
      </c>
      <c r="QZ34" s="26" t="str">
        <f t="shared" si="36"/>
        <v/>
      </c>
      <c r="RA34" s="26" t="str">
        <f t="shared" si="37"/>
        <v/>
      </c>
      <c r="RB34" s="24" t="str">
        <f t="shared" si="392"/>
        <v/>
      </c>
      <c r="RC34" s="24" t="str">
        <f t="shared" si="454"/>
        <v/>
      </c>
      <c r="RD34" s="101" t="str">
        <f t="shared" si="221"/>
        <v/>
      </c>
      <c r="RE34" s="24" t="str">
        <f t="shared" si="222"/>
        <v/>
      </c>
      <c r="RF34" s="27">
        <f t="shared" si="373"/>
        <v>1</v>
      </c>
      <c r="RG34" s="27" t="str">
        <f t="shared" si="223"/>
        <v>1</v>
      </c>
      <c r="RH34" s="27" t="str">
        <f t="shared" si="346"/>
        <v/>
      </c>
      <c r="RI34" s="27" t="str">
        <f t="shared" si="224"/>
        <v/>
      </c>
      <c r="RJ34" s="28" t="str">
        <f t="shared" ca="1" si="225"/>
        <v/>
      </c>
      <c r="RK34" s="33">
        <f>入力シート!RI34</f>
        <v>0</v>
      </c>
      <c r="RL34" s="88" t="str">
        <f t="shared" ca="1" si="455"/>
        <v/>
      </c>
      <c r="RM34" s="87" t="str">
        <f t="shared" si="456"/>
        <v/>
      </c>
      <c r="RN34" s="89" t="str">
        <f t="shared" ca="1" si="226"/>
        <v/>
      </c>
      <c r="RO34" s="84">
        <f t="shared" si="227"/>
        <v>0</v>
      </c>
      <c r="RP34" s="84" t="str">
        <f t="shared" si="457"/>
        <v/>
      </c>
      <c r="RQ34" s="84" t="str">
        <f t="shared" si="228"/>
        <v/>
      </c>
      <c r="RR34" s="24" t="str">
        <f t="shared" si="229"/>
        <v/>
      </c>
      <c r="RS34" s="101">
        <f>入力シート!RJ34</f>
        <v>0</v>
      </c>
      <c r="RT34" s="210">
        <f>入力シート!RK34</f>
        <v>0</v>
      </c>
      <c r="RU34" s="211"/>
      <c r="RV34" s="212"/>
      <c r="RW34" s="94"/>
      <c r="RX34" s="94"/>
      <c r="RY34" s="94"/>
      <c r="RZ34" s="14">
        <f>入力シート!RL34</f>
        <v>0</v>
      </c>
      <c r="SB34" s="30" t="str">
        <f t="shared" si="347"/>
        <v/>
      </c>
      <c r="SC34" s="101">
        <f>入力シート!SB34</f>
        <v>0</v>
      </c>
      <c r="SD34" s="101" t="str">
        <f>IF(SB34="","",入力シート!SC34)</f>
        <v/>
      </c>
      <c r="SE34" s="24">
        <f>TIME(入力シート!SE34,入力シート!SG34,0)</f>
        <v>0</v>
      </c>
      <c r="SF34" s="24">
        <f>TIME(入力シート!SI34,入力シート!SK34,0)</f>
        <v>0</v>
      </c>
      <c r="SG34" s="31">
        <f>TIME(入力シート!SM34,入力シート!SO34,0)</f>
        <v>0</v>
      </c>
      <c r="SH34" s="31">
        <f>TIME(入力シート!SQ34,入力シート!SS34,0)</f>
        <v>0</v>
      </c>
      <c r="SI34" s="24">
        <f t="shared" si="230"/>
        <v>0</v>
      </c>
      <c r="SJ34" s="24">
        <f t="shared" si="231"/>
        <v>0</v>
      </c>
      <c r="SK34" s="24">
        <f t="shared" si="232"/>
        <v>0</v>
      </c>
      <c r="SL34" s="26" t="str">
        <f t="shared" si="39"/>
        <v/>
      </c>
      <c r="SM34" s="26" t="str">
        <f t="shared" si="40"/>
        <v/>
      </c>
      <c r="SN34" s="24" t="str">
        <f t="shared" si="393"/>
        <v/>
      </c>
      <c r="SO34" s="24" t="str">
        <f t="shared" si="458"/>
        <v/>
      </c>
      <c r="SP34" s="101" t="str">
        <f t="shared" si="234"/>
        <v/>
      </c>
      <c r="SQ34" s="24" t="str">
        <f t="shared" si="235"/>
        <v/>
      </c>
      <c r="SR34" s="27">
        <f t="shared" si="374"/>
        <v>1</v>
      </c>
      <c r="SS34" s="27" t="str">
        <f t="shared" si="236"/>
        <v>1</v>
      </c>
      <c r="ST34" s="27" t="str">
        <f t="shared" si="348"/>
        <v/>
      </c>
      <c r="SU34" s="27" t="str">
        <f t="shared" si="237"/>
        <v/>
      </c>
      <c r="SV34" s="28" t="str">
        <f t="shared" ca="1" si="238"/>
        <v/>
      </c>
      <c r="SW34" s="33">
        <f>入力シート!SU34</f>
        <v>0</v>
      </c>
      <c r="SX34" s="88" t="str">
        <f t="shared" ca="1" si="459"/>
        <v/>
      </c>
      <c r="SY34" s="87" t="str">
        <f t="shared" si="460"/>
        <v/>
      </c>
      <c r="SZ34" s="89" t="str">
        <f t="shared" ca="1" si="239"/>
        <v/>
      </c>
      <c r="TA34" s="84">
        <f t="shared" si="240"/>
        <v>0</v>
      </c>
      <c r="TB34" s="84" t="str">
        <f t="shared" si="461"/>
        <v/>
      </c>
      <c r="TC34" s="84" t="str">
        <f t="shared" si="241"/>
        <v/>
      </c>
      <c r="TD34" s="24" t="str">
        <f t="shared" si="242"/>
        <v/>
      </c>
      <c r="TE34" s="101">
        <f>入力シート!SV34</f>
        <v>0</v>
      </c>
      <c r="TF34" s="210">
        <f>入力シート!SW34</f>
        <v>0</v>
      </c>
      <c r="TG34" s="211"/>
      <c r="TH34" s="212"/>
      <c r="TI34" s="94"/>
      <c r="TJ34" s="94"/>
      <c r="TK34" s="94"/>
      <c r="TL34" s="14">
        <f>入力シート!SX34</f>
        <v>0</v>
      </c>
      <c r="TN34" s="30" t="str">
        <f t="shared" si="349"/>
        <v/>
      </c>
      <c r="TO34" s="101">
        <f>入力シート!TN34</f>
        <v>0</v>
      </c>
      <c r="TP34" s="101" t="str">
        <f>IF(TN34="","",入力シート!TO34)</f>
        <v/>
      </c>
      <c r="TQ34" s="24">
        <f>TIME(入力シート!TQ34,入力シート!TS34,0)</f>
        <v>0</v>
      </c>
      <c r="TR34" s="24">
        <f>TIME(入力シート!TU34,入力シート!TW34,0)</f>
        <v>0</v>
      </c>
      <c r="TS34" s="31">
        <f>TIME(入力シート!TY34,入力シート!UA34,0)</f>
        <v>0</v>
      </c>
      <c r="TT34" s="31">
        <f>TIME(入力シート!UC34,入力シート!UE34,0)</f>
        <v>0</v>
      </c>
      <c r="TU34" s="24">
        <f t="shared" si="243"/>
        <v>0</v>
      </c>
      <c r="TV34" s="24">
        <f t="shared" si="244"/>
        <v>0</v>
      </c>
      <c r="TW34" s="24">
        <f t="shared" si="245"/>
        <v>0</v>
      </c>
      <c r="TX34" s="26" t="str">
        <f t="shared" si="42"/>
        <v/>
      </c>
      <c r="TY34" s="26" t="str">
        <f t="shared" si="43"/>
        <v/>
      </c>
      <c r="TZ34" s="24" t="str">
        <f t="shared" si="394"/>
        <v/>
      </c>
      <c r="UA34" s="24" t="str">
        <f t="shared" si="462"/>
        <v/>
      </c>
      <c r="UB34" s="101" t="str">
        <f t="shared" si="247"/>
        <v/>
      </c>
      <c r="UC34" s="24" t="str">
        <f t="shared" si="248"/>
        <v/>
      </c>
      <c r="UD34" s="27">
        <f t="shared" si="375"/>
        <v>1</v>
      </c>
      <c r="UE34" s="27" t="str">
        <f t="shared" si="249"/>
        <v>1</v>
      </c>
      <c r="UF34" s="27" t="str">
        <f t="shared" si="350"/>
        <v/>
      </c>
      <c r="UG34" s="27" t="str">
        <f t="shared" si="250"/>
        <v/>
      </c>
      <c r="UH34" s="28" t="str">
        <f t="shared" ca="1" si="251"/>
        <v/>
      </c>
      <c r="UI34" s="33">
        <f>入力シート!UG34</f>
        <v>0</v>
      </c>
      <c r="UJ34" s="88" t="str">
        <f t="shared" ca="1" si="463"/>
        <v/>
      </c>
      <c r="UK34" s="87" t="str">
        <f t="shared" si="464"/>
        <v/>
      </c>
      <c r="UL34" s="89" t="str">
        <f t="shared" ca="1" si="252"/>
        <v/>
      </c>
      <c r="UM34" s="84">
        <f t="shared" si="253"/>
        <v>0</v>
      </c>
      <c r="UN34" s="84" t="str">
        <f t="shared" si="465"/>
        <v/>
      </c>
      <c r="UO34" s="84" t="str">
        <f t="shared" si="254"/>
        <v/>
      </c>
      <c r="UP34" s="24" t="str">
        <f t="shared" si="255"/>
        <v/>
      </c>
      <c r="UQ34" s="101">
        <f>入力シート!UH34</f>
        <v>0</v>
      </c>
      <c r="UR34" s="210">
        <f>入力シート!UI34</f>
        <v>0</v>
      </c>
      <c r="US34" s="211"/>
      <c r="UT34" s="212"/>
      <c r="UU34" s="94"/>
      <c r="UV34" s="94"/>
      <c r="UW34" s="94"/>
      <c r="UX34" s="14">
        <f>入力シート!UJ34</f>
        <v>0</v>
      </c>
      <c r="UZ34" s="30" t="str">
        <f t="shared" si="351"/>
        <v/>
      </c>
      <c r="VA34" s="101">
        <f>入力シート!UZ34</f>
        <v>0</v>
      </c>
      <c r="VB34" s="101" t="str">
        <f>IF(UZ34="","",入力シート!VA34)</f>
        <v/>
      </c>
      <c r="VC34" s="24">
        <f>TIME(入力シート!VC34,入力シート!VE34,0)</f>
        <v>0</v>
      </c>
      <c r="VD34" s="24">
        <f>TIME(入力シート!VG34,入力シート!VI34,0)</f>
        <v>0</v>
      </c>
      <c r="VE34" s="31">
        <f>TIME(入力シート!VK34,入力シート!VM34,0)</f>
        <v>0</v>
      </c>
      <c r="VF34" s="31">
        <f>TIME(入力シート!VO34,入力シート!VQ34,0)</f>
        <v>0</v>
      </c>
      <c r="VG34" s="24">
        <f t="shared" si="256"/>
        <v>0</v>
      </c>
      <c r="VH34" s="24">
        <f t="shared" si="257"/>
        <v>0</v>
      </c>
      <c r="VI34" s="24">
        <f t="shared" si="258"/>
        <v>0</v>
      </c>
      <c r="VJ34" s="26" t="str">
        <f t="shared" si="45"/>
        <v/>
      </c>
      <c r="VK34" s="26" t="str">
        <f t="shared" si="46"/>
        <v/>
      </c>
      <c r="VL34" s="24" t="str">
        <f t="shared" si="395"/>
        <v/>
      </c>
      <c r="VM34" s="24" t="str">
        <f t="shared" si="466"/>
        <v/>
      </c>
      <c r="VN34" s="101" t="str">
        <f t="shared" si="260"/>
        <v/>
      </c>
      <c r="VO34" s="24" t="str">
        <f t="shared" si="261"/>
        <v/>
      </c>
      <c r="VP34" s="27">
        <f t="shared" si="376"/>
        <v>1</v>
      </c>
      <c r="VQ34" s="27" t="str">
        <f t="shared" si="262"/>
        <v>1</v>
      </c>
      <c r="VR34" s="27" t="str">
        <f t="shared" si="352"/>
        <v/>
      </c>
      <c r="VS34" s="27" t="str">
        <f t="shared" si="263"/>
        <v/>
      </c>
      <c r="VT34" s="28" t="str">
        <f t="shared" ca="1" si="264"/>
        <v/>
      </c>
      <c r="VU34" s="33">
        <f>入力シート!VS34</f>
        <v>0</v>
      </c>
      <c r="VV34" s="88" t="str">
        <f t="shared" ca="1" si="467"/>
        <v/>
      </c>
      <c r="VW34" s="87" t="str">
        <f t="shared" si="468"/>
        <v/>
      </c>
      <c r="VX34" s="89" t="str">
        <f t="shared" ca="1" si="265"/>
        <v/>
      </c>
      <c r="VY34" s="84">
        <f t="shared" si="266"/>
        <v>0</v>
      </c>
      <c r="VZ34" s="84" t="str">
        <f t="shared" si="469"/>
        <v/>
      </c>
      <c r="WA34" s="84" t="str">
        <f t="shared" si="267"/>
        <v/>
      </c>
      <c r="WB34" s="24" t="str">
        <f t="shared" si="268"/>
        <v/>
      </c>
      <c r="WC34" s="101">
        <f>入力シート!VT34</f>
        <v>0</v>
      </c>
      <c r="WD34" s="210">
        <f>入力シート!VU34</f>
        <v>0</v>
      </c>
      <c r="WE34" s="211"/>
      <c r="WF34" s="212"/>
      <c r="WG34" s="94"/>
      <c r="WH34" s="94"/>
      <c r="WI34" s="94"/>
      <c r="WJ34" s="14">
        <f>入力シート!VV34</f>
        <v>0</v>
      </c>
      <c r="WL34" s="30" t="str">
        <f t="shared" si="353"/>
        <v/>
      </c>
      <c r="WM34" s="101">
        <f>入力シート!WL34</f>
        <v>0</v>
      </c>
      <c r="WN34" s="101" t="str">
        <f>IF(WL34="","",入力シート!WM34)</f>
        <v/>
      </c>
      <c r="WO34" s="24">
        <f>TIME(入力シート!WO34,入力シート!WQ34,0)</f>
        <v>0</v>
      </c>
      <c r="WP34" s="24">
        <f>TIME(入力シート!WS34,入力シート!WU34,0)</f>
        <v>0</v>
      </c>
      <c r="WQ34" s="31">
        <f>TIME(入力シート!WW34,入力シート!WY34,0)</f>
        <v>0</v>
      </c>
      <c r="WR34" s="31">
        <f>TIME(入力シート!XA34,入力シート!XC34,0)</f>
        <v>0</v>
      </c>
      <c r="WS34" s="24">
        <f t="shared" si="269"/>
        <v>0</v>
      </c>
      <c r="WT34" s="24">
        <f t="shared" si="270"/>
        <v>0</v>
      </c>
      <c r="WU34" s="24">
        <f t="shared" si="271"/>
        <v>0</v>
      </c>
      <c r="WV34" s="26" t="str">
        <f t="shared" si="48"/>
        <v/>
      </c>
      <c r="WW34" s="26" t="str">
        <f t="shared" si="49"/>
        <v/>
      </c>
      <c r="WX34" s="24" t="str">
        <f t="shared" si="396"/>
        <v/>
      </c>
      <c r="WY34" s="24" t="str">
        <f t="shared" si="470"/>
        <v/>
      </c>
      <c r="WZ34" s="101" t="str">
        <f t="shared" si="273"/>
        <v/>
      </c>
      <c r="XA34" s="24" t="str">
        <f t="shared" si="274"/>
        <v/>
      </c>
      <c r="XB34" s="27">
        <f t="shared" si="377"/>
        <v>1</v>
      </c>
      <c r="XC34" s="27" t="str">
        <f t="shared" si="275"/>
        <v>1</v>
      </c>
      <c r="XD34" s="27" t="str">
        <f t="shared" si="354"/>
        <v/>
      </c>
      <c r="XE34" s="27" t="str">
        <f t="shared" si="276"/>
        <v/>
      </c>
      <c r="XF34" s="28" t="str">
        <f t="shared" ca="1" si="277"/>
        <v/>
      </c>
      <c r="XG34" s="33">
        <f>入力シート!XE34</f>
        <v>0</v>
      </c>
      <c r="XH34" s="88" t="str">
        <f t="shared" ca="1" si="471"/>
        <v/>
      </c>
      <c r="XI34" s="87" t="str">
        <f t="shared" si="472"/>
        <v/>
      </c>
      <c r="XJ34" s="89" t="str">
        <f t="shared" ca="1" si="278"/>
        <v/>
      </c>
      <c r="XK34" s="84">
        <f t="shared" si="279"/>
        <v>0</v>
      </c>
      <c r="XL34" s="84" t="str">
        <f t="shared" si="473"/>
        <v/>
      </c>
      <c r="XM34" s="84" t="str">
        <f t="shared" si="280"/>
        <v/>
      </c>
      <c r="XN34" s="24" t="str">
        <f t="shared" si="281"/>
        <v/>
      </c>
      <c r="XO34" s="101">
        <f>入力シート!XF34</f>
        <v>0</v>
      </c>
      <c r="XP34" s="210">
        <f>入力シート!XG34</f>
        <v>0</v>
      </c>
      <c r="XQ34" s="211"/>
      <c r="XR34" s="212"/>
      <c r="XS34" s="94"/>
      <c r="XT34" s="94"/>
      <c r="XU34" s="94"/>
      <c r="XV34" s="14">
        <f>入力シート!XH34</f>
        <v>0</v>
      </c>
      <c r="XX34" s="30" t="str">
        <f t="shared" si="355"/>
        <v/>
      </c>
      <c r="XY34" s="101">
        <f>入力シート!XX34</f>
        <v>0</v>
      </c>
      <c r="XZ34" s="101" t="str">
        <f>IF(XX34="","",入力シート!XY34)</f>
        <v/>
      </c>
      <c r="YA34" s="24">
        <f>TIME(入力シート!YA34,入力シート!YC34,0)</f>
        <v>0</v>
      </c>
      <c r="YB34" s="24">
        <f>TIME(入力シート!YE34,入力シート!YG34,0)</f>
        <v>0</v>
      </c>
      <c r="YC34" s="31">
        <f>TIME(入力シート!YI34,入力シート!YK34,0)</f>
        <v>0</v>
      </c>
      <c r="YD34" s="31">
        <f>TIME(入力シート!YM34,入力シート!YO34,0)</f>
        <v>0</v>
      </c>
      <c r="YE34" s="24">
        <f t="shared" si="282"/>
        <v>0</v>
      </c>
      <c r="YF34" s="24">
        <f t="shared" si="283"/>
        <v>0</v>
      </c>
      <c r="YG34" s="24">
        <f t="shared" si="284"/>
        <v>0</v>
      </c>
      <c r="YH34" s="26" t="str">
        <f t="shared" si="51"/>
        <v/>
      </c>
      <c r="YI34" s="26" t="str">
        <f t="shared" si="52"/>
        <v/>
      </c>
      <c r="YJ34" s="24" t="str">
        <f t="shared" si="397"/>
        <v/>
      </c>
      <c r="YK34" s="24" t="str">
        <f t="shared" si="474"/>
        <v/>
      </c>
      <c r="YL34" s="101" t="str">
        <f t="shared" si="286"/>
        <v/>
      </c>
      <c r="YM34" s="24" t="str">
        <f t="shared" si="287"/>
        <v/>
      </c>
      <c r="YN34" s="27">
        <f t="shared" si="378"/>
        <v>1</v>
      </c>
      <c r="YO34" s="27" t="str">
        <f t="shared" si="288"/>
        <v>1</v>
      </c>
      <c r="YP34" s="27" t="str">
        <f t="shared" si="356"/>
        <v/>
      </c>
      <c r="YQ34" s="27" t="str">
        <f t="shared" si="289"/>
        <v/>
      </c>
      <c r="YR34" s="28" t="str">
        <f t="shared" ca="1" si="290"/>
        <v/>
      </c>
      <c r="YS34" s="33">
        <f>入力シート!YQ34</f>
        <v>0</v>
      </c>
      <c r="YT34" s="88" t="str">
        <f t="shared" ca="1" si="475"/>
        <v/>
      </c>
      <c r="YU34" s="87" t="str">
        <f t="shared" si="476"/>
        <v/>
      </c>
      <c r="YV34" s="89" t="str">
        <f t="shared" ca="1" si="291"/>
        <v/>
      </c>
      <c r="YW34" s="84">
        <f t="shared" si="292"/>
        <v>0</v>
      </c>
      <c r="YX34" s="84" t="str">
        <f t="shared" si="477"/>
        <v/>
      </c>
      <c r="YY34" s="84" t="str">
        <f t="shared" si="293"/>
        <v/>
      </c>
      <c r="YZ34" s="24" t="str">
        <f t="shared" si="294"/>
        <v/>
      </c>
      <c r="ZA34" s="101">
        <f>入力シート!YR34</f>
        <v>0</v>
      </c>
      <c r="ZB34" s="210">
        <f>入力シート!YS34</f>
        <v>0</v>
      </c>
      <c r="ZC34" s="211"/>
      <c r="ZD34" s="212"/>
      <c r="ZE34" s="94"/>
      <c r="ZF34" s="94"/>
      <c r="ZG34" s="94"/>
      <c r="ZH34" s="14">
        <f>入力シート!YT34</f>
        <v>0</v>
      </c>
      <c r="ZJ34" s="30" t="str">
        <f t="shared" si="357"/>
        <v/>
      </c>
      <c r="ZK34" s="101">
        <f>入力シート!ZJ34</f>
        <v>0</v>
      </c>
      <c r="ZL34" s="101" t="str">
        <f>IF(ZJ34="","",入力シート!ZK34)</f>
        <v/>
      </c>
      <c r="ZM34" s="24">
        <f>TIME(入力シート!ZM34,入力シート!ZO34,0)</f>
        <v>0</v>
      </c>
      <c r="ZN34" s="24">
        <f>TIME(入力シート!ZQ34,入力シート!ZS34,0)</f>
        <v>0</v>
      </c>
      <c r="ZO34" s="31">
        <f>TIME(入力シート!ZU34,入力シート!ZW34,0)</f>
        <v>0</v>
      </c>
      <c r="ZP34" s="31">
        <f>TIME(入力シート!ZY34,入力シート!AAA34,0)</f>
        <v>0</v>
      </c>
      <c r="ZQ34" s="24">
        <f t="shared" si="295"/>
        <v>0</v>
      </c>
      <c r="ZR34" s="24">
        <f t="shared" si="296"/>
        <v>0</v>
      </c>
      <c r="ZS34" s="24">
        <f t="shared" si="297"/>
        <v>0</v>
      </c>
      <c r="ZT34" s="26" t="str">
        <f t="shared" si="54"/>
        <v/>
      </c>
      <c r="ZU34" s="26" t="str">
        <f t="shared" si="55"/>
        <v/>
      </c>
      <c r="ZV34" s="24" t="str">
        <f t="shared" si="398"/>
        <v/>
      </c>
      <c r="ZW34" s="24" t="str">
        <f t="shared" si="478"/>
        <v/>
      </c>
      <c r="ZX34" s="101" t="str">
        <f t="shared" si="299"/>
        <v/>
      </c>
      <c r="ZY34" s="24" t="str">
        <f t="shared" si="300"/>
        <v/>
      </c>
      <c r="ZZ34" s="27">
        <f t="shared" si="379"/>
        <v>1</v>
      </c>
      <c r="AAA34" s="27" t="str">
        <f t="shared" si="301"/>
        <v>1</v>
      </c>
      <c r="AAB34" s="27" t="str">
        <f t="shared" si="358"/>
        <v/>
      </c>
      <c r="AAC34" s="27" t="str">
        <f t="shared" si="302"/>
        <v/>
      </c>
      <c r="AAD34" s="28" t="str">
        <f t="shared" ca="1" si="303"/>
        <v/>
      </c>
      <c r="AAE34" s="33">
        <f>入力シート!AAC34</f>
        <v>0</v>
      </c>
      <c r="AAF34" s="88" t="str">
        <f t="shared" ca="1" si="479"/>
        <v/>
      </c>
      <c r="AAG34" s="87" t="str">
        <f t="shared" si="480"/>
        <v/>
      </c>
      <c r="AAH34" s="89" t="str">
        <f t="shared" ca="1" si="304"/>
        <v/>
      </c>
      <c r="AAI34" s="84">
        <f t="shared" si="305"/>
        <v>0</v>
      </c>
      <c r="AAJ34" s="84" t="str">
        <f t="shared" si="481"/>
        <v/>
      </c>
      <c r="AAK34" s="84" t="str">
        <f t="shared" si="306"/>
        <v/>
      </c>
      <c r="AAL34" s="24" t="str">
        <f t="shared" si="307"/>
        <v/>
      </c>
      <c r="AAM34" s="101">
        <f>入力シート!AAD34</f>
        <v>0</v>
      </c>
      <c r="AAN34" s="210">
        <f>入力シート!AAE34</f>
        <v>0</v>
      </c>
      <c r="AAO34" s="211"/>
      <c r="AAP34" s="212"/>
      <c r="AAQ34" s="94"/>
      <c r="AAR34" s="94"/>
      <c r="AAS34" s="94"/>
      <c r="AAT34" s="14">
        <f>入力シート!AAF34</f>
        <v>0</v>
      </c>
      <c r="AAV34" s="30" t="str">
        <f t="shared" si="359"/>
        <v/>
      </c>
      <c r="AAW34" s="101">
        <f>入力シート!AAV34</f>
        <v>0</v>
      </c>
      <c r="AAX34" s="101" t="str">
        <f>IF(AAV34="","",入力シート!AAW34)</f>
        <v/>
      </c>
      <c r="AAY34" s="24">
        <f>TIME(入力シート!AAY34,入力シート!ABA34,0)</f>
        <v>0</v>
      </c>
      <c r="AAZ34" s="24">
        <f>TIME(入力シート!ABC34,入力シート!ABE34,0)</f>
        <v>0</v>
      </c>
      <c r="ABA34" s="31">
        <f>TIME(入力シート!ABG34,入力シート!ABI34,0)</f>
        <v>0</v>
      </c>
      <c r="ABB34" s="31">
        <f>TIME(入力シート!ABK34,入力シート!ABM34,0)</f>
        <v>0</v>
      </c>
      <c r="ABC34" s="24">
        <f t="shared" si="308"/>
        <v>0</v>
      </c>
      <c r="ABD34" s="24">
        <f t="shared" si="309"/>
        <v>0</v>
      </c>
      <c r="ABE34" s="24">
        <f t="shared" si="310"/>
        <v>0</v>
      </c>
      <c r="ABF34" s="26" t="str">
        <f t="shared" si="57"/>
        <v/>
      </c>
      <c r="ABG34" s="26" t="str">
        <f t="shared" si="58"/>
        <v/>
      </c>
      <c r="ABH34" s="24" t="str">
        <f t="shared" si="399"/>
        <v/>
      </c>
      <c r="ABI34" s="24" t="str">
        <f t="shared" si="482"/>
        <v/>
      </c>
      <c r="ABJ34" s="101" t="str">
        <f t="shared" si="312"/>
        <v/>
      </c>
      <c r="ABK34" s="24" t="str">
        <f t="shared" si="313"/>
        <v/>
      </c>
      <c r="ABL34" s="27">
        <f t="shared" si="380"/>
        <v>1</v>
      </c>
      <c r="ABM34" s="27" t="str">
        <f t="shared" si="314"/>
        <v>1</v>
      </c>
      <c r="ABN34" s="27" t="str">
        <f t="shared" si="360"/>
        <v/>
      </c>
      <c r="ABO34" s="27" t="str">
        <f t="shared" si="315"/>
        <v/>
      </c>
      <c r="ABP34" s="28" t="str">
        <f t="shared" ca="1" si="316"/>
        <v/>
      </c>
      <c r="ABQ34" s="33">
        <f>入力シート!ABO34</f>
        <v>0</v>
      </c>
      <c r="ABR34" s="88" t="str">
        <f t="shared" ca="1" si="483"/>
        <v/>
      </c>
      <c r="ABS34" s="87" t="str">
        <f t="shared" si="484"/>
        <v/>
      </c>
      <c r="ABT34" s="89" t="str">
        <f t="shared" ca="1" si="317"/>
        <v/>
      </c>
      <c r="ABU34" s="84">
        <f t="shared" si="318"/>
        <v>0</v>
      </c>
      <c r="ABV34" s="84" t="str">
        <f t="shared" si="485"/>
        <v/>
      </c>
      <c r="ABW34" s="84" t="str">
        <f t="shared" si="319"/>
        <v/>
      </c>
      <c r="ABX34" s="24" t="str">
        <f t="shared" si="320"/>
        <v/>
      </c>
      <c r="ABY34" s="101">
        <f>入力シート!ABP34</f>
        <v>0</v>
      </c>
      <c r="ABZ34" s="210">
        <f>入力シート!ABQ34</f>
        <v>0</v>
      </c>
      <c r="ACA34" s="211"/>
      <c r="ACB34" s="212"/>
      <c r="ACC34" s="94"/>
      <c r="ACD34" s="94"/>
      <c r="ACE34" s="94"/>
      <c r="ACF34" s="14">
        <f>入力シート!ABR34</f>
        <v>0</v>
      </c>
    </row>
    <row r="35" spans="2:760" ht="18" customHeight="1" x14ac:dyDescent="0.2">
      <c r="B35" s="30" t="str">
        <f t="shared" si="321"/>
        <v/>
      </c>
      <c r="C35" s="101">
        <f>入力シート!B35</f>
        <v>0</v>
      </c>
      <c r="D35" s="101" t="str">
        <f>IF(B35="","",入力シート!C35)</f>
        <v/>
      </c>
      <c r="E35" s="24">
        <f>TIME(入力シート!E35,入力シート!G35,0)</f>
        <v>0</v>
      </c>
      <c r="F35" s="24">
        <f>TIME(入力シート!I35,入力シート!K35,0)</f>
        <v>0</v>
      </c>
      <c r="G35" s="31">
        <f>TIME(入力シート!M35,入力シート!O35,0)</f>
        <v>0</v>
      </c>
      <c r="H35" s="31">
        <f>TIME(入力シート!Q35,入力シート!S35,0)</f>
        <v>0</v>
      </c>
      <c r="I35" s="24">
        <f t="shared" si="60"/>
        <v>0</v>
      </c>
      <c r="J35" s="24">
        <f t="shared" si="61"/>
        <v>0</v>
      </c>
      <c r="K35" s="24">
        <f t="shared" si="62"/>
        <v>0</v>
      </c>
      <c r="L35" s="26" t="str">
        <f t="shared" si="400"/>
        <v/>
      </c>
      <c r="M35" s="26" t="str">
        <f t="shared" si="1"/>
        <v/>
      </c>
      <c r="N35" s="24" t="str">
        <f t="shared" si="401"/>
        <v/>
      </c>
      <c r="O35" s="24" t="str">
        <f t="shared" si="402"/>
        <v/>
      </c>
      <c r="P35" s="101" t="str">
        <f t="shared" si="403"/>
        <v/>
      </c>
      <c r="Q35" s="24" t="str">
        <f t="shared" si="66"/>
        <v/>
      </c>
      <c r="R35" s="27">
        <f t="shared" si="361"/>
        <v>1</v>
      </c>
      <c r="S35" s="27" t="str">
        <f t="shared" si="404"/>
        <v>1</v>
      </c>
      <c r="T35" s="27" t="str">
        <f t="shared" si="322"/>
        <v/>
      </c>
      <c r="U35" s="27" t="str">
        <f t="shared" si="405"/>
        <v/>
      </c>
      <c r="V35" s="28" t="str">
        <f t="shared" ca="1" si="406"/>
        <v/>
      </c>
      <c r="W35" s="33">
        <f>入力シート!U35</f>
        <v>0</v>
      </c>
      <c r="X35" s="88" t="str">
        <f t="shared" ca="1" si="407"/>
        <v/>
      </c>
      <c r="Y35" s="87" t="str">
        <f t="shared" si="408"/>
        <v/>
      </c>
      <c r="Z35" s="89" t="str">
        <f t="shared" ca="1" si="70"/>
        <v/>
      </c>
      <c r="AA35" s="84">
        <f t="shared" si="71"/>
        <v>0</v>
      </c>
      <c r="AB35" s="84" t="str">
        <f t="shared" si="409"/>
        <v/>
      </c>
      <c r="AC35" s="84" t="str">
        <f t="shared" si="72"/>
        <v/>
      </c>
      <c r="AD35" s="24" t="str">
        <f t="shared" si="73"/>
        <v/>
      </c>
      <c r="AE35" s="101">
        <f>入力シート!V35</f>
        <v>0</v>
      </c>
      <c r="AF35" s="210">
        <f>入力シート!W35</f>
        <v>0</v>
      </c>
      <c r="AG35" s="211"/>
      <c r="AH35" s="212"/>
      <c r="AI35" s="94"/>
      <c r="AJ35" s="94"/>
      <c r="AK35" s="94"/>
      <c r="AL35" s="14">
        <f>入力シート!X35</f>
        <v>0</v>
      </c>
      <c r="AN35" s="30" t="str">
        <f t="shared" si="323"/>
        <v/>
      </c>
      <c r="AO35" s="101">
        <f>入力シート!AN35</f>
        <v>0</v>
      </c>
      <c r="AP35" s="101" t="str">
        <f>IF(AN35="","",入力シート!AO35)</f>
        <v/>
      </c>
      <c r="AQ35" s="24">
        <f>TIME(入力シート!AQ35,入力シート!AS35,0)</f>
        <v>0</v>
      </c>
      <c r="AR35" s="24">
        <f>TIME(入力シート!AU35,入力シート!AW35,0)</f>
        <v>0</v>
      </c>
      <c r="AS35" s="31">
        <f>TIME(入力シート!AY35,入力シート!BA35,0)</f>
        <v>0</v>
      </c>
      <c r="AT35" s="31">
        <f>TIME(入力シート!BC35,入力シート!BE35,0)</f>
        <v>0</v>
      </c>
      <c r="AU35" s="24">
        <f t="shared" si="74"/>
        <v>0</v>
      </c>
      <c r="AV35" s="24">
        <f t="shared" si="75"/>
        <v>0</v>
      </c>
      <c r="AW35" s="24">
        <f t="shared" si="76"/>
        <v>0</v>
      </c>
      <c r="AX35" s="26" t="str">
        <f t="shared" si="3"/>
        <v/>
      </c>
      <c r="AY35" s="26" t="str">
        <f t="shared" si="4"/>
        <v/>
      </c>
      <c r="AZ35" s="24" t="str">
        <f t="shared" si="381"/>
        <v/>
      </c>
      <c r="BA35" s="24" t="str">
        <f t="shared" si="410"/>
        <v/>
      </c>
      <c r="BB35" s="101" t="str">
        <f t="shared" si="78"/>
        <v/>
      </c>
      <c r="BC35" s="24" t="str">
        <f t="shared" si="79"/>
        <v/>
      </c>
      <c r="BD35" s="27">
        <f t="shared" si="362"/>
        <v>1</v>
      </c>
      <c r="BE35" s="27" t="str">
        <f t="shared" si="80"/>
        <v>1</v>
      </c>
      <c r="BF35" s="27" t="str">
        <f t="shared" si="324"/>
        <v/>
      </c>
      <c r="BG35" s="27" t="str">
        <f t="shared" si="81"/>
        <v/>
      </c>
      <c r="BH35" s="28" t="str">
        <f t="shared" ca="1" si="82"/>
        <v/>
      </c>
      <c r="BI35" s="33">
        <f>入力シート!BG35</f>
        <v>0</v>
      </c>
      <c r="BJ35" s="88" t="str">
        <f t="shared" ca="1" si="411"/>
        <v/>
      </c>
      <c r="BK35" s="87" t="str">
        <f t="shared" si="412"/>
        <v/>
      </c>
      <c r="BL35" s="89" t="str">
        <f t="shared" ca="1" si="83"/>
        <v/>
      </c>
      <c r="BM35" s="84">
        <f t="shared" si="84"/>
        <v>0</v>
      </c>
      <c r="BN35" s="84" t="str">
        <f t="shared" si="413"/>
        <v/>
      </c>
      <c r="BO35" s="84" t="str">
        <f t="shared" si="85"/>
        <v/>
      </c>
      <c r="BP35" s="24" t="str">
        <f t="shared" si="86"/>
        <v/>
      </c>
      <c r="BQ35" s="101">
        <f>入力シート!BH35</f>
        <v>0</v>
      </c>
      <c r="BR35" s="210">
        <f>入力シート!BI35</f>
        <v>0</v>
      </c>
      <c r="BS35" s="211"/>
      <c r="BT35" s="212"/>
      <c r="BU35" s="94"/>
      <c r="BV35" s="94"/>
      <c r="BW35" s="94"/>
      <c r="BX35" s="14">
        <f>入力シート!BJ35</f>
        <v>0</v>
      </c>
      <c r="BZ35" s="30" t="str">
        <f t="shared" si="325"/>
        <v/>
      </c>
      <c r="CA35" s="101">
        <f>入力シート!BZ35</f>
        <v>0</v>
      </c>
      <c r="CB35" s="101" t="str">
        <f>IF(BZ35="","",入力シート!CA35)</f>
        <v/>
      </c>
      <c r="CC35" s="24">
        <f>TIME(入力シート!CC35,入力シート!CE35,0)</f>
        <v>0</v>
      </c>
      <c r="CD35" s="24">
        <f>TIME(入力シート!CG35,入力シート!CI35,0)</f>
        <v>0</v>
      </c>
      <c r="CE35" s="31">
        <f>TIME(入力シート!CK35,入力シート!CM35,0)</f>
        <v>0</v>
      </c>
      <c r="CF35" s="31">
        <f>TIME(入力シート!CO35,入力シート!CQ35,0)</f>
        <v>0</v>
      </c>
      <c r="CG35" s="24">
        <f t="shared" si="87"/>
        <v>0</v>
      </c>
      <c r="CH35" s="24">
        <f t="shared" si="88"/>
        <v>0</v>
      </c>
      <c r="CI35" s="24">
        <f t="shared" si="89"/>
        <v>0</v>
      </c>
      <c r="CJ35" s="26" t="str">
        <f t="shared" si="6"/>
        <v/>
      </c>
      <c r="CK35" s="26" t="str">
        <f t="shared" si="7"/>
        <v/>
      </c>
      <c r="CL35" s="24" t="str">
        <f t="shared" si="382"/>
        <v/>
      </c>
      <c r="CM35" s="24" t="str">
        <f t="shared" si="414"/>
        <v/>
      </c>
      <c r="CN35" s="101" t="str">
        <f t="shared" si="91"/>
        <v/>
      </c>
      <c r="CO35" s="24" t="str">
        <f t="shared" si="92"/>
        <v/>
      </c>
      <c r="CP35" s="27">
        <f t="shared" si="363"/>
        <v>1</v>
      </c>
      <c r="CQ35" s="27" t="str">
        <f t="shared" si="93"/>
        <v>1</v>
      </c>
      <c r="CR35" s="27" t="str">
        <f t="shared" si="326"/>
        <v/>
      </c>
      <c r="CS35" s="27" t="str">
        <f t="shared" si="94"/>
        <v/>
      </c>
      <c r="CT35" s="28" t="str">
        <f t="shared" ca="1" si="95"/>
        <v/>
      </c>
      <c r="CU35" s="33">
        <f>入力シート!CS35</f>
        <v>0</v>
      </c>
      <c r="CV35" s="88" t="str">
        <f t="shared" ca="1" si="415"/>
        <v/>
      </c>
      <c r="CW35" s="87" t="str">
        <f t="shared" si="416"/>
        <v/>
      </c>
      <c r="CX35" s="89" t="str">
        <f t="shared" ca="1" si="96"/>
        <v/>
      </c>
      <c r="CY35" s="84">
        <f t="shared" si="97"/>
        <v>0</v>
      </c>
      <c r="CZ35" s="84" t="str">
        <f t="shared" si="417"/>
        <v/>
      </c>
      <c r="DA35" s="84" t="str">
        <f t="shared" si="98"/>
        <v/>
      </c>
      <c r="DB35" s="24" t="str">
        <f t="shared" si="99"/>
        <v/>
      </c>
      <c r="DC35" s="101">
        <f>入力シート!CT35</f>
        <v>0</v>
      </c>
      <c r="DD35" s="210">
        <f>入力シート!CU35</f>
        <v>0</v>
      </c>
      <c r="DE35" s="211"/>
      <c r="DF35" s="212"/>
      <c r="DG35" s="94"/>
      <c r="DH35" s="94"/>
      <c r="DI35" s="94"/>
      <c r="DJ35" s="14">
        <f>入力シート!CV35</f>
        <v>0</v>
      </c>
      <c r="DL35" s="30" t="str">
        <f t="shared" si="327"/>
        <v/>
      </c>
      <c r="DM35" s="101">
        <f>入力シート!DL35</f>
        <v>0</v>
      </c>
      <c r="DN35" s="101" t="str">
        <f>IF(DL35="","",入力シート!DM35)</f>
        <v/>
      </c>
      <c r="DO35" s="24">
        <f>TIME(入力シート!DO35,入力シート!DQ35,0)</f>
        <v>0</v>
      </c>
      <c r="DP35" s="24">
        <f>TIME(入力シート!DS35,入力シート!DU35,0)</f>
        <v>0</v>
      </c>
      <c r="DQ35" s="31">
        <f>TIME(入力シート!DW35,入力シート!DY35,0)</f>
        <v>0</v>
      </c>
      <c r="DR35" s="31">
        <f>TIME(入力シート!EA35,入力シート!EC35,0)</f>
        <v>0</v>
      </c>
      <c r="DS35" s="24">
        <f t="shared" si="100"/>
        <v>0</v>
      </c>
      <c r="DT35" s="24">
        <f t="shared" si="101"/>
        <v>0</v>
      </c>
      <c r="DU35" s="24">
        <f t="shared" si="102"/>
        <v>0</v>
      </c>
      <c r="DV35" s="26" t="str">
        <f t="shared" si="9"/>
        <v/>
      </c>
      <c r="DW35" s="26" t="str">
        <f t="shared" si="10"/>
        <v/>
      </c>
      <c r="DX35" s="24" t="str">
        <f t="shared" si="383"/>
        <v/>
      </c>
      <c r="DY35" s="24" t="str">
        <f t="shared" si="418"/>
        <v/>
      </c>
      <c r="DZ35" s="101" t="str">
        <f t="shared" si="104"/>
        <v/>
      </c>
      <c r="EA35" s="24" t="str">
        <f t="shared" si="105"/>
        <v/>
      </c>
      <c r="EB35" s="27">
        <f t="shared" si="364"/>
        <v>1</v>
      </c>
      <c r="EC35" s="27" t="str">
        <f t="shared" si="106"/>
        <v>1</v>
      </c>
      <c r="ED35" s="27" t="str">
        <f t="shared" si="328"/>
        <v/>
      </c>
      <c r="EE35" s="27" t="str">
        <f t="shared" si="107"/>
        <v/>
      </c>
      <c r="EF35" s="28" t="str">
        <f t="shared" ca="1" si="108"/>
        <v/>
      </c>
      <c r="EG35" s="33">
        <f>入力シート!EE35</f>
        <v>0</v>
      </c>
      <c r="EH35" s="88" t="str">
        <f t="shared" ca="1" si="419"/>
        <v/>
      </c>
      <c r="EI35" s="87" t="str">
        <f t="shared" si="420"/>
        <v/>
      </c>
      <c r="EJ35" s="89" t="str">
        <f t="shared" ca="1" si="109"/>
        <v/>
      </c>
      <c r="EK35" s="84">
        <f t="shared" si="110"/>
        <v>0</v>
      </c>
      <c r="EL35" s="84" t="str">
        <f t="shared" si="421"/>
        <v/>
      </c>
      <c r="EM35" s="84" t="str">
        <f t="shared" si="111"/>
        <v/>
      </c>
      <c r="EN35" s="24" t="str">
        <f t="shared" si="112"/>
        <v/>
      </c>
      <c r="EO35" s="101">
        <f>入力シート!EF35</f>
        <v>0</v>
      </c>
      <c r="EP35" s="210">
        <f>入力シート!EG35</f>
        <v>0</v>
      </c>
      <c r="EQ35" s="211"/>
      <c r="ER35" s="212"/>
      <c r="ES35" s="94"/>
      <c r="ET35" s="94"/>
      <c r="EU35" s="94"/>
      <c r="EV35" s="14">
        <f>入力シート!EH35</f>
        <v>0</v>
      </c>
      <c r="EX35" s="30" t="str">
        <f t="shared" si="329"/>
        <v/>
      </c>
      <c r="EY35" s="101">
        <f>入力シート!EX35</f>
        <v>0</v>
      </c>
      <c r="EZ35" s="101" t="str">
        <f>IF(EX35="","",入力シート!EY35)</f>
        <v/>
      </c>
      <c r="FA35" s="24">
        <f>TIME(入力シート!FA35,入力シート!FC35,0)</f>
        <v>0</v>
      </c>
      <c r="FB35" s="24">
        <f>TIME(入力シート!FE35,入力シート!FG35,0)</f>
        <v>0</v>
      </c>
      <c r="FC35" s="31">
        <f>TIME(入力シート!FI35,入力シート!FK35,0)</f>
        <v>0</v>
      </c>
      <c r="FD35" s="31">
        <f>TIME(入力シート!FM35,入力シート!FO35,0)</f>
        <v>0</v>
      </c>
      <c r="FE35" s="24">
        <f t="shared" si="113"/>
        <v>0</v>
      </c>
      <c r="FF35" s="24">
        <f t="shared" si="114"/>
        <v>0</v>
      </c>
      <c r="FG35" s="24">
        <f t="shared" si="115"/>
        <v>0</v>
      </c>
      <c r="FH35" s="26" t="str">
        <f t="shared" si="12"/>
        <v/>
      </c>
      <c r="FI35" s="26" t="str">
        <f t="shared" si="13"/>
        <v/>
      </c>
      <c r="FJ35" s="24" t="str">
        <f t="shared" si="384"/>
        <v/>
      </c>
      <c r="FK35" s="24" t="str">
        <f t="shared" si="422"/>
        <v/>
      </c>
      <c r="FL35" s="101" t="str">
        <f t="shared" si="117"/>
        <v/>
      </c>
      <c r="FM35" s="24" t="str">
        <f t="shared" si="118"/>
        <v/>
      </c>
      <c r="FN35" s="27">
        <f t="shared" si="365"/>
        <v>1</v>
      </c>
      <c r="FO35" s="27" t="str">
        <f t="shared" si="119"/>
        <v>1</v>
      </c>
      <c r="FP35" s="27" t="str">
        <f t="shared" si="330"/>
        <v/>
      </c>
      <c r="FQ35" s="27" t="str">
        <f t="shared" si="120"/>
        <v/>
      </c>
      <c r="FR35" s="28" t="str">
        <f t="shared" ca="1" si="121"/>
        <v/>
      </c>
      <c r="FS35" s="33">
        <f>入力シート!FQ35</f>
        <v>0</v>
      </c>
      <c r="FT35" s="88" t="str">
        <f t="shared" ca="1" si="423"/>
        <v/>
      </c>
      <c r="FU35" s="87" t="str">
        <f t="shared" si="424"/>
        <v/>
      </c>
      <c r="FV35" s="89" t="str">
        <f t="shared" ca="1" si="122"/>
        <v/>
      </c>
      <c r="FW35" s="84">
        <f t="shared" si="123"/>
        <v>0</v>
      </c>
      <c r="FX35" s="84" t="str">
        <f t="shared" si="425"/>
        <v/>
      </c>
      <c r="FY35" s="84" t="str">
        <f t="shared" si="124"/>
        <v/>
      </c>
      <c r="FZ35" s="24" t="str">
        <f t="shared" si="125"/>
        <v/>
      </c>
      <c r="GA35" s="101">
        <f>入力シート!FR35</f>
        <v>0</v>
      </c>
      <c r="GB35" s="210">
        <f>入力シート!FS35</f>
        <v>0</v>
      </c>
      <c r="GC35" s="211"/>
      <c r="GD35" s="212"/>
      <c r="GE35" s="94"/>
      <c r="GF35" s="94"/>
      <c r="GG35" s="94"/>
      <c r="GH35" s="14">
        <f>入力シート!FT35</f>
        <v>0</v>
      </c>
      <c r="GJ35" s="30" t="str">
        <f t="shared" si="331"/>
        <v/>
      </c>
      <c r="GK35" s="101">
        <f>入力シート!GJ35</f>
        <v>0</v>
      </c>
      <c r="GL35" s="101" t="str">
        <f>IF(GJ35="","",入力シート!GK35)</f>
        <v/>
      </c>
      <c r="GM35" s="24">
        <f>TIME(入力シート!GM35,入力シート!GO35,0)</f>
        <v>0</v>
      </c>
      <c r="GN35" s="24">
        <f>TIME(入力シート!GQ35,入力シート!GS35,0)</f>
        <v>0</v>
      </c>
      <c r="GO35" s="31">
        <f>TIME(入力シート!GU35,入力シート!GW35,0)</f>
        <v>0</v>
      </c>
      <c r="GP35" s="31">
        <f>TIME(入力シート!GY35,入力シート!HA35,0)</f>
        <v>0</v>
      </c>
      <c r="GQ35" s="24">
        <f t="shared" si="126"/>
        <v>0</v>
      </c>
      <c r="GR35" s="24">
        <f t="shared" si="127"/>
        <v>0</v>
      </c>
      <c r="GS35" s="24">
        <f t="shared" si="128"/>
        <v>0</v>
      </c>
      <c r="GT35" s="26" t="str">
        <f t="shared" si="15"/>
        <v/>
      </c>
      <c r="GU35" s="26" t="str">
        <f t="shared" si="16"/>
        <v/>
      </c>
      <c r="GV35" s="24" t="str">
        <f t="shared" si="385"/>
        <v/>
      </c>
      <c r="GW35" s="24" t="str">
        <f t="shared" si="426"/>
        <v/>
      </c>
      <c r="GX35" s="101" t="str">
        <f t="shared" si="130"/>
        <v/>
      </c>
      <c r="GY35" s="24" t="str">
        <f t="shared" si="131"/>
        <v/>
      </c>
      <c r="GZ35" s="27">
        <f t="shared" si="366"/>
        <v>1</v>
      </c>
      <c r="HA35" s="27" t="str">
        <f t="shared" si="132"/>
        <v>1</v>
      </c>
      <c r="HB35" s="27" t="str">
        <f t="shared" si="332"/>
        <v/>
      </c>
      <c r="HC35" s="27" t="str">
        <f t="shared" si="133"/>
        <v/>
      </c>
      <c r="HD35" s="28" t="str">
        <f t="shared" ca="1" si="134"/>
        <v/>
      </c>
      <c r="HE35" s="33">
        <f>入力シート!HC35</f>
        <v>0</v>
      </c>
      <c r="HF35" s="88" t="str">
        <f t="shared" ca="1" si="427"/>
        <v/>
      </c>
      <c r="HG35" s="87" t="str">
        <f t="shared" si="428"/>
        <v/>
      </c>
      <c r="HH35" s="89" t="str">
        <f t="shared" ca="1" si="135"/>
        <v/>
      </c>
      <c r="HI35" s="84">
        <f t="shared" si="136"/>
        <v>0</v>
      </c>
      <c r="HJ35" s="84" t="str">
        <f t="shared" si="429"/>
        <v/>
      </c>
      <c r="HK35" s="84" t="str">
        <f t="shared" si="137"/>
        <v/>
      </c>
      <c r="HL35" s="24" t="str">
        <f t="shared" si="138"/>
        <v/>
      </c>
      <c r="HM35" s="101">
        <f>入力シート!HD35</f>
        <v>0</v>
      </c>
      <c r="HN35" s="210">
        <f>入力シート!HE35</f>
        <v>0</v>
      </c>
      <c r="HO35" s="211"/>
      <c r="HP35" s="212"/>
      <c r="HQ35" s="94"/>
      <c r="HR35" s="94"/>
      <c r="HS35" s="94"/>
      <c r="HT35" s="14">
        <f>入力シート!HF35</f>
        <v>0</v>
      </c>
      <c r="HV35" s="30" t="str">
        <f t="shared" si="333"/>
        <v/>
      </c>
      <c r="HW35" s="101">
        <f>入力シート!HV35</f>
        <v>0</v>
      </c>
      <c r="HX35" s="101" t="str">
        <f>IF(HV35="","",入力シート!HW35)</f>
        <v/>
      </c>
      <c r="HY35" s="24">
        <f>TIME(入力シート!HY35,入力シート!IA35,0)</f>
        <v>0</v>
      </c>
      <c r="HZ35" s="24">
        <f>TIME(入力シート!IC35,入力シート!IE35,0)</f>
        <v>0</v>
      </c>
      <c r="IA35" s="31">
        <f>TIME(入力シート!IG35,入力シート!II35,0)</f>
        <v>0</v>
      </c>
      <c r="IB35" s="31">
        <f>TIME(入力シート!IK35,入力シート!IM35,0)</f>
        <v>0</v>
      </c>
      <c r="IC35" s="24">
        <f t="shared" si="139"/>
        <v>0</v>
      </c>
      <c r="ID35" s="24">
        <f t="shared" si="140"/>
        <v>0</v>
      </c>
      <c r="IE35" s="24">
        <f t="shared" si="141"/>
        <v>0</v>
      </c>
      <c r="IF35" s="26" t="str">
        <f t="shared" si="18"/>
        <v/>
      </c>
      <c r="IG35" s="26" t="str">
        <f t="shared" si="19"/>
        <v/>
      </c>
      <c r="IH35" s="24" t="str">
        <f t="shared" si="386"/>
        <v/>
      </c>
      <c r="II35" s="24" t="str">
        <f t="shared" si="430"/>
        <v/>
      </c>
      <c r="IJ35" s="101" t="str">
        <f t="shared" si="143"/>
        <v/>
      </c>
      <c r="IK35" s="24" t="str">
        <f t="shared" si="144"/>
        <v/>
      </c>
      <c r="IL35" s="27">
        <f t="shared" si="367"/>
        <v>1</v>
      </c>
      <c r="IM35" s="27" t="str">
        <f t="shared" si="145"/>
        <v>1</v>
      </c>
      <c r="IN35" s="27" t="str">
        <f t="shared" si="334"/>
        <v/>
      </c>
      <c r="IO35" s="27" t="str">
        <f t="shared" si="146"/>
        <v/>
      </c>
      <c r="IP35" s="28" t="str">
        <f t="shared" ca="1" si="147"/>
        <v/>
      </c>
      <c r="IQ35" s="33">
        <f>入力シート!IO35</f>
        <v>0</v>
      </c>
      <c r="IR35" s="88" t="str">
        <f t="shared" ca="1" si="431"/>
        <v/>
      </c>
      <c r="IS35" s="87" t="str">
        <f t="shared" si="432"/>
        <v/>
      </c>
      <c r="IT35" s="89" t="str">
        <f t="shared" ca="1" si="148"/>
        <v/>
      </c>
      <c r="IU35" s="84">
        <f t="shared" si="149"/>
        <v>0</v>
      </c>
      <c r="IV35" s="84" t="str">
        <f t="shared" si="433"/>
        <v/>
      </c>
      <c r="IW35" s="84" t="str">
        <f t="shared" si="150"/>
        <v/>
      </c>
      <c r="IX35" s="24" t="str">
        <f t="shared" si="151"/>
        <v/>
      </c>
      <c r="IY35" s="101">
        <f>入力シート!IP35</f>
        <v>0</v>
      </c>
      <c r="IZ35" s="210">
        <f>入力シート!IQ35</f>
        <v>0</v>
      </c>
      <c r="JA35" s="211"/>
      <c r="JB35" s="212"/>
      <c r="JC35" s="94"/>
      <c r="JD35" s="94"/>
      <c r="JE35" s="94"/>
      <c r="JF35" s="14">
        <f>入力シート!IR35</f>
        <v>0</v>
      </c>
      <c r="JH35" s="30" t="str">
        <f t="shared" si="335"/>
        <v/>
      </c>
      <c r="JI35" s="101">
        <f>入力シート!JH35</f>
        <v>0</v>
      </c>
      <c r="JJ35" s="101" t="str">
        <f>IF(JH35="","",入力シート!JI35)</f>
        <v/>
      </c>
      <c r="JK35" s="24">
        <f>TIME(入力シート!JK35,入力シート!JM35,0)</f>
        <v>0</v>
      </c>
      <c r="JL35" s="24">
        <f>TIME(入力シート!JO35,入力シート!JQ35,0)</f>
        <v>0</v>
      </c>
      <c r="JM35" s="31">
        <f>TIME(入力シート!JS35,入力シート!JU35,0)</f>
        <v>0</v>
      </c>
      <c r="JN35" s="31">
        <f>TIME(入力シート!JW35,入力シート!JY35,0)</f>
        <v>0</v>
      </c>
      <c r="JO35" s="24">
        <f t="shared" si="152"/>
        <v>0</v>
      </c>
      <c r="JP35" s="24">
        <f t="shared" si="153"/>
        <v>0</v>
      </c>
      <c r="JQ35" s="24">
        <f t="shared" si="154"/>
        <v>0</v>
      </c>
      <c r="JR35" s="26" t="str">
        <f t="shared" si="21"/>
        <v/>
      </c>
      <c r="JS35" s="26" t="str">
        <f t="shared" si="22"/>
        <v/>
      </c>
      <c r="JT35" s="24" t="str">
        <f t="shared" si="387"/>
        <v/>
      </c>
      <c r="JU35" s="24" t="str">
        <f t="shared" si="434"/>
        <v/>
      </c>
      <c r="JV35" s="101" t="str">
        <f t="shared" si="156"/>
        <v/>
      </c>
      <c r="JW35" s="24" t="str">
        <f t="shared" si="157"/>
        <v/>
      </c>
      <c r="JX35" s="27">
        <f t="shared" si="368"/>
        <v>1</v>
      </c>
      <c r="JY35" s="27" t="str">
        <f t="shared" si="158"/>
        <v>1</v>
      </c>
      <c r="JZ35" s="27" t="str">
        <f t="shared" si="336"/>
        <v/>
      </c>
      <c r="KA35" s="27" t="str">
        <f t="shared" si="159"/>
        <v/>
      </c>
      <c r="KB35" s="28" t="str">
        <f t="shared" ca="1" si="160"/>
        <v/>
      </c>
      <c r="KC35" s="33">
        <f>入力シート!KA35</f>
        <v>0</v>
      </c>
      <c r="KD35" s="88" t="str">
        <f t="shared" ca="1" si="435"/>
        <v/>
      </c>
      <c r="KE35" s="87" t="str">
        <f t="shared" si="436"/>
        <v/>
      </c>
      <c r="KF35" s="89" t="str">
        <f t="shared" ca="1" si="161"/>
        <v/>
      </c>
      <c r="KG35" s="84">
        <f t="shared" si="162"/>
        <v>0</v>
      </c>
      <c r="KH35" s="84" t="str">
        <f t="shared" si="437"/>
        <v/>
      </c>
      <c r="KI35" s="84" t="str">
        <f t="shared" si="163"/>
        <v/>
      </c>
      <c r="KJ35" s="24" t="str">
        <f t="shared" si="164"/>
        <v/>
      </c>
      <c r="KK35" s="101">
        <f>入力シート!KB35</f>
        <v>0</v>
      </c>
      <c r="KL35" s="210">
        <f>入力シート!KC35</f>
        <v>0</v>
      </c>
      <c r="KM35" s="211"/>
      <c r="KN35" s="212"/>
      <c r="KO35" s="94"/>
      <c r="KP35" s="94"/>
      <c r="KQ35" s="94"/>
      <c r="KR35" s="14">
        <f>入力シート!KD35</f>
        <v>0</v>
      </c>
      <c r="KT35" s="30" t="str">
        <f t="shared" si="337"/>
        <v/>
      </c>
      <c r="KU35" s="101">
        <f>入力シート!KT35</f>
        <v>0</v>
      </c>
      <c r="KV35" s="101" t="str">
        <f>IF(KT35="","",入力シート!KU35)</f>
        <v/>
      </c>
      <c r="KW35" s="24">
        <f>TIME(入力シート!KW35,入力シート!KY35,0)</f>
        <v>0</v>
      </c>
      <c r="KX35" s="24">
        <f>TIME(入力シート!LA35,入力シート!LC35,0)</f>
        <v>0</v>
      </c>
      <c r="KY35" s="31">
        <f>TIME(入力シート!LE35,入力シート!LG35,0)</f>
        <v>0</v>
      </c>
      <c r="KZ35" s="31">
        <f>TIME(入力シート!LI35,入力シート!LK35,0)</f>
        <v>0</v>
      </c>
      <c r="LA35" s="24">
        <f t="shared" si="165"/>
        <v>0</v>
      </c>
      <c r="LB35" s="24">
        <f t="shared" si="166"/>
        <v>0</v>
      </c>
      <c r="LC35" s="24">
        <f t="shared" si="167"/>
        <v>0</v>
      </c>
      <c r="LD35" s="26" t="str">
        <f t="shared" si="24"/>
        <v/>
      </c>
      <c r="LE35" s="26" t="str">
        <f t="shared" si="25"/>
        <v/>
      </c>
      <c r="LF35" s="24" t="str">
        <f t="shared" si="388"/>
        <v/>
      </c>
      <c r="LG35" s="24" t="str">
        <f t="shared" si="438"/>
        <v/>
      </c>
      <c r="LH35" s="101" t="str">
        <f t="shared" si="169"/>
        <v/>
      </c>
      <c r="LI35" s="24" t="str">
        <f t="shared" si="170"/>
        <v/>
      </c>
      <c r="LJ35" s="27">
        <f t="shared" si="369"/>
        <v>1</v>
      </c>
      <c r="LK35" s="27" t="str">
        <f t="shared" si="171"/>
        <v>1</v>
      </c>
      <c r="LL35" s="27" t="str">
        <f t="shared" si="338"/>
        <v/>
      </c>
      <c r="LM35" s="27" t="str">
        <f t="shared" si="172"/>
        <v/>
      </c>
      <c r="LN35" s="28" t="str">
        <f t="shared" ca="1" si="173"/>
        <v/>
      </c>
      <c r="LO35" s="33">
        <f>入力シート!LM35</f>
        <v>0</v>
      </c>
      <c r="LP35" s="88" t="str">
        <f t="shared" ca="1" si="439"/>
        <v/>
      </c>
      <c r="LQ35" s="87" t="str">
        <f t="shared" si="440"/>
        <v/>
      </c>
      <c r="LR35" s="89" t="str">
        <f t="shared" ca="1" si="174"/>
        <v/>
      </c>
      <c r="LS35" s="84">
        <f t="shared" si="175"/>
        <v>0</v>
      </c>
      <c r="LT35" s="84" t="str">
        <f t="shared" si="441"/>
        <v/>
      </c>
      <c r="LU35" s="84" t="str">
        <f t="shared" si="176"/>
        <v/>
      </c>
      <c r="LV35" s="24" t="str">
        <f t="shared" si="177"/>
        <v/>
      </c>
      <c r="LW35" s="101">
        <f>入力シート!LN35</f>
        <v>0</v>
      </c>
      <c r="LX35" s="210">
        <f>入力シート!LO35</f>
        <v>0</v>
      </c>
      <c r="LY35" s="211"/>
      <c r="LZ35" s="212"/>
      <c r="MA35" s="94"/>
      <c r="MB35" s="94"/>
      <c r="MC35" s="94"/>
      <c r="MD35" s="14">
        <f>入力シート!LP35</f>
        <v>0</v>
      </c>
      <c r="MF35" s="30" t="str">
        <f t="shared" si="339"/>
        <v/>
      </c>
      <c r="MG35" s="101">
        <f>入力シート!MF35</f>
        <v>0</v>
      </c>
      <c r="MH35" s="101" t="str">
        <f>IF(MF35="","",入力シート!MG35)</f>
        <v/>
      </c>
      <c r="MI35" s="24">
        <f>TIME(入力シート!MI35,入力シート!MK35,0)</f>
        <v>0</v>
      </c>
      <c r="MJ35" s="24">
        <f>TIME(入力シート!MM35,入力シート!MO35,0)</f>
        <v>0</v>
      </c>
      <c r="MK35" s="31">
        <f>TIME(入力シート!MQ35,入力シート!MS35,0)</f>
        <v>0</v>
      </c>
      <c r="ML35" s="31">
        <f>TIME(入力シート!MU35,入力シート!MW35,0)</f>
        <v>0</v>
      </c>
      <c r="MM35" s="24">
        <f t="shared" si="178"/>
        <v>0</v>
      </c>
      <c r="MN35" s="24">
        <f t="shared" si="179"/>
        <v>0</v>
      </c>
      <c r="MO35" s="24">
        <f t="shared" si="180"/>
        <v>0</v>
      </c>
      <c r="MP35" s="26" t="str">
        <f t="shared" si="27"/>
        <v/>
      </c>
      <c r="MQ35" s="26" t="str">
        <f t="shared" si="28"/>
        <v/>
      </c>
      <c r="MR35" s="24" t="str">
        <f t="shared" si="389"/>
        <v/>
      </c>
      <c r="MS35" s="24" t="str">
        <f t="shared" si="442"/>
        <v/>
      </c>
      <c r="MT35" s="101" t="str">
        <f t="shared" si="182"/>
        <v/>
      </c>
      <c r="MU35" s="24" t="str">
        <f t="shared" si="183"/>
        <v/>
      </c>
      <c r="MV35" s="27">
        <f t="shared" si="370"/>
        <v>1</v>
      </c>
      <c r="MW35" s="27" t="str">
        <f t="shared" si="184"/>
        <v>1</v>
      </c>
      <c r="MX35" s="27" t="str">
        <f t="shared" si="340"/>
        <v/>
      </c>
      <c r="MY35" s="27" t="str">
        <f t="shared" si="185"/>
        <v/>
      </c>
      <c r="MZ35" s="28" t="str">
        <f t="shared" ca="1" si="186"/>
        <v/>
      </c>
      <c r="NA35" s="33">
        <f>入力シート!MY35</f>
        <v>0</v>
      </c>
      <c r="NB35" s="88" t="str">
        <f t="shared" ca="1" si="443"/>
        <v/>
      </c>
      <c r="NC35" s="87" t="str">
        <f t="shared" si="444"/>
        <v/>
      </c>
      <c r="ND35" s="89" t="str">
        <f t="shared" ca="1" si="187"/>
        <v/>
      </c>
      <c r="NE35" s="84">
        <f t="shared" si="188"/>
        <v>0</v>
      </c>
      <c r="NF35" s="84" t="str">
        <f t="shared" si="445"/>
        <v/>
      </c>
      <c r="NG35" s="84" t="str">
        <f t="shared" si="189"/>
        <v/>
      </c>
      <c r="NH35" s="24" t="str">
        <f t="shared" si="190"/>
        <v/>
      </c>
      <c r="NI35" s="101">
        <f>入力シート!MZ35</f>
        <v>0</v>
      </c>
      <c r="NJ35" s="210">
        <f>入力シート!NA35</f>
        <v>0</v>
      </c>
      <c r="NK35" s="211"/>
      <c r="NL35" s="212"/>
      <c r="NM35" s="94"/>
      <c r="NN35" s="94"/>
      <c r="NO35" s="94"/>
      <c r="NP35" s="14">
        <f>入力シート!NB35</f>
        <v>0</v>
      </c>
      <c r="NR35" s="30" t="str">
        <f t="shared" si="341"/>
        <v/>
      </c>
      <c r="NS35" s="101">
        <f>入力シート!NR35</f>
        <v>0</v>
      </c>
      <c r="NT35" s="101" t="str">
        <f>IF(NR35="","",入力シート!NS35)</f>
        <v/>
      </c>
      <c r="NU35" s="24">
        <f>TIME(入力シート!NU35,入力シート!NW35,0)</f>
        <v>0</v>
      </c>
      <c r="NV35" s="24">
        <f>TIME(入力シート!NY35,入力シート!OA35,0)</f>
        <v>0</v>
      </c>
      <c r="NW35" s="31">
        <f>TIME(入力シート!OC35,入力シート!OE35,0)</f>
        <v>0</v>
      </c>
      <c r="NX35" s="31">
        <f>TIME(入力シート!OG35,入力シート!OI35,0)</f>
        <v>0</v>
      </c>
      <c r="NY35" s="24">
        <f t="shared" si="191"/>
        <v>0</v>
      </c>
      <c r="NZ35" s="24">
        <f t="shared" si="192"/>
        <v>0</v>
      </c>
      <c r="OA35" s="24">
        <f t="shared" si="193"/>
        <v>0</v>
      </c>
      <c r="OB35" s="26" t="str">
        <f t="shared" si="30"/>
        <v/>
      </c>
      <c r="OC35" s="26" t="str">
        <f t="shared" si="31"/>
        <v/>
      </c>
      <c r="OD35" s="24" t="str">
        <f t="shared" si="390"/>
        <v/>
      </c>
      <c r="OE35" s="24" t="str">
        <f t="shared" si="446"/>
        <v/>
      </c>
      <c r="OF35" s="101" t="str">
        <f t="shared" si="195"/>
        <v/>
      </c>
      <c r="OG35" s="24" t="str">
        <f t="shared" si="196"/>
        <v/>
      </c>
      <c r="OH35" s="27">
        <f t="shared" si="371"/>
        <v>1</v>
      </c>
      <c r="OI35" s="27" t="str">
        <f t="shared" si="197"/>
        <v>1</v>
      </c>
      <c r="OJ35" s="27" t="str">
        <f t="shared" si="342"/>
        <v/>
      </c>
      <c r="OK35" s="27" t="str">
        <f t="shared" si="198"/>
        <v/>
      </c>
      <c r="OL35" s="28" t="str">
        <f t="shared" ca="1" si="199"/>
        <v/>
      </c>
      <c r="OM35" s="33">
        <f>入力シート!OK35</f>
        <v>0</v>
      </c>
      <c r="ON35" s="88" t="str">
        <f t="shared" ca="1" si="447"/>
        <v/>
      </c>
      <c r="OO35" s="87" t="str">
        <f t="shared" si="448"/>
        <v/>
      </c>
      <c r="OP35" s="89" t="str">
        <f t="shared" ca="1" si="200"/>
        <v/>
      </c>
      <c r="OQ35" s="84">
        <f t="shared" si="201"/>
        <v>0</v>
      </c>
      <c r="OR35" s="84" t="str">
        <f t="shared" si="449"/>
        <v/>
      </c>
      <c r="OS35" s="84" t="str">
        <f t="shared" si="202"/>
        <v/>
      </c>
      <c r="OT35" s="24" t="str">
        <f t="shared" si="203"/>
        <v/>
      </c>
      <c r="OU35" s="101">
        <f>入力シート!OL35</f>
        <v>0</v>
      </c>
      <c r="OV35" s="210">
        <f>入力シート!OM35</f>
        <v>0</v>
      </c>
      <c r="OW35" s="211"/>
      <c r="OX35" s="212"/>
      <c r="OY35" s="94"/>
      <c r="OZ35" s="94"/>
      <c r="PA35" s="94"/>
      <c r="PB35" s="14">
        <f>入力シート!ON35</f>
        <v>0</v>
      </c>
      <c r="PD35" s="30" t="str">
        <f t="shared" si="343"/>
        <v/>
      </c>
      <c r="PE35" s="101">
        <f>入力シート!PD35</f>
        <v>0</v>
      </c>
      <c r="PF35" s="101" t="str">
        <f>IF(PD35="","",入力シート!PE35)</f>
        <v/>
      </c>
      <c r="PG35" s="24">
        <f>TIME(入力シート!PG35,入力シート!PI35,0)</f>
        <v>0</v>
      </c>
      <c r="PH35" s="24">
        <f>TIME(入力シート!PK35,入力シート!PM35,0)</f>
        <v>0</v>
      </c>
      <c r="PI35" s="31">
        <f>TIME(入力シート!PO35,入力シート!PQ35,0)</f>
        <v>0</v>
      </c>
      <c r="PJ35" s="31">
        <f>TIME(入力シート!PS35,入力シート!PU35,0)</f>
        <v>0</v>
      </c>
      <c r="PK35" s="24">
        <f t="shared" si="204"/>
        <v>0</v>
      </c>
      <c r="PL35" s="24">
        <f t="shared" si="205"/>
        <v>0</v>
      </c>
      <c r="PM35" s="24">
        <f t="shared" si="206"/>
        <v>0</v>
      </c>
      <c r="PN35" s="26" t="str">
        <f t="shared" si="33"/>
        <v/>
      </c>
      <c r="PO35" s="26" t="str">
        <f t="shared" si="34"/>
        <v/>
      </c>
      <c r="PP35" s="24" t="str">
        <f t="shared" si="391"/>
        <v/>
      </c>
      <c r="PQ35" s="24" t="str">
        <f t="shared" si="450"/>
        <v/>
      </c>
      <c r="PR35" s="101" t="str">
        <f t="shared" si="208"/>
        <v/>
      </c>
      <c r="PS35" s="24" t="str">
        <f t="shared" si="209"/>
        <v/>
      </c>
      <c r="PT35" s="27">
        <f t="shared" si="372"/>
        <v>1</v>
      </c>
      <c r="PU35" s="27" t="str">
        <f t="shared" si="210"/>
        <v>1</v>
      </c>
      <c r="PV35" s="27" t="str">
        <f t="shared" si="344"/>
        <v/>
      </c>
      <c r="PW35" s="27" t="str">
        <f t="shared" si="211"/>
        <v/>
      </c>
      <c r="PX35" s="28" t="str">
        <f t="shared" ca="1" si="212"/>
        <v/>
      </c>
      <c r="PY35" s="33">
        <f>入力シート!PW35</f>
        <v>0</v>
      </c>
      <c r="PZ35" s="88" t="str">
        <f t="shared" ca="1" si="451"/>
        <v/>
      </c>
      <c r="QA35" s="87" t="str">
        <f t="shared" si="452"/>
        <v/>
      </c>
      <c r="QB35" s="89" t="str">
        <f t="shared" ca="1" si="213"/>
        <v/>
      </c>
      <c r="QC35" s="84">
        <f t="shared" si="214"/>
        <v>0</v>
      </c>
      <c r="QD35" s="84" t="str">
        <f t="shared" si="453"/>
        <v/>
      </c>
      <c r="QE35" s="84" t="str">
        <f t="shared" si="215"/>
        <v/>
      </c>
      <c r="QF35" s="24" t="str">
        <f t="shared" si="216"/>
        <v/>
      </c>
      <c r="QG35" s="101">
        <f>入力シート!PX35</f>
        <v>0</v>
      </c>
      <c r="QH35" s="210">
        <f>入力シート!PY35</f>
        <v>0</v>
      </c>
      <c r="QI35" s="211"/>
      <c r="QJ35" s="212"/>
      <c r="QK35" s="94"/>
      <c r="QL35" s="94"/>
      <c r="QM35" s="94"/>
      <c r="QN35" s="14">
        <f>入力シート!PZ35</f>
        <v>0</v>
      </c>
      <c r="QP35" s="30" t="str">
        <f t="shared" si="345"/>
        <v/>
      </c>
      <c r="QQ35" s="101">
        <f>入力シート!QP35</f>
        <v>0</v>
      </c>
      <c r="QR35" s="101" t="str">
        <f>IF(QP35="","",入力シート!QQ35)</f>
        <v/>
      </c>
      <c r="QS35" s="24">
        <f>TIME(入力シート!QS35,入力シート!QU35,0)</f>
        <v>0</v>
      </c>
      <c r="QT35" s="24">
        <f>TIME(入力シート!QW35,入力シート!QY35,0)</f>
        <v>0</v>
      </c>
      <c r="QU35" s="31">
        <f>TIME(入力シート!RA35,入力シート!RC35,0)</f>
        <v>0</v>
      </c>
      <c r="QV35" s="31">
        <f>TIME(入力シート!RE35,入力シート!RG35,0)</f>
        <v>0</v>
      </c>
      <c r="QW35" s="24">
        <f t="shared" si="217"/>
        <v>0</v>
      </c>
      <c r="QX35" s="24">
        <f t="shared" si="218"/>
        <v>0</v>
      </c>
      <c r="QY35" s="24">
        <f t="shared" si="219"/>
        <v>0</v>
      </c>
      <c r="QZ35" s="26" t="str">
        <f t="shared" si="36"/>
        <v/>
      </c>
      <c r="RA35" s="26" t="str">
        <f t="shared" si="37"/>
        <v/>
      </c>
      <c r="RB35" s="24" t="str">
        <f t="shared" si="392"/>
        <v/>
      </c>
      <c r="RC35" s="24" t="str">
        <f t="shared" si="454"/>
        <v/>
      </c>
      <c r="RD35" s="101" t="str">
        <f t="shared" si="221"/>
        <v/>
      </c>
      <c r="RE35" s="24" t="str">
        <f t="shared" si="222"/>
        <v/>
      </c>
      <c r="RF35" s="27">
        <f t="shared" si="373"/>
        <v>1</v>
      </c>
      <c r="RG35" s="27" t="str">
        <f t="shared" si="223"/>
        <v>1</v>
      </c>
      <c r="RH35" s="27" t="str">
        <f t="shared" si="346"/>
        <v/>
      </c>
      <c r="RI35" s="27" t="str">
        <f t="shared" si="224"/>
        <v/>
      </c>
      <c r="RJ35" s="28" t="str">
        <f t="shared" ca="1" si="225"/>
        <v/>
      </c>
      <c r="RK35" s="33">
        <f>入力シート!RI35</f>
        <v>0</v>
      </c>
      <c r="RL35" s="88" t="str">
        <f t="shared" ca="1" si="455"/>
        <v/>
      </c>
      <c r="RM35" s="87" t="str">
        <f t="shared" si="456"/>
        <v/>
      </c>
      <c r="RN35" s="89" t="str">
        <f t="shared" ca="1" si="226"/>
        <v/>
      </c>
      <c r="RO35" s="84">
        <f t="shared" si="227"/>
        <v>0</v>
      </c>
      <c r="RP35" s="84" t="str">
        <f t="shared" si="457"/>
        <v/>
      </c>
      <c r="RQ35" s="84" t="str">
        <f t="shared" si="228"/>
        <v/>
      </c>
      <c r="RR35" s="24" t="str">
        <f t="shared" si="229"/>
        <v/>
      </c>
      <c r="RS35" s="101">
        <f>入力シート!RJ35</f>
        <v>0</v>
      </c>
      <c r="RT35" s="210">
        <f>入力シート!RK35</f>
        <v>0</v>
      </c>
      <c r="RU35" s="211"/>
      <c r="RV35" s="212"/>
      <c r="RW35" s="94"/>
      <c r="RX35" s="94"/>
      <c r="RY35" s="94"/>
      <c r="RZ35" s="14">
        <f>入力シート!RL35</f>
        <v>0</v>
      </c>
      <c r="SB35" s="30" t="str">
        <f t="shared" si="347"/>
        <v/>
      </c>
      <c r="SC35" s="101">
        <f>入力シート!SB35</f>
        <v>0</v>
      </c>
      <c r="SD35" s="101" t="str">
        <f>IF(SB35="","",入力シート!SC35)</f>
        <v/>
      </c>
      <c r="SE35" s="24">
        <f>TIME(入力シート!SE35,入力シート!SG35,0)</f>
        <v>0</v>
      </c>
      <c r="SF35" s="24">
        <f>TIME(入力シート!SI35,入力シート!SK35,0)</f>
        <v>0</v>
      </c>
      <c r="SG35" s="31">
        <f>TIME(入力シート!SM35,入力シート!SO35,0)</f>
        <v>0</v>
      </c>
      <c r="SH35" s="31">
        <f>TIME(入力シート!SQ35,入力シート!SS35,0)</f>
        <v>0</v>
      </c>
      <c r="SI35" s="24">
        <f t="shared" si="230"/>
        <v>0</v>
      </c>
      <c r="SJ35" s="24">
        <f t="shared" si="231"/>
        <v>0</v>
      </c>
      <c r="SK35" s="24">
        <f t="shared" si="232"/>
        <v>0</v>
      </c>
      <c r="SL35" s="26" t="str">
        <f t="shared" si="39"/>
        <v/>
      </c>
      <c r="SM35" s="26" t="str">
        <f t="shared" si="40"/>
        <v/>
      </c>
      <c r="SN35" s="24" t="str">
        <f t="shared" si="393"/>
        <v/>
      </c>
      <c r="SO35" s="24" t="str">
        <f t="shared" si="458"/>
        <v/>
      </c>
      <c r="SP35" s="101" t="str">
        <f t="shared" si="234"/>
        <v/>
      </c>
      <c r="SQ35" s="24" t="str">
        <f t="shared" si="235"/>
        <v/>
      </c>
      <c r="SR35" s="27">
        <f t="shared" si="374"/>
        <v>1</v>
      </c>
      <c r="SS35" s="27" t="str">
        <f t="shared" si="236"/>
        <v>1</v>
      </c>
      <c r="ST35" s="27" t="str">
        <f t="shared" si="348"/>
        <v/>
      </c>
      <c r="SU35" s="27" t="str">
        <f t="shared" si="237"/>
        <v/>
      </c>
      <c r="SV35" s="28" t="str">
        <f t="shared" ca="1" si="238"/>
        <v/>
      </c>
      <c r="SW35" s="33">
        <f>入力シート!SU35</f>
        <v>0</v>
      </c>
      <c r="SX35" s="88" t="str">
        <f t="shared" ca="1" si="459"/>
        <v/>
      </c>
      <c r="SY35" s="87" t="str">
        <f t="shared" si="460"/>
        <v/>
      </c>
      <c r="SZ35" s="89" t="str">
        <f t="shared" ca="1" si="239"/>
        <v/>
      </c>
      <c r="TA35" s="84">
        <f t="shared" si="240"/>
        <v>0</v>
      </c>
      <c r="TB35" s="84" t="str">
        <f t="shared" si="461"/>
        <v/>
      </c>
      <c r="TC35" s="84" t="str">
        <f t="shared" si="241"/>
        <v/>
      </c>
      <c r="TD35" s="24" t="str">
        <f t="shared" si="242"/>
        <v/>
      </c>
      <c r="TE35" s="101">
        <f>入力シート!SV35</f>
        <v>0</v>
      </c>
      <c r="TF35" s="210">
        <f>入力シート!SW35</f>
        <v>0</v>
      </c>
      <c r="TG35" s="211"/>
      <c r="TH35" s="212"/>
      <c r="TI35" s="94"/>
      <c r="TJ35" s="94"/>
      <c r="TK35" s="94"/>
      <c r="TL35" s="14">
        <f>入力シート!SX35</f>
        <v>0</v>
      </c>
      <c r="TN35" s="30" t="str">
        <f t="shared" si="349"/>
        <v/>
      </c>
      <c r="TO35" s="101">
        <f>入力シート!TN35</f>
        <v>0</v>
      </c>
      <c r="TP35" s="101" t="str">
        <f>IF(TN35="","",入力シート!TO35)</f>
        <v/>
      </c>
      <c r="TQ35" s="24">
        <f>TIME(入力シート!TQ35,入力シート!TS35,0)</f>
        <v>0</v>
      </c>
      <c r="TR35" s="24">
        <f>TIME(入力シート!TU35,入力シート!TW35,0)</f>
        <v>0</v>
      </c>
      <c r="TS35" s="31">
        <f>TIME(入力シート!TY35,入力シート!UA35,0)</f>
        <v>0</v>
      </c>
      <c r="TT35" s="31">
        <f>TIME(入力シート!UC35,入力シート!UE35,0)</f>
        <v>0</v>
      </c>
      <c r="TU35" s="24">
        <f t="shared" si="243"/>
        <v>0</v>
      </c>
      <c r="TV35" s="24">
        <f t="shared" si="244"/>
        <v>0</v>
      </c>
      <c r="TW35" s="24">
        <f t="shared" si="245"/>
        <v>0</v>
      </c>
      <c r="TX35" s="26" t="str">
        <f t="shared" si="42"/>
        <v/>
      </c>
      <c r="TY35" s="26" t="str">
        <f t="shared" si="43"/>
        <v/>
      </c>
      <c r="TZ35" s="24" t="str">
        <f t="shared" si="394"/>
        <v/>
      </c>
      <c r="UA35" s="24" t="str">
        <f t="shared" si="462"/>
        <v/>
      </c>
      <c r="UB35" s="101" t="str">
        <f t="shared" si="247"/>
        <v/>
      </c>
      <c r="UC35" s="24" t="str">
        <f t="shared" si="248"/>
        <v/>
      </c>
      <c r="UD35" s="27">
        <f t="shared" si="375"/>
        <v>1</v>
      </c>
      <c r="UE35" s="27" t="str">
        <f t="shared" si="249"/>
        <v>1</v>
      </c>
      <c r="UF35" s="27" t="str">
        <f t="shared" si="350"/>
        <v/>
      </c>
      <c r="UG35" s="27" t="str">
        <f t="shared" si="250"/>
        <v/>
      </c>
      <c r="UH35" s="28" t="str">
        <f t="shared" ca="1" si="251"/>
        <v/>
      </c>
      <c r="UI35" s="33">
        <f>入力シート!UG35</f>
        <v>0</v>
      </c>
      <c r="UJ35" s="88" t="str">
        <f t="shared" ca="1" si="463"/>
        <v/>
      </c>
      <c r="UK35" s="87" t="str">
        <f t="shared" si="464"/>
        <v/>
      </c>
      <c r="UL35" s="89" t="str">
        <f t="shared" ca="1" si="252"/>
        <v/>
      </c>
      <c r="UM35" s="84">
        <f t="shared" si="253"/>
        <v>0</v>
      </c>
      <c r="UN35" s="84" t="str">
        <f t="shared" si="465"/>
        <v/>
      </c>
      <c r="UO35" s="84" t="str">
        <f t="shared" si="254"/>
        <v/>
      </c>
      <c r="UP35" s="24" t="str">
        <f t="shared" si="255"/>
        <v/>
      </c>
      <c r="UQ35" s="101">
        <f>入力シート!UH35</f>
        <v>0</v>
      </c>
      <c r="UR35" s="210">
        <f>入力シート!UI35</f>
        <v>0</v>
      </c>
      <c r="US35" s="211"/>
      <c r="UT35" s="212"/>
      <c r="UU35" s="94"/>
      <c r="UV35" s="94"/>
      <c r="UW35" s="94"/>
      <c r="UX35" s="14">
        <f>入力シート!UJ35</f>
        <v>0</v>
      </c>
      <c r="UZ35" s="30" t="str">
        <f t="shared" si="351"/>
        <v/>
      </c>
      <c r="VA35" s="101">
        <f>入力シート!UZ35</f>
        <v>0</v>
      </c>
      <c r="VB35" s="101" t="str">
        <f>IF(UZ35="","",入力シート!VA35)</f>
        <v/>
      </c>
      <c r="VC35" s="24">
        <f>TIME(入力シート!VC35,入力シート!VE35,0)</f>
        <v>0</v>
      </c>
      <c r="VD35" s="24">
        <f>TIME(入力シート!VG35,入力シート!VI35,0)</f>
        <v>0</v>
      </c>
      <c r="VE35" s="31">
        <f>TIME(入力シート!VK35,入力シート!VM35,0)</f>
        <v>0</v>
      </c>
      <c r="VF35" s="31">
        <f>TIME(入力シート!VO35,入力シート!VQ35,0)</f>
        <v>0</v>
      </c>
      <c r="VG35" s="24">
        <f t="shared" si="256"/>
        <v>0</v>
      </c>
      <c r="VH35" s="24">
        <f t="shared" si="257"/>
        <v>0</v>
      </c>
      <c r="VI35" s="24">
        <f t="shared" si="258"/>
        <v>0</v>
      </c>
      <c r="VJ35" s="26" t="str">
        <f t="shared" si="45"/>
        <v/>
      </c>
      <c r="VK35" s="26" t="str">
        <f t="shared" si="46"/>
        <v/>
      </c>
      <c r="VL35" s="24" t="str">
        <f t="shared" si="395"/>
        <v/>
      </c>
      <c r="VM35" s="24" t="str">
        <f t="shared" si="466"/>
        <v/>
      </c>
      <c r="VN35" s="101" t="str">
        <f t="shared" si="260"/>
        <v/>
      </c>
      <c r="VO35" s="24" t="str">
        <f t="shared" si="261"/>
        <v/>
      </c>
      <c r="VP35" s="27">
        <f t="shared" si="376"/>
        <v>1</v>
      </c>
      <c r="VQ35" s="27" t="str">
        <f t="shared" si="262"/>
        <v>1</v>
      </c>
      <c r="VR35" s="27" t="str">
        <f t="shared" si="352"/>
        <v/>
      </c>
      <c r="VS35" s="27" t="str">
        <f t="shared" si="263"/>
        <v/>
      </c>
      <c r="VT35" s="28" t="str">
        <f t="shared" ca="1" si="264"/>
        <v/>
      </c>
      <c r="VU35" s="33">
        <f>入力シート!VS35</f>
        <v>0</v>
      </c>
      <c r="VV35" s="88" t="str">
        <f t="shared" ca="1" si="467"/>
        <v/>
      </c>
      <c r="VW35" s="87" t="str">
        <f t="shared" si="468"/>
        <v/>
      </c>
      <c r="VX35" s="89" t="str">
        <f t="shared" ca="1" si="265"/>
        <v/>
      </c>
      <c r="VY35" s="84">
        <f t="shared" si="266"/>
        <v>0</v>
      </c>
      <c r="VZ35" s="84" t="str">
        <f t="shared" si="469"/>
        <v/>
      </c>
      <c r="WA35" s="84" t="str">
        <f t="shared" si="267"/>
        <v/>
      </c>
      <c r="WB35" s="24" t="str">
        <f t="shared" si="268"/>
        <v/>
      </c>
      <c r="WC35" s="101">
        <f>入力シート!VT35</f>
        <v>0</v>
      </c>
      <c r="WD35" s="210">
        <f>入力シート!VU35</f>
        <v>0</v>
      </c>
      <c r="WE35" s="211"/>
      <c r="WF35" s="212"/>
      <c r="WG35" s="94"/>
      <c r="WH35" s="94"/>
      <c r="WI35" s="94"/>
      <c r="WJ35" s="14">
        <f>入力シート!VV35</f>
        <v>0</v>
      </c>
      <c r="WL35" s="30" t="str">
        <f t="shared" si="353"/>
        <v/>
      </c>
      <c r="WM35" s="101">
        <f>入力シート!WL35</f>
        <v>0</v>
      </c>
      <c r="WN35" s="101" t="str">
        <f>IF(WL35="","",入力シート!WM35)</f>
        <v/>
      </c>
      <c r="WO35" s="24">
        <f>TIME(入力シート!WO35,入力シート!WQ35,0)</f>
        <v>0</v>
      </c>
      <c r="WP35" s="24">
        <f>TIME(入力シート!WS35,入力シート!WU35,0)</f>
        <v>0</v>
      </c>
      <c r="WQ35" s="31">
        <f>TIME(入力シート!WW35,入力シート!WY35,0)</f>
        <v>0</v>
      </c>
      <c r="WR35" s="31">
        <f>TIME(入力シート!XA35,入力シート!XC35,0)</f>
        <v>0</v>
      </c>
      <c r="WS35" s="24">
        <f t="shared" si="269"/>
        <v>0</v>
      </c>
      <c r="WT35" s="24">
        <f t="shared" si="270"/>
        <v>0</v>
      </c>
      <c r="WU35" s="24">
        <f t="shared" si="271"/>
        <v>0</v>
      </c>
      <c r="WV35" s="26" t="str">
        <f t="shared" si="48"/>
        <v/>
      </c>
      <c r="WW35" s="26" t="str">
        <f t="shared" si="49"/>
        <v/>
      </c>
      <c r="WX35" s="24" t="str">
        <f t="shared" si="396"/>
        <v/>
      </c>
      <c r="WY35" s="24" t="str">
        <f t="shared" si="470"/>
        <v/>
      </c>
      <c r="WZ35" s="101" t="str">
        <f t="shared" si="273"/>
        <v/>
      </c>
      <c r="XA35" s="24" t="str">
        <f t="shared" si="274"/>
        <v/>
      </c>
      <c r="XB35" s="27">
        <f t="shared" si="377"/>
        <v>1</v>
      </c>
      <c r="XC35" s="27" t="str">
        <f t="shared" si="275"/>
        <v>1</v>
      </c>
      <c r="XD35" s="27" t="str">
        <f t="shared" si="354"/>
        <v/>
      </c>
      <c r="XE35" s="27" t="str">
        <f t="shared" si="276"/>
        <v/>
      </c>
      <c r="XF35" s="28" t="str">
        <f t="shared" ca="1" si="277"/>
        <v/>
      </c>
      <c r="XG35" s="33">
        <f>入力シート!XE35</f>
        <v>0</v>
      </c>
      <c r="XH35" s="88" t="str">
        <f t="shared" ca="1" si="471"/>
        <v/>
      </c>
      <c r="XI35" s="87" t="str">
        <f t="shared" si="472"/>
        <v/>
      </c>
      <c r="XJ35" s="89" t="str">
        <f t="shared" ca="1" si="278"/>
        <v/>
      </c>
      <c r="XK35" s="84">
        <f t="shared" si="279"/>
        <v>0</v>
      </c>
      <c r="XL35" s="84" t="str">
        <f t="shared" si="473"/>
        <v/>
      </c>
      <c r="XM35" s="84" t="str">
        <f t="shared" si="280"/>
        <v/>
      </c>
      <c r="XN35" s="24" t="str">
        <f t="shared" si="281"/>
        <v/>
      </c>
      <c r="XO35" s="101">
        <f>入力シート!XF35</f>
        <v>0</v>
      </c>
      <c r="XP35" s="210">
        <f>入力シート!XG35</f>
        <v>0</v>
      </c>
      <c r="XQ35" s="211"/>
      <c r="XR35" s="212"/>
      <c r="XS35" s="94"/>
      <c r="XT35" s="94"/>
      <c r="XU35" s="94"/>
      <c r="XV35" s="14">
        <f>入力シート!XH35</f>
        <v>0</v>
      </c>
      <c r="XX35" s="30" t="str">
        <f t="shared" si="355"/>
        <v/>
      </c>
      <c r="XY35" s="101">
        <f>入力シート!XX35</f>
        <v>0</v>
      </c>
      <c r="XZ35" s="101" t="str">
        <f>IF(XX35="","",入力シート!XY35)</f>
        <v/>
      </c>
      <c r="YA35" s="24">
        <f>TIME(入力シート!YA35,入力シート!YC35,0)</f>
        <v>0</v>
      </c>
      <c r="YB35" s="24">
        <f>TIME(入力シート!YE35,入力シート!YG35,0)</f>
        <v>0</v>
      </c>
      <c r="YC35" s="31">
        <f>TIME(入力シート!YI35,入力シート!YK35,0)</f>
        <v>0</v>
      </c>
      <c r="YD35" s="31">
        <f>TIME(入力シート!YM35,入力シート!YO35,0)</f>
        <v>0</v>
      </c>
      <c r="YE35" s="24">
        <f t="shared" si="282"/>
        <v>0</v>
      </c>
      <c r="YF35" s="24">
        <f t="shared" si="283"/>
        <v>0</v>
      </c>
      <c r="YG35" s="24">
        <f t="shared" si="284"/>
        <v>0</v>
      </c>
      <c r="YH35" s="26" t="str">
        <f t="shared" si="51"/>
        <v/>
      </c>
      <c r="YI35" s="26" t="str">
        <f t="shared" si="52"/>
        <v/>
      </c>
      <c r="YJ35" s="24" t="str">
        <f t="shared" si="397"/>
        <v/>
      </c>
      <c r="YK35" s="24" t="str">
        <f t="shared" si="474"/>
        <v/>
      </c>
      <c r="YL35" s="101" t="str">
        <f t="shared" si="286"/>
        <v/>
      </c>
      <c r="YM35" s="24" t="str">
        <f t="shared" si="287"/>
        <v/>
      </c>
      <c r="YN35" s="27">
        <f t="shared" si="378"/>
        <v>1</v>
      </c>
      <c r="YO35" s="27" t="str">
        <f t="shared" si="288"/>
        <v>1</v>
      </c>
      <c r="YP35" s="27" t="str">
        <f t="shared" si="356"/>
        <v/>
      </c>
      <c r="YQ35" s="27" t="str">
        <f t="shared" si="289"/>
        <v/>
      </c>
      <c r="YR35" s="28" t="str">
        <f t="shared" ca="1" si="290"/>
        <v/>
      </c>
      <c r="YS35" s="33">
        <f>入力シート!YQ35</f>
        <v>0</v>
      </c>
      <c r="YT35" s="88" t="str">
        <f t="shared" ca="1" si="475"/>
        <v/>
      </c>
      <c r="YU35" s="87" t="str">
        <f t="shared" si="476"/>
        <v/>
      </c>
      <c r="YV35" s="89" t="str">
        <f t="shared" ca="1" si="291"/>
        <v/>
      </c>
      <c r="YW35" s="84">
        <f t="shared" si="292"/>
        <v>0</v>
      </c>
      <c r="YX35" s="84" t="str">
        <f t="shared" si="477"/>
        <v/>
      </c>
      <c r="YY35" s="84" t="str">
        <f t="shared" si="293"/>
        <v/>
      </c>
      <c r="YZ35" s="24" t="str">
        <f t="shared" si="294"/>
        <v/>
      </c>
      <c r="ZA35" s="101">
        <f>入力シート!YR35</f>
        <v>0</v>
      </c>
      <c r="ZB35" s="210">
        <f>入力シート!YS35</f>
        <v>0</v>
      </c>
      <c r="ZC35" s="211"/>
      <c r="ZD35" s="212"/>
      <c r="ZE35" s="94"/>
      <c r="ZF35" s="94"/>
      <c r="ZG35" s="94"/>
      <c r="ZH35" s="14">
        <f>入力シート!YT35</f>
        <v>0</v>
      </c>
      <c r="ZJ35" s="30" t="str">
        <f t="shared" si="357"/>
        <v/>
      </c>
      <c r="ZK35" s="101">
        <f>入力シート!ZJ35</f>
        <v>0</v>
      </c>
      <c r="ZL35" s="101" t="str">
        <f>IF(ZJ35="","",入力シート!ZK35)</f>
        <v/>
      </c>
      <c r="ZM35" s="24">
        <f>TIME(入力シート!ZM35,入力シート!ZO35,0)</f>
        <v>0</v>
      </c>
      <c r="ZN35" s="24">
        <f>TIME(入力シート!ZQ35,入力シート!ZS35,0)</f>
        <v>0</v>
      </c>
      <c r="ZO35" s="31">
        <f>TIME(入力シート!ZU35,入力シート!ZW35,0)</f>
        <v>0</v>
      </c>
      <c r="ZP35" s="31">
        <f>TIME(入力シート!ZY35,入力シート!AAA35,0)</f>
        <v>0</v>
      </c>
      <c r="ZQ35" s="24">
        <f t="shared" si="295"/>
        <v>0</v>
      </c>
      <c r="ZR35" s="24">
        <f t="shared" si="296"/>
        <v>0</v>
      </c>
      <c r="ZS35" s="24">
        <f t="shared" si="297"/>
        <v>0</v>
      </c>
      <c r="ZT35" s="26" t="str">
        <f t="shared" si="54"/>
        <v/>
      </c>
      <c r="ZU35" s="26" t="str">
        <f t="shared" si="55"/>
        <v/>
      </c>
      <c r="ZV35" s="24" t="str">
        <f t="shared" si="398"/>
        <v/>
      </c>
      <c r="ZW35" s="24" t="str">
        <f t="shared" si="478"/>
        <v/>
      </c>
      <c r="ZX35" s="101" t="str">
        <f t="shared" si="299"/>
        <v/>
      </c>
      <c r="ZY35" s="24" t="str">
        <f t="shared" si="300"/>
        <v/>
      </c>
      <c r="ZZ35" s="27">
        <f t="shared" si="379"/>
        <v>1</v>
      </c>
      <c r="AAA35" s="27" t="str">
        <f t="shared" si="301"/>
        <v>1</v>
      </c>
      <c r="AAB35" s="27" t="str">
        <f t="shared" si="358"/>
        <v/>
      </c>
      <c r="AAC35" s="27" t="str">
        <f t="shared" si="302"/>
        <v/>
      </c>
      <c r="AAD35" s="28" t="str">
        <f t="shared" ca="1" si="303"/>
        <v/>
      </c>
      <c r="AAE35" s="33">
        <f>入力シート!AAC35</f>
        <v>0</v>
      </c>
      <c r="AAF35" s="88" t="str">
        <f t="shared" ca="1" si="479"/>
        <v/>
      </c>
      <c r="AAG35" s="87" t="str">
        <f t="shared" si="480"/>
        <v/>
      </c>
      <c r="AAH35" s="89" t="str">
        <f t="shared" ca="1" si="304"/>
        <v/>
      </c>
      <c r="AAI35" s="84">
        <f t="shared" si="305"/>
        <v>0</v>
      </c>
      <c r="AAJ35" s="84" t="str">
        <f t="shared" si="481"/>
        <v/>
      </c>
      <c r="AAK35" s="84" t="str">
        <f t="shared" si="306"/>
        <v/>
      </c>
      <c r="AAL35" s="24" t="str">
        <f t="shared" si="307"/>
        <v/>
      </c>
      <c r="AAM35" s="101">
        <f>入力シート!AAD35</f>
        <v>0</v>
      </c>
      <c r="AAN35" s="210">
        <f>入力シート!AAE35</f>
        <v>0</v>
      </c>
      <c r="AAO35" s="211"/>
      <c r="AAP35" s="212"/>
      <c r="AAQ35" s="94"/>
      <c r="AAR35" s="94"/>
      <c r="AAS35" s="94"/>
      <c r="AAT35" s="14">
        <f>入力シート!AAF35</f>
        <v>0</v>
      </c>
      <c r="AAV35" s="30" t="str">
        <f t="shared" si="359"/>
        <v/>
      </c>
      <c r="AAW35" s="101">
        <f>入力シート!AAV35</f>
        <v>0</v>
      </c>
      <c r="AAX35" s="101" t="str">
        <f>IF(AAV35="","",入力シート!AAW35)</f>
        <v/>
      </c>
      <c r="AAY35" s="24">
        <f>TIME(入力シート!AAY35,入力シート!ABA35,0)</f>
        <v>0</v>
      </c>
      <c r="AAZ35" s="24">
        <f>TIME(入力シート!ABC35,入力シート!ABE35,0)</f>
        <v>0</v>
      </c>
      <c r="ABA35" s="31">
        <f>TIME(入力シート!ABG35,入力シート!ABI35,0)</f>
        <v>0</v>
      </c>
      <c r="ABB35" s="31">
        <f>TIME(入力シート!ABK35,入力シート!ABM35,0)</f>
        <v>0</v>
      </c>
      <c r="ABC35" s="24">
        <f t="shared" si="308"/>
        <v>0</v>
      </c>
      <c r="ABD35" s="24">
        <f t="shared" si="309"/>
        <v>0</v>
      </c>
      <c r="ABE35" s="24">
        <f t="shared" si="310"/>
        <v>0</v>
      </c>
      <c r="ABF35" s="26" t="str">
        <f t="shared" si="57"/>
        <v/>
      </c>
      <c r="ABG35" s="26" t="str">
        <f t="shared" si="58"/>
        <v/>
      </c>
      <c r="ABH35" s="24" t="str">
        <f t="shared" si="399"/>
        <v/>
      </c>
      <c r="ABI35" s="24" t="str">
        <f t="shared" si="482"/>
        <v/>
      </c>
      <c r="ABJ35" s="101" t="str">
        <f t="shared" si="312"/>
        <v/>
      </c>
      <c r="ABK35" s="24" t="str">
        <f t="shared" si="313"/>
        <v/>
      </c>
      <c r="ABL35" s="27">
        <f t="shared" si="380"/>
        <v>1</v>
      </c>
      <c r="ABM35" s="27" t="str">
        <f t="shared" si="314"/>
        <v>1</v>
      </c>
      <c r="ABN35" s="27" t="str">
        <f t="shared" si="360"/>
        <v/>
      </c>
      <c r="ABO35" s="27" t="str">
        <f t="shared" si="315"/>
        <v/>
      </c>
      <c r="ABP35" s="28" t="str">
        <f t="shared" ca="1" si="316"/>
        <v/>
      </c>
      <c r="ABQ35" s="33">
        <f>入力シート!ABO35</f>
        <v>0</v>
      </c>
      <c r="ABR35" s="88" t="str">
        <f t="shared" ca="1" si="483"/>
        <v/>
      </c>
      <c r="ABS35" s="87" t="str">
        <f t="shared" si="484"/>
        <v/>
      </c>
      <c r="ABT35" s="89" t="str">
        <f t="shared" ca="1" si="317"/>
        <v/>
      </c>
      <c r="ABU35" s="84">
        <f t="shared" si="318"/>
        <v>0</v>
      </c>
      <c r="ABV35" s="84" t="str">
        <f t="shared" si="485"/>
        <v/>
      </c>
      <c r="ABW35" s="84" t="str">
        <f t="shared" si="319"/>
        <v/>
      </c>
      <c r="ABX35" s="24" t="str">
        <f t="shared" si="320"/>
        <v/>
      </c>
      <c r="ABY35" s="101">
        <f>入力シート!ABP35</f>
        <v>0</v>
      </c>
      <c r="ABZ35" s="210">
        <f>入力シート!ABQ35</f>
        <v>0</v>
      </c>
      <c r="ACA35" s="211"/>
      <c r="ACB35" s="212"/>
      <c r="ACC35" s="94"/>
      <c r="ACD35" s="94"/>
      <c r="ACE35" s="94"/>
      <c r="ACF35" s="14">
        <f>入力シート!ABR35</f>
        <v>0</v>
      </c>
    </row>
    <row r="36" spans="2:760" ht="18" customHeight="1" x14ac:dyDescent="0.2">
      <c r="B36" s="30" t="str">
        <f t="shared" si="321"/>
        <v/>
      </c>
      <c r="C36" s="101">
        <f>入力シート!B36</f>
        <v>0</v>
      </c>
      <c r="D36" s="101" t="str">
        <f>IF(B36="","",入力シート!C36)</f>
        <v/>
      </c>
      <c r="E36" s="24">
        <f>TIME(入力シート!E36,入力シート!G36,0)</f>
        <v>0</v>
      </c>
      <c r="F36" s="24">
        <f>TIME(入力シート!I36,入力シート!K36,0)</f>
        <v>0</v>
      </c>
      <c r="G36" s="31">
        <f>TIME(入力シート!M36,入力シート!O36,0)</f>
        <v>0</v>
      </c>
      <c r="H36" s="31">
        <f>TIME(入力シート!Q36,入力シート!S36,0)</f>
        <v>0</v>
      </c>
      <c r="I36" s="24">
        <f t="shared" si="60"/>
        <v>0</v>
      </c>
      <c r="J36" s="24">
        <f t="shared" si="61"/>
        <v>0</v>
      </c>
      <c r="K36" s="24">
        <f t="shared" si="62"/>
        <v>0</v>
      </c>
      <c r="L36" s="26" t="str">
        <f t="shared" si="400"/>
        <v/>
      </c>
      <c r="M36" s="26" t="str">
        <f t="shared" si="1"/>
        <v/>
      </c>
      <c r="N36" s="24" t="str">
        <f t="shared" si="401"/>
        <v/>
      </c>
      <c r="O36" s="24" t="str">
        <f t="shared" si="402"/>
        <v/>
      </c>
      <c r="P36" s="101" t="str">
        <f t="shared" si="403"/>
        <v/>
      </c>
      <c r="Q36" s="24" t="str">
        <f t="shared" si="66"/>
        <v/>
      </c>
      <c r="R36" s="27">
        <f t="shared" si="361"/>
        <v>1</v>
      </c>
      <c r="S36" s="27" t="str">
        <f t="shared" si="404"/>
        <v>1</v>
      </c>
      <c r="T36" s="27" t="str">
        <f t="shared" si="322"/>
        <v/>
      </c>
      <c r="U36" s="27" t="str">
        <f t="shared" si="405"/>
        <v/>
      </c>
      <c r="V36" s="28" t="str">
        <f t="shared" ca="1" si="406"/>
        <v/>
      </c>
      <c r="W36" s="33">
        <f>入力シート!U36</f>
        <v>0</v>
      </c>
      <c r="X36" s="88" t="str">
        <f t="shared" ca="1" si="407"/>
        <v/>
      </c>
      <c r="Y36" s="87" t="str">
        <f t="shared" si="408"/>
        <v/>
      </c>
      <c r="Z36" s="89" t="str">
        <f t="shared" ca="1" si="70"/>
        <v/>
      </c>
      <c r="AA36" s="84">
        <f t="shared" si="71"/>
        <v>0</v>
      </c>
      <c r="AB36" s="84" t="str">
        <f t="shared" si="409"/>
        <v/>
      </c>
      <c r="AC36" s="84" t="str">
        <f t="shared" si="72"/>
        <v/>
      </c>
      <c r="AD36" s="24" t="str">
        <f t="shared" si="73"/>
        <v/>
      </c>
      <c r="AE36" s="101">
        <f>入力シート!V36</f>
        <v>0</v>
      </c>
      <c r="AF36" s="210">
        <f>入力シート!W36</f>
        <v>0</v>
      </c>
      <c r="AG36" s="211"/>
      <c r="AH36" s="212"/>
      <c r="AI36" s="94"/>
      <c r="AJ36" s="94"/>
      <c r="AK36" s="94"/>
      <c r="AL36" s="14">
        <f>入力シート!X36</f>
        <v>0</v>
      </c>
      <c r="AN36" s="30" t="str">
        <f t="shared" si="323"/>
        <v/>
      </c>
      <c r="AO36" s="101">
        <f>入力シート!AN36</f>
        <v>0</v>
      </c>
      <c r="AP36" s="101" t="str">
        <f>IF(AN36="","",入力シート!AO36)</f>
        <v/>
      </c>
      <c r="AQ36" s="24">
        <f>TIME(入力シート!AQ36,入力シート!AS36,0)</f>
        <v>0</v>
      </c>
      <c r="AR36" s="24">
        <f>TIME(入力シート!AU36,入力シート!AW36,0)</f>
        <v>0</v>
      </c>
      <c r="AS36" s="31">
        <f>TIME(入力シート!AY36,入力シート!BA36,0)</f>
        <v>0</v>
      </c>
      <c r="AT36" s="31">
        <f>TIME(入力シート!BC36,入力シート!BE36,0)</f>
        <v>0</v>
      </c>
      <c r="AU36" s="24">
        <f t="shared" si="74"/>
        <v>0</v>
      </c>
      <c r="AV36" s="24">
        <f t="shared" si="75"/>
        <v>0</v>
      </c>
      <c r="AW36" s="24">
        <f t="shared" si="76"/>
        <v>0</v>
      </c>
      <c r="AX36" s="26" t="str">
        <f t="shared" si="3"/>
        <v/>
      </c>
      <c r="AY36" s="26" t="str">
        <f t="shared" si="4"/>
        <v/>
      </c>
      <c r="AZ36" s="24" t="str">
        <f t="shared" si="381"/>
        <v/>
      </c>
      <c r="BA36" s="24" t="str">
        <f t="shared" si="410"/>
        <v/>
      </c>
      <c r="BB36" s="101" t="str">
        <f t="shared" si="78"/>
        <v/>
      </c>
      <c r="BC36" s="24" t="str">
        <f t="shared" si="79"/>
        <v/>
      </c>
      <c r="BD36" s="27">
        <f t="shared" si="362"/>
        <v>1</v>
      </c>
      <c r="BE36" s="27" t="str">
        <f t="shared" si="80"/>
        <v>1</v>
      </c>
      <c r="BF36" s="27" t="str">
        <f t="shared" si="324"/>
        <v/>
      </c>
      <c r="BG36" s="27" t="str">
        <f t="shared" si="81"/>
        <v/>
      </c>
      <c r="BH36" s="28" t="str">
        <f t="shared" ca="1" si="82"/>
        <v/>
      </c>
      <c r="BI36" s="33">
        <f>入力シート!BG36</f>
        <v>0</v>
      </c>
      <c r="BJ36" s="88" t="str">
        <f t="shared" ca="1" si="411"/>
        <v/>
      </c>
      <c r="BK36" s="87" t="str">
        <f t="shared" si="412"/>
        <v/>
      </c>
      <c r="BL36" s="89" t="str">
        <f t="shared" ca="1" si="83"/>
        <v/>
      </c>
      <c r="BM36" s="84">
        <f t="shared" si="84"/>
        <v>0</v>
      </c>
      <c r="BN36" s="84" t="str">
        <f t="shared" si="413"/>
        <v/>
      </c>
      <c r="BO36" s="84" t="str">
        <f t="shared" si="85"/>
        <v/>
      </c>
      <c r="BP36" s="24" t="str">
        <f t="shared" si="86"/>
        <v/>
      </c>
      <c r="BQ36" s="101">
        <f>入力シート!BH36</f>
        <v>0</v>
      </c>
      <c r="BR36" s="210">
        <f>入力シート!BI36</f>
        <v>0</v>
      </c>
      <c r="BS36" s="211"/>
      <c r="BT36" s="212"/>
      <c r="BU36" s="94"/>
      <c r="BV36" s="94"/>
      <c r="BW36" s="94"/>
      <c r="BX36" s="14">
        <f>入力シート!BJ36</f>
        <v>0</v>
      </c>
      <c r="BZ36" s="30" t="str">
        <f t="shared" si="325"/>
        <v/>
      </c>
      <c r="CA36" s="101">
        <f>入力シート!BZ36</f>
        <v>0</v>
      </c>
      <c r="CB36" s="101" t="str">
        <f>IF(BZ36="","",入力シート!CA36)</f>
        <v/>
      </c>
      <c r="CC36" s="24">
        <f>TIME(入力シート!CC36,入力シート!CE36,0)</f>
        <v>0</v>
      </c>
      <c r="CD36" s="24">
        <f>TIME(入力シート!CG36,入力シート!CI36,0)</f>
        <v>0</v>
      </c>
      <c r="CE36" s="31">
        <f>TIME(入力シート!CK36,入力シート!CM36,0)</f>
        <v>0</v>
      </c>
      <c r="CF36" s="31">
        <f>TIME(入力シート!CO36,入力シート!CQ36,0)</f>
        <v>0</v>
      </c>
      <c r="CG36" s="24">
        <f t="shared" si="87"/>
        <v>0</v>
      </c>
      <c r="CH36" s="24">
        <f t="shared" si="88"/>
        <v>0</v>
      </c>
      <c r="CI36" s="24">
        <f t="shared" si="89"/>
        <v>0</v>
      </c>
      <c r="CJ36" s="26" t="str">
        <f t="shared" si="6"/>
        <v/>
      </c>
      <c r="CK36" s="26" t="str">
        <f t="shared" si="7"/>
        <v/>
      </c>
      <c r="CL36" s="24" t="str">
        <f t="shared" si="382"/>
        <v/>
      </c>
      <c r="CM36" s="24" t="str">
        <f t="shared" si="414"/>
        <v/>
      </c>
      <c r="CN36" s="101" t="str">
        <f t="shared" si="91"/>
        <v/>
      </c>
      <c r="CO36" s="24" t="str">
        <f t="shared" si="92"/>
        <v/>
      </c>
      <c r="CP36" s="27">
        <f t="shared" si="363"/>
        <v>1</v>
      </c>
      <c r="CQ36" s="27" t="str">
        <f t="shared" si="93"/>
        <v>1</v>
      </c>
      <c r="CR36" s="27" t="str">
        <f t="shared" si="326"/>
        <v/>
      </c>
      <c r="CS36" s="27" t="str">
        <f t="shared" si="94"/>
        <v/>
      </c>
      <c r="CT36" s="28" t="str">
        <f t="shared" ca="1" si="95"/>
        <v/>
      </c>
      <c r="CU36" s="33">
        <f>入力シート!CS36</f>
        <v>0</v>
      </c>
      <c r="CV36" s="88" t="str">
        <f t="shared" ca="1" si="415"/>
        <v/>
      </c>
      <c r="CW36" s="87" t="str">
        <f t="shared" si="416"/>
        <v/>
      </c>
      <c r="CX36" s="89" t="str">
        <f t="shared" ca="1" si="96"/>
        <v/>
      </c>
      <c r="CY36" s="84">
        <f t="shared" si="97"/>
        <v>0</v>
      </c>
      <c r="CZ36" s="84" t="str">
        <f t="shared" si="417"/>
        <v/>
      </c>
      <c r="DA36" s="84" t="str">
        <f t="shared" si="98"/>
        <v/>
      </c>
      <c r="DB36" s="24" t="str">
        <f t="shared" si="99"/>
        <v/>
      </c>
      <c r="DC36" s="101">
        <f>入力シート!CT36</f>
        <v>0</v>
      </c>
      <c r="DD36" s="210">
        <f>入力シート!CU36</f>
        <v>0</v>
      </c>
      <c r="DE36" s="211"/>
      <c r="DF36" s="212"/>
      <c r="DG36" s="94"/>
      <c r="DH36" s="94"/>
      <c r="DI36" s="94"/>
      <c r="DJ36" s="14">
        <f>入力シート!CV36</f>
        <v>0</v>
      </c>
      <c r="DL36" s="30" t="str">
        <f t="shared" si="327"/>
        <v/>
      </c>
      <c r="DM36" s="101">
        <f>入力シート!DL36</f>
        <v>0</v>
      </c>
      <c r="DN36" s="101" t="str">
        <f>IF(DL36="","",入力シート!DM36)</f>
        <v/>
      </c>
      <c r="DO36" s="24">
        <f>TIME(入力シート!DO36,入力シート!DQ36,0)</f>
        <v>0</v>
      </c>
      <c r="DP36" s="24">
        <f>TIME(入力シート!DS36,入力シート!DU36,0)</f>
        <v>0</v>
      </c>
      <c r="DQ36" s="31">
        <f>TIME(入力シート!DW36,入力シート!DY36,0)</f>
        <v>0</v>
      </c>
      <c r="DR36" s="31">
        <f>TIME(入力シート!EA36,入力シート!EC36,0)</f>
        <v>0</v>
      </c>
      <c r="DS36" s="24">
        <f t="shared" si="100"/>
        <v>0</v>
      </c>
      <c r="DT36" s="24">
        <f t="shared" si="101"/>
        <v>0</v>
      </c>
      <c r="DU36" s="24">
        <f t="shared" si="102"/>
        <v>0</v>
      </c>
      <c r="DV36" s="26" t="str">
        <f t="shared" si="9"/>
        <v/>
      </c>
      <c r="DW36" s="26" t="str">
        <f t="shared" si="10"/>
        <v/>
      </c>
      <c r="DX36" s="24" t="str">
        <f t="shared" si="383"/>
        <v/>
      </c>
      <c r="DY36" s="24" t="str">
        <f t="shared" si="418"/>
        <v/>
      </c>
      <c r="DZ36" s="101" t="str">
        <f t="shared" si="104"/>
        <v/>
      </c>
      <c r="EA36" s="24" t="str">
        <f t="shared" si="105"/>
        <v/>
      </c>
      <c r="EB36" s="27">
        <f t="shared" si="364"/>
        <v>1</v>
      </c>
      <c r="EC36" s="27" t="str">
        <f t="shared" si="106"/>
        <v>1</v>
      </c>
      <c r="ED36" s="27" t="str">
        <f t="shared" si="328"/>
        <v/>
      </c>
      <c r="EE36" s="27" t="str">
        <f t="shared" si="107"/>
        <v/>
      </c>
      <c r="EF36" s="28" t="str">
        <f t="shared" ca="1" si="108"/>
        <v/>
      </c>
      <c r="EG36" s="33">
        <f>入力シート!EE36</f>
        <v>0</v>
      </c>
      <c r="EH36" s="88" t="str">
        <f t="shared" ca="1" si="419"/>
        <v/>
      </c>
      <c r="EI36" s="87" t="str">
        <f t="shared" si="420"/>
        <v/>
      </c>
      <c r="EJ36" s="89" t="str">
        <f t="shared" ca="1" si="109"/>
        <v/>
      </c>
      <c r="EK36" s="84">
        <f t="shared" si="110"/>
        <v>0</v>
      </c>
      <c r="EL36" s="84" t="str">
        <f t="shared" si="421"/>
        <v/>
      </c>
      <c r="EM36" s="84" t="str">
        <f t="shared" si="111"/>
        <v/>
      </c>
      <c r="EN36" s="24" t="str">
        <f t="shared" si="112"/>
        <v/>
      </c>
      <c r="EO36" s="101">
        <f>入力シート!EF36</f>
        <v>0</v>
      </c>
      <c r="EP36" s="210">
        <f>入力シート!EG36</f>
        <v>0</v>
      </c>
      <c r="EQ36" s="211"/>
      <c r="ER36" s="212"/>
      <c r="ES36" s="94"/>
      <c r="ET36" s="94"/>
      <c r="EU36" s="94"/>
      <c r="EV36" s="14">
        <f>入力シート!EH36</f>
        <v>0</v>
      </c>
      <c r="EX36" s="30" t="str">
        <f t="shared" si="329"/>
        <v/>
      </c>
      <c r="EY36" s="101">
        <f>入力シート!EX36</f>
        <v>0</v>
      </c>
      <c r="EZ36" s="101" t="str">
        <f>IF(EX36="","",入力シート!EY36)</f>
        <v/>
      </c>
      <c r="FA36" s="24">
        <f>TIME(入力シート!FA36,入力シート!FC36,0)</f>
        <v>0</v>
      </c>
      <c r="FB36" s="24">
        <f>TIME(入力シート!FE36,入力シート!FG36,0)</f>
        <v>0</v>
      </c>
      <c r="FC36" s="31">
        <f>TIME(入力シート!FI36,入力シート!FK36,0)</f>
        <v>0</v>
      </c>
      <c r="FD36" s="31">
        <f>TIME(入力シート!FM36,入力シート!FO36,0)</f>
        <v>0</v>
      </c>
      <c r="FE36" s="24">
        <f t="shared" si="113"/>
        <v>0</v>
      </c>
      <c r="FF36" s="24">
        <f t="shared" si="114"/>
        <v>0</v>
      </c>
      <c r="FG36" s="24">
        <f t="shared" si="115"/>
        <v>0</v>
      </c>
      <c r="FH36" s="26" t="str">
        <f t="shared" si="12"/>
        <v/>
      </c>
      <c r="FI36" s="26" t="str">
        <f t="shared" si="13"/>
        <v/>
      </c>
      <c r="FJ36" s="24" t="str">
        <f t="shared" si="384"/>
        <v/>
      </c>
      <c r="FK36" s="24" t="str">
        <f t="shared" si="422"/>
        <v/>
      </c>
      <c r="FL36" s="101" t="str">
        <f t="shared" si="117"/>
        <v/>
      </c>
      <c r="FM36" s="24" t="str">
        <f t="shared" si="118"/>
        <v/>
      </c>
      <c r="FN36" s="27">
        <f t="shared" si="365"/>
        <v>1</v>
      </c>
      <c r="FO36" s="27" t="str">
        <f t="shared" si="119"/>
        <v>1</v>
      </c>
      <c r="FP36" s="27" t="str">
        <f t="shared" si="330"/>
        <v/>
      </c>
      <c r="FQ36" s="27" t="str">
        <f t="shared" si="120"/>
        <v/>
      </c>
      <c r="FR36" s="28" t="str">
        <f t="shared" ca="1" si="121"/>
        <v/>
      </c>
      <c r="FS36" s="33">
        <f>入力シート!FQ36</f>
        <v>0</v>
      </c>
      <c r="FT36" s="88" t="str">
        <f t="shared" ca="1" si="423"/>
        <v/>
      </c>
      <c r="FU36" s="87" t="str">
        <f t="shared" si="424"/>
        <v/>
      </c>
      <c r="FV36" s="89" t="str">
        <f t="shared" ca="1" si="122"/>
        <v/>
      </c>
      <c r="FW36" s="84">
        <f t="shared" si="123"/>
        <v>0</v>
      </c>
      <c r="FX36" s="84" t="str">
        <f t="shared" si="425"/>
        <v/>
      </c>
      <c r="FY36" s="84" t="str">
        <f t="shared" si="124"/>
        <v/>
      </c>
      <c r="FZ36" s="24" t="str">
        <f t="shared" si="125"/>
        <v/>
      </c>
      <c r="GA36" s="101">
        <f>入力シート!FR36</f>
        <v>0</v>
      </c>
      <c r="GB36" s="210">
        <f>入力シート!FS36</f>
        <v>0</v>
      </c>
      <c r="GC36" s="211"/>
      <c r="GD36" s="212"/>
      <c r="GE36" s="94"/>
      <c r="GF36" s="94"/>
      <c r="GG36" s="94"/>
      <c r="GH36" s="14">
        <f>入力シート!FT36</f>
        <v>0</v>
      </c>
      <c r="GJ36" s="30" t="str">
        <f t="shared" si="331"/>
        <v/>
      </c>
      <c r="GK36" s="101">
        <f>入力シート!GJ36</f>
        <v>0</v>
      </c>
      <c r="GL36" s="101" t="str">
        <f>IF(GJ36="","",入力シート!GK36)</f>
        <v/>
      </c>
      <c r="GM36" s="24">
        <f>TIME(入力シート!GM36,入力シート!GO36,0)</f>
        <v>0</v>
      </c>
      <c r="GN36" s="24">
        <f>TIME(入力シート!GQ36,入力シート!GS36,0)</f>
        <v>0</v>
      </c>
      <c r="GO36" s="31">
        <f>TIME(入力シート!GU36,入力シート!GW36,0)</f>
        <v>0</v>
      </c>
      <c r="GP36" s="31">
        <f>TIME(入力シート!GY36,入力シート!HA36,0)</f>
        <v>0</v>
      </c>
      <c r="GQ36" s="24">
        <f t="shared" si="126"/>
        <v>0</v>
      </c>
      <c r="GR36" s="24">
        <f t="shared" si="127"/>
        <v>0</v>
      </c>
      <c r="GS36" s="24">
        <f t="shared" si="128"/>
        <v>0</v>
      </c>
      <c r="GT36" s="26" t="str">
        <f t="shared" si="15"/>
        <v/>
      </c>
      <c r="GU36" s="26" t="str">
        <f t="shared" si="16"/>
        <v/>
      </c>
      <c r="GV36" s="24" t="str">
        <f t="shared" si="385"/>
        <v/>
      </c>
      <c r="GW36" s="24" t="str">
        <f t="shared" si="426"/>
        <v/>
      </c>
      <c r="GX36" s="101" t="str">
        <f t="shared" si="130"/>
        <v/>
      </c>
      <c r="GY36" s="24" t="str">
        <f t="shared" si="131"/>
        <v/>
      </c>
      <c r="GZ36" s="27">
        <f t="shared" si="366"/>
        <v>1</v>
      </c>
      <c r="HA36" s="27" t="str">
        <f t="shared" si="132"/>
        <v>1</v>
      </c>
      <c r="HB36" s="27" t="str">
        <f t="shared" si="332"/>
        <v/>
      </c>
      <c r="HC36" s="27" t="str">
        <f t="shared" si="133"/>
        <v/>
      </c>
      <c r="HD36" s="28" t="str">
        <f t="shared" ca="1" si="134"/>
        <v/>
      </c>
      <c r="HE36" s="33">
        <f>入力シート!HC36</f>
        <v>0</v>
      </c>
      <c r="HF36" s="88" t="str">
        <f t="shared" ca="1" si="427"/>
        <v/>
      </c>
      <c r="HG36" s="87" t="str">
        <f t="shared" si="428"/>
        <v/>
      </c>
      <c r="HH36" s="89" t="str">
        <f t="shared" ca="1" si="135"/>
        <v/>
      </c>
      <c r="HI36" s="84">
        <f t="shared" si="136"/>
        <v>0</v>
      </c>
      <c r="HJ36" s="84" t="str">
        <f t="shared" si="429"/>
        <v/>
      </c>
      <c r="HK36" s="84" t="str">
        <f t="shared" si="137"/>
        <v/>
      </c>
      <c r="HL36" s="24" t="str">
        <f t="shared" si="138"/>
        <v/>
      </c>
      <c r="HM36" s="101">
        <f>入力シート!HD36</f>
        <v>0</v>
      </c>
      <c r="HN36" s="210">
        <f>入力シート!HE36</f>
        <v>0</v>
      </c>
      <c r="HO36" s="211"/>
      <c r="HP36" s="212"/>
      <c r="HQ36" s="94"/>
      <c r="HR36" s="94"/>
      <c r="HS36" s="94"/>
      <c r="HT36" s="14">
        <f>入力シート!HF36</f>
        <v>0</v>
      </c>
      <c r="HV36" s="30" t="str">
        <f t="shared" si="333"/>
        <v/>
      </c>
      <c r="HW36" s="101">
        <f>入力シート!HV36</f>
        <v>0</v>
      </c>
      <c r="HX36" s="101" t="str">
        <f>IF(HV36="","",入力シート!HW36)</f>
        <v/>
      </c>
      <c r="HY36" s="24">
        <f>TIME(入力シート!HY36,入力シート!IA36,0)</f>
        <v>0</v>
      </c>
      <c r="HZ36" s="24">
        <f>TIME(入力シート!IC36,入力シート!IE36,0)</f>
        <v>0</v>
      </c>
      <c r="IA36" s="31">
        <f>TIME(入力シート!IG36,入力シート!II36,0)</f>
        <v>0</v>
      </c>
      <c r="IB36" s="31">
        <f>TIME(入力シート!IK36,入力シート!IM36,0)</f>
        <v>0</v>
      </c>
      <c r="IC36" s="24">
        <f t="shared" si="139"/>
        <v>0</v>
      </c>
      <c r="ID36" s="24">
        <f t="shared" si="140"/>
        <v>0</v>
      </c>
      <c r="IE36" s="24">
        <f t="shared" si="141"/>
        <v>0</v>
      </c>
      <c r="IF36" s="26" t="str">
        <f t="shared" si="18"/>
        <v/>
      </c>
      <c r="IG36" s="26" t="str">
        <f t="shared" si="19"/>
        <v/>
      </c>
      <c r="IH36" s="24" t="str">
        <f t="shared" si="386"/>
        <v/>
      </c>
      <c r="II36" s="24" t="str">
        <f t="shared" si="430"/>
        <v/>
      </c>
      <c r="IJ36" s="101" t="str">
        <f t="shared" si="143"/>
        <v/>
      </c>
      <c r="IK36" s="24" t="str">
        <f t="shared" si="144"/>
        <v/>
      </c>
      <c r="IL36" s="27">
        <f t="shared" si="367"/>
        <v>1</v>
      </c>
      <c r="IM36" s="27" t="str">
        <f t="shared" si="145"/>
        <v>1</v>
      </c>
      <c r="IN36" s="27" t="str">
        <f t="shared" si="334"/>
        <v/>
      </c>
      <c r="IO36" s="27" t="str">
        <f t="shared" si="146"/>
        <v/>
      </c>
      <c r="IP36" s="28" t="str">
        <f t="shared" ca="1" si="147"/>
        <v/>
      </c>
      <c r="IQ36" s="33">
        <f>入力シート!IO36</f>
        <v>0</v>
      </c>
      <c r="IR36" s="88" t="str">
        <f t="shared" ca="1" si="431"/>
        <v/>
      </c>
      <c r="IS36" s="87" t="str">
        <f t="shared" si="432"/>
        <v/>
      </c>
      <c r="IT36" s="89" t="str">
        <f t="shared" ca="1" si="148"/>
        <v/>
      </c>
      <c r="IU36" s="84">
        <f t="shared" si="149"/>
        <v>0</v>
      </c>
      <c r="IV36" s="84" t="str">
        <f t="shared" si="433"/>
        <v/>
      </c>
      <c r="IW36" s="84" t="str">
        <f t="shared" si="150"/>
        <v/>
      </c>
      <c r="IX36" s="24" t="str">
        <f t="shared" si="151"/>
        <v/>
      </c>
      <c r="IY36" s="101">
        <f>入力シート!IP36</f>
        <v>0</v>
      </c>
      <c r="IZ36" s="210">
        <f>入力シート!IQ36</f>
        <v>0</v>
      </c>
      <c r="JA36" s="211"/>
      <c r="JB36" s="212"/>
      <c r="JC36" s="94"/>
      <c r="JD36" s="94"/>
      <c r="JE36" s="94"/>
      <c r="JF36" s="14">
        <f>入力シート!IR36</f>
        <v>0</v>
      </c>
      <c r="JH36" s="30" t="str">
        <f t="shared" si="335"/>
        <v/>
      </c>
      <c r="JI36" s="101">
        <f>入力シート!JH36</f>
        <v>0</v>
      </c>
      <c r="JJ36" s="101" t="str">
        <f>IF(JH36="","",入力シート!JI36)</f>
        <v/>
      </c>
      <c r="JK36" s="24">
        <f>TIME(入力シート!JK36,入力シート!JM36,0)</f>
        <v>0</v>
      </c>
      <c r="JL36" s="24">
        <f>TIME(入力シート!JO36,入力シート!JQ36,0)</f>
        <v>0</v>
      </c>
      <c r="JM36" s="31">
        <f>TIME(入力シート!JS36,入力シート!JU36,0)</f>
        <v>0</v>
      </c>
      <c r="JN36" s="31">
        <f>TIME(入力シート!JW36,入力シート!JY36,0)</f>
        <v>0</v>
      </c>
      <c r="JO36" s="24">
        <f t="shared" si="152"/>
        <v>0</v>
      </c>
      <c r="JP36" s="24">
        <f t="shared" si="153"/>
        <v>0</v>
      </c>
      <c r="JQ36" s="24">
        <f t="shared" si="154"/>
        <v>0</v>
      </c>
      <c r="JR36" s="26" t="str">
        <f t="shared" si="21"/>
        <v/>
      </c>
      <c r="JS36" s="26" t="str">
        <f t="shared" si="22"/>
        <v/>
      </c>
      <c r="JT36" s="24" t="str">
        <f t="shared" si="387"/>
        <v/>
      </c>
      <c r="JU36" s="24" t="str">
        <f t="shared" si="434"/>
        <v/>
      </c>
      <c r="JV36" s="101" t="str">
        <f t="shared" si="156"/>
        <v/>
      </c>
      <c r="JW36" s="24" t="str">
        <f t="shared" si="157"/>
        <v/>
      </c>
      <c r="JX36" s="27">
        <f t="shared" si="368"/>
        <v>1</v>
      </c>
      <c r="JY36" s="27" t="str">
        <f t="shared" si="158"/>
        <v>1</v>
      </c>
      <c r="JZ36" s="27" t="str">
        <f t="shared" si="336"/>
        <v/>
      </c>
      <c r="KA36" s="27" t="str">
        <f t="shared" si="159"/>
        <v/>
      </c>
      <c r="KB36" s="28" t="str">
        <f t="shared" ca="1" si="160"/>
        <v/>
      </c>
      <c r="KC36" s="33">
        <f>入力シート!KA36</f>
        <v>0</v>
      </c>
      <c r="KD36" s="88" t="str">
        <f t="shared" ca="1" si="435"/>
        <v/>
      </c>
      <c r="KE36" s="87" t="str">
        <f t="shared" si="436"/>
        <v/>
      </c>
      <c r="KF36" s="89" t="str">
        <f t="shared" ca="1" si="161"/>
        <v/>
      </c>
      <c r="KG36" s="84">
        <f t="shared" si="162"/>
        <v>0</v>
      </c>
      <c r="KH36" s="84" t="str">
        <f t="shared" si="437"/>
        <v/>
      </c>
      <c r="KI36" s="84" t="str">
        <f t="shared" si="163"/>
        <v/>
      </c>
      <c r="KJ36" s="24" t="str">
        <f t="shared" si="164"/>
        <v/>
      </c>
      <c r="KK36" s="101">
        <f>入力シート!KB36</f>
        <v>0</v>
      </c>
      <c r="KL36" s="210">
        <f>入力シート!KC36</f>
        <v>0</v>
      </c>
      <c r="KM36" s="211"/>
      <c r="KN36" s="212"/>
      <c r="KO36" s="94"/>
      <c r="KP36" s="94"/>
      <c r="KQ36" s="94"/>
      <c r="KR36" s="14">
        <f>入力シート!KD36</f>
        <v>0</v>
      </c>
      <c r="KT36" s="30" t="str">
        <f t="shared" si="337"/>
        <v/>
      </c>
      <c r="KU36" s="101">
        <f>入力シート!KT36</f>
        <v>0</v>
      </c>
      <c r="KV36" s="101" t="str">
        <f>IF(KT36="","",入力シート!KU36)</f>
        <v/>
      </c>
      <c r="KW36" s="24">
        <f>TIME(入力シート!KW36,入力シート!KY36,0)</f>
        <v>0</v>
      </c>
      <c r="KX36" s="24">
        <f>TIME(入力シート!LA36,入力シート!LC36,0)</f>
        <v>0</v>
      </c>
      <c r="KY36" s="31">
        <f>TIME(入力シート!LE36,入力シート!LG36,0)</f>
        <v>0</v>
      </c>
      <c r="KZ36" s="31">
        <f>TIME(入力シート!LI36,入力シート!LK36,0)</f>
        <v>0</v>
      </c>
      <c r="LA36" s="24">
        <f t="shared" si="165"/>
        <v>0</v>
      </c>
      <c r="LB36" s="24">
        <f t="shared" si="166"/>
        <v>0</v>
      </c>
      <c r="LC36" s="24">
        <f t="shared" si="167"/>
        <v>0</v>
      </c>
      <c r="LD36" s="26" t="str">
        <f t="shared" si="24"/>
        <v/>
      </c>
      <c r="LE36" s="26" t="str">
        <f t="shared" si="25"/>
        <v/>
      </c>
      <c r="LF36" s="24" t="str">
        <f t="shared" si="388"/>
        <v/>
      </c>
      <c r="LG36" s="24" t="str">
        <f t="shared" si="438"/>
        <v/>
      </c>
      <c r="LH36" s="101" t="str">
        <f t="shared" si="169"/>
        <v/>
      </c>
      <c r="LI36" s="24" t="str">
        <f t="shared" si="170"/>
        <v/>
      </c>
      <c r="LJ36" s="27">
        <f t="shared" si="369"/>
        <v>1</v>
      </c>
      <c r="LK36" s="27" t="str">
        <f t="shared" si="171"/>
        <v>1</v>
      </c>
      <c r="LL36" s="27" t="str">
        <f t="shared" si="338"/>
        <v/>
      </c>
      <c r="LM36" s="27" t="str">
        <f t="shared" si="172"/>
        <v/>
      </c>
      <c r="LN36" s="28" t="str">
        <f t="shared" ca="1" si="173"/>
        <v/>
      </c>
      <c r="LO36" s="33">
        <f>入力シート!LM36</f>
        <v>0</v>
      </c>
      <c r="LP36" s="88" t="str">
        <f t="shared" ca="1" si="439"/>
        <v/>
      </c>
      <c r="LQ36" s="87" t="str">
        <f t="shared" si="440"/>
        <v/>
      </c>
      <c r="LR36" s="89" t="str">
        <f t="shared" ca="1" si="174"/>
        <v/>
      </c>
      <c r="LS36" s="84">
        <f t="shared" si="175"/>
        <v>0</v>
      </c>
      <c r="LT36" s="84" t="str">
        <f t="shared" si="441"/>
        <v/>
      </c>
      <c r="LU36" s="84" t="str">
        <f t="shared" si="176"/>
        <v/>
      </c>
      <c r="LV36" s="24" t="str">
        <f t="shared" si="177"/>
        <v/>
      </c>
      <c r="LW36" s="101">
        <f>入力シート!LN36</f>
        <v>0</v>
      </c>
      <c r="LX36" s="210">
        <f>入力シート!LO36</f>
        <v>0</v>
      </c>
      <c r="LY36" s="211"/>
      <c r="LZ36" s="212"/>
      <c r="MA36" s="94"/>
      <c r="MB36" s="94"/>
      <c r="MC36" s="94"/>
      <c r="MD36" s="14">
        <f>入力シート!LP36</f>
        <v>0</v>
      </c>
      <c r="MF36" s="30" t="str">
        <f t="shared" si="339"/>
        <v/>
      </c>
      <c r="MG36" s="101">
        <f>入力シート!MF36</f>
        <v>0</v>
      </c>
      <c r="MH36" s="101" t="str">
        <f>IF(MF36="","",入力シート!MG36)</f>
        <v/>
      </c>
      <c r="MI36" s="24">
        <f>TIME(入力シート!MI36,入力シート!MK36,0)</f>
        <v>0</v>
      </c>
      <c r="MJ36" s="24">
        <f>TIME(入力シート!MM36,入力シート!MO36,0)</f>
        <v>0</v>
      </c>
      <c r="MK36" s="31">
        <f>TIME(入力シート!MQ36,入力シート!MS36,0)</f>
        <v>0</v>
      </c>
      <c r="ML36" s="31">
        <f>TIME(入力シート!MU36,入力シート!MW36,0)</f>
        <v>0</v>
      </c>
      <c r="MM36" s="24">
        <f t="shared" si="178"/>
        <v>0</v>
      </c>
      <c r="MN36" s="24">
        <f t="shared" si="179"/>
        <v>0</v>
      </c>
      <c r="MO36" s="24">
        <f t="shared" si="180"/>
        <v>0</v>
      </c>
      <c r="MP36" s="26" t="str">
        <f t="shared" si="27"/>
        <v/>
      </c>
      <c r="MQ36" s="26" t="str">
        <f t="shared" si="28"/>
        <v/>
      </c>
      <c r="MR36" s="24" t="str">
        <f t="shared" si="389"/>
        <v/>
      </c>
      <c r="MS36" s="24" t="str">
        <f t="shared" si="442"/>
        <v/>
      </c>
      <c r="MT36" s="101" t="str">
        <f t="shared" si="182"/>
        <v/>
      </c>
      <c r="MU36" s="24" t="str">
        <f t="shared" si="183"/>
        <v/>
      </c>
      <c r="MV36" s="27">
        <f t="shared" si="370"/>
        <v>1</v>
      </c>
      <c r="MW36" s="27" t="str">
        <f t="shared" si="184"/>
        <v>1</v>
      </c>
      <c r="MX36" s="27" t="str">
        <f t="shared" si="340"/>
        <v/>
      </c>
      <c r="MY36" s="27" t="str">
        <f t="shared" si="185"/>
        <v/>
      </c>
      <c r="MZ36" s="28" t="str">
        <f t="shared" ca="1" si="186"/>
        <v/>
      </c>
      <c r="NA36" s="33">
        <f>入力シート!MY36</f>
        <v>0</v>
      </c>
      <c r="NB36" s="88" t="str">
        <f t="shared" ca="1" si="443"/>
        <v/>
      </c>
      <c r="NC36" s="87" t="str">
        <f t="shared" si="444"/>
        <v/>
      </c>
      <c r="ND36" s="89" t="str">
        <f t="shared" ca="1" si="187"/>
        <v/>
      </c>
      <c r="NE36" s="84">
        <f t="shared" si="188"/>
        <v>0</v>
      </c>
      <c r="NF36" s="84" t="str">
        <f t="shared" si="445"/>
        <v/>
      </c>
      <c r="NG36" s="84" t="str">
        <f t="shared" si="189"/>
        <v/>
      </c>
      <c r="NH36" s="24" t="str">
        <f t="shared" si="190"/>
        <v/>
      </c>
      <c r="NI36" s="101">
        <f>入力シート!MZ36</f>
        <v>0</v>
      </c>
      <c r="NJ36" s="210">
        <f>入力シート!NA36</f>
        <v>0</v>
      </c>
      <c r="NK36" s="211"/>
      <c r="NL36" s="212"/>
      <c r="NM36" s="94"/>
      <c r="NN36" s="94"/>
      <c r="NO36" s="94"/>
      <c r="NP36" s="14">
        <f>入力シート!NB36</f>
        <v>0</v>
      </c>
      <c r="NR36" s="30" t="str">
        <f t="shared" si="341"/>
        <v/>
      </c>
      <c r="NS36" s="101">
        <f>入力シート!NR36</f>
        <v>0</v>
      </c>
      <c r="NT36" s="101" t="str">
        <f>IF(NR36="","",入力シート!NS36)</f>
        <v/>
      </c>
      <c r="NU36" s="24">
        <f>TIME(入力シート!NU36,入力シート!NW36,0)</f>
        <v>0</v>
      </c>
      <c r="NV36" s="24">
        <f>TIME(入力シート!NY36,入力シート!OA36,0)</f>
        <v>0</v>
      </c>
      <c r="NW36" s="31">
        <f>TIME(入力シート!OC36,入力シート!OE36,0)</f>
        <v>0</v>
      </c>
      <c r="NX36" s="31">
        <f>TIME(入力シート!OG36,入力シート!OI36,0)</f>
        <v>0</v>
      </c>
      <c r="NY36" s="24">
        <f t="shared" si="191"/>
        <v>0</v>
      </c>
      <c r="NZ36" s="24">
        <f t="shared" si="192"/>
        <v>0</v>
      </c>
      <c r="OA36" s="24">
        <f t="shared" si="193"/>
        <v>0</v>
      </c>
      <c r="OB36" s="26" t="str">
        <f t="shared" si="30"/>
        <v/>
      </c>
      <c r="OC36" s="26" t="str">
        <f t="shared" si="31"/>
        <v/>
      </c>
      <c r="OD36" s="24" t="str">
        <f t="shared" si="390"/>
        <v/>
      </c>
      <c r="OE36" s="24" t="str">
        <f t="shared" si="446"/>
        <v/>
      </c>
      <c r="OF36" s="101" t="str">
        <f t="shared" si="195"/>
        <v/>
      </c>
      <c r="OG36" s="24" t="str">
        <f t="shared" si="196"/>
        <v/>
      </c>
      <c r="OH36" s="27">
        <f t="shared" si="371"/>
        <v>1</v>
      </c>
      <c r="OI36" s="27" t="str">
        <f t="shared" si="197"/>
        <v>1</v>
      </c>
      <c r="OJ36" s="27" t="str">
        <f t="shared" si="342"/>
        <v/>
      </c>
      <c r="OK36" s="27" t="str">
        <f t="shared" si="198"/>
        <v/>
      </c>
      <c r="OL36" s="28" t="str">
        <f t="shared" ca="1" si="199"/>
        <v/>
      </c>
      <c r="OM36" s="33">
        <f>入力シート!OK36</f>
        <v>0</v>
      </c>
      <c r="ON36" s="88" t="str">
        <f t="shared" ca="1" si="447"/>
        <v/>
      </c>
      <c r="OO36" s="87" t="str">
        <f t="shared" si="448"/>
        <v/>
      </c>
      <c r="OP36" s="89" t="str">
        <f t="shared" ca="1" si="200"/>
        <v/>
      </c>
      <c r="OQ36" s="84">
        <f t="shared" si="201"/>
        <v>0</v>
      </c>
      <c r="OR36" s="84" t="str">
        <f t="shared" si="449"/>
        <v/>
      </c>
      <c r="OS36" s="84" t="str">
        <f t="shared" si="202"/>
        <v/>
      </c>
      <c r="OT36" s="24" t="str">
        <f t="shared" si="203"/>
        <v/>
      </c>
      <c r="OU36" s="101">
        <f>入力シート!OL36</f>
        <v>0</v>
      </c>
      <c r="OV36" s="210">
        <f>入力シート!OM36</f>
        <v>0</v>
      </c>
      <c r="OW36" s="211"/>
      <c r="OX36" s="212"/>
      <c r="OY36" s="94"/>
      <c r="OZ36" s="94"/>
      <c r="PA36" s="94"/>
      <c r="PB36" s="14">
        <f>入力シート!ON36</f>
        <v>0</v>
      </c>
      <c r="PD36" s="30" t="str">
        <f t="shared" si="343"/>
        <v/>
      </c>
      <c r="PE36" s="101">
        <f>入力シート!PD36</f>
        <v>0</v>
      </c>
      <c r="PF36" s="101" t="str">
        <f>IF(PD36="","",入力シート!PE36)</f>
        <v/>
      </c>
      <c r="PG36" s="24">
        <f>TIME(入力シート!PG36,入力シート!PI36,0)</f>
        <v>0</v>
      </c>
      <c r="PH36" s="24">
        <f>TIME(入力シート!PK36,入力シート!PM36,0)</f>
        <v>0</v>
      </c>
      <c r="PI36" s="31">
        <f>TIME(入力シート!PO36,入力シート!PQ36,0)</f>
        <v>0</v>
      </c>
      <c r="PJ36" s="31">
        <f>TIME(入力シート!PS36,入力シート!PU36,0)</f>
        <v>0</v>
      </c>
      <c r="PK36" s="24">
        <f t="shared" si="204"/>
        <v>0</v>
      </c>
      <c r="PL36" s="24">
        <f t="shared" si="205"/>
        <v>0</v>
      </c>
      <c r="PM36" s="24">
        <f t="shared" si="206"/>
        <v>0</v>
      </c>
      <c r="PN36" s="26" t="str">
        <f t="shared" si="33"/>
        <v/>
      </c>
      <c r="PO36" s="26" t="str">
        <f t="shared" si="34"/>
        <v/>
      </c>
      <c r="PP36" s="24" t="str">
        <f t="shared" si="391"/>
        <v/>
      </c>
      <c r="PQ36" s="24" t="str">
        <f t="shared" si="450"/>
        <v/>
      </c>
      <c r="PR36" s="101" t="str">
        <f t="shared" si="208"/>
        <v/>
      </c>
      <c r="PS36" s="24" t="str">
        <f t="shared" si="209"/>
        <v/>
      </c>
      <c r="PT36" s="27">
        <f t="shared" si="372"/>
        <v>1</v>
      </c>
      <c r="PU36" s="27" t="str">
        <f t="shared" si="210"/>
        <v>1</v>
      </c>
      <c r="PV36" s="27" t="str">
        <f t="shared" si="344"/>
        <v/>
      </c>
      <c r="PW36" s="27" t="str">
        <f t="shared" si="211"/>
        <v/>
      </c>
      <c r="PX36" s="28" t="str">
        <f t="shared" ca="1" si="212"/>
        <v/>
      </c>
      <c r="PY36" s="33">
        <f>入力シート!PW36</f>
        <v>0</v>
      </c>
      <c r="PZ36" s="88" t="str">
        <f t="shared" ca="1" si="451"/>
        <v/>
      </c>
      <c r="QA36" s="87" t="str">
        <f t="shared" si="452"/>
        <v/>
      </c>
      <c r="QB36" s="89" t="str">
        <f t="shared" ca="1" si="213"/>
        <v/>
      </c>
      <c r="QC36" s="84">
        <f t="shared" si="214"/>
        <v>0</v>
      </c>
      <c r="QD36" s="84" t="str">
        <f t="shared" si="453"/>
        <v/>
      </c>
      <c r="QE36" s="84" t="str">
        <f t="shared" si="215"/>
        <v/>
      </c>
      <c r="QF36" s="24" t="str">
        <f t="shared" si="216"/>
        <v/>
      </c>
      <c r="QG36" s="101">
        <f>入力シート!PX36</f>
        <v>0</v>
      </c>
      <c r="QH36" s="210">
        <f>入力シート!PY36</f>
        <v>0</v>
      </c>
      <c r="QI36" s="211"/>
      <c r="QJ36" s="212"/>
      <c r="QK36" s="94"/>
      <c r="QL36" s="94"/>
      <c r="QM36" s="94"/>
      <c r="QN36" s="14">
        <f>入力シート!PZ36</f>
        <v>0</v>
      </c>
      <c r="QP36" s="30" t="str">
        <f t="shared" si="345"/>
        <v/>
      </c>
      <c r="QQ36" s="101">
        <f>入力シート!QP36</f>
        <v>0</v>
      </c>
      <c r="QR36" s="101" t="str">
        <f>IF(QP36="","",入力シート!QQ36)</f>
        <v/>
      </c>
      <c r="QS36" s="24">
        <f>TIME(入力シート!QS36,入力シート!QU36,0)</f>
        <v>0</v>
      </c>
      <c r="QT36" s="24">
        <f>TIME(入力シート!QW36,入力シート!QY36,0)</f>
        <v>0</v>
      </c>
      <c r="QU36" s="31">
        <f>TIME(入力シート!RA36,入力シート!RC36,0)</f>
        <v>0</v>
      </c>
      <c r="QV36" s="31">
        <f>TIME(入力シート!RE36,入力シート!RG36,0)</f>
        <v>0</v>
      </c>
      <c r="QW36" s="24">
        <f t="shared" si="217"/>
        <v>0</v>
      </c>
      <c r="QX36" s="24">
        <f t="shared" si="218"/>
        <v>0</v>
      </c>
      <c r="QY36" s="24">
        <f t="shared" si="219"/>
        <v>0</v>
      </c>
      <c r="QZ36" s="26" t="str">
        <f t="shared" si="36"/>
        <v/>
      </c>
      <c r="RA36" s="26" t="str">
        <f t="shared" si="37"/>
        <v/>
      </c>
      <c r="RB36" s="24" t="str">
        <f t="shared" si="392"/>
        <v/>
      </c>
      <c r="RC36" s="24" t="str">
        <f t="shared" si="454"/>
        <v/>
      </c>
      <c r="RD36" s="101" t="str">
        <f t="shared" si="221"/>
        <v/>
      </c>
      <c r="RE36" s="24" t="str">
        <f t="shared" si="222"/>
        <v/>
      </c>
      <c r="RF36" s="27">
        <f t="shared" si="373"/>
        <v>1</v>
      </c>
      <c r="RG36" s="27" t="str">
        <f t="shared" si="223"/>
        <v>1</v>
      </c>
      <c r="RH36" s="27" t="str">
        <f t="shared" si="346"/>
        <v/>
      </c>
      <c r="RI36" s="27" t="str">
        <f t="shared" si="224"/>
        <v/>
      </c>
      <c r="RJ36" s="28" t="str">
        <f t="shared" ca="1" si="225"/>
        <v/>
      </c>
      <c r="RK36" s="33">
        <f>入力シート!RI36</f>
        <v>0</v>
      </c>
      <c r="RL36" s="88" t="str">
        <f t="shared" ca="1" si="455"/>
        <v/>
      </c>
      <c r="RM36" s="87" t="str">
        <f t="shared" si="456"/>
        <v/>
      </c>
      <c r="RN36" s="89" t="str">
        <f t="shared" ca="1" si="226"/>
        <v/>
      </c>
      <c r="RO36" s="84">
        <f t="shared" si="227"/>
        <v>0</v>
      </c>
      <c r="RP36" s="84" t="str">
        <f t="shared" si="457"/>
        <v/>
      </c>
      <c r="RQ36" s="84" t="str">
        <f t="shared" si="228"/>
        <v/>
      </c>
      <c r="RR36" s="24" t="str">
        <f t="shared" si="229"/>
        <v/>
      </c>
      <c r="RS36" s="101">
        <f>入力シート!RJ36</f>
        <v>0</v>
      </c>
      <c r="RT36" s="210">
        <f>入力シート!RK36</f>
        <v>0</v>
      </c>
      <c r="RU36" s="211"/>
      <c r="RV36" s="212"/>
      <c r="RW36" s="94"/>
      <c r="RX36" s="94"/>
      <c r="RY36" s="94"/>
      <c r="RZ36" s="14">
        <f>入力シート!RL36</f>
        <v>0</v>
      </c>
      <c r="SB36" s="30" t="str">
        <f t="shared" si="347"/>
        <v/>
      </c>
      <c r="SC36" s="101">
        <f>入力シート!SB36</f>
        <v>0</v>
      </c>
      <c r="SD36" s="101" t="str">
        <f>IF(SB36="","",入力シート!SC36)</f>
        <v/>
      </c>
      <c r="SE36" s="24">
        <f>TIME(入力シート!SE36,入力シート!SG36,0)</f>
        <v>0</v>
      </c>
      <c r="SF36" s="24">
        <f>TIME(入力シート!SI36,入力シート!SK36,0)</f>
        <v>0</v>
      </c>
      <c r="SG36" s="31">
        <f>TIME(入力シート!SM36,入力シート!SO36,0)</f>
        <v>0</v>
      </c>
      <c r="SH36" s="31">
        <f>TIME(入力シート!SQ36,入力シート!SS36,0)</f>
        <v>0</v>
      </c>
      <c r="SI36" s="24">
        <f t="shared" si="230"/>
        <v>0</v>
      </c>
      <c r="SJ36" s="24">
        <f t="shared" si="231"/>
        <v>0</v>
      </c>
      <c r="SK36" s="24">
        <f t="shared" si="232"/>
        <v>0</v>
      </c>
      <c r="SL36" s="26" t="str">
        <f t="shared" si="39"/>
        <v/>
      </c>
      <c r="SM36" s="26" t="str">
        <f t="shared" si="40"/>
        <v/>
      </c>
      <c r="SN36" s="24" t="str">
        <f t="shared" si="393"/>
        <v/>
      </c>
      <c r="SO36" s="24" t="str">
        <f t="shared" si="458"/>
        <v/>
      </c>
      <c r="SP36" s="101" t="str">
        <f t="shared" si="234"/>
        <v/>
      </c>
      <c r="SQ36" s="24" t="str">
        <f t="shared" si="235"/>
        <v/>
      </c>
      <c r="SR36" s="27">
        <f t="shared" si="374"/>
        <v>1</v>
      </c>
      <c r="SS36" s="27" t="str">
        <f t="shared" si="236"/>
        <v>1</v>
      </c>
      <c r="ST36" s="27" t="str">
        <f t="shared" si="348"/>
        <v/>
      </c>
      <c r="SU36" s="27" t="str">
        <f t="shared" si="237"/>
        <v/>
      </c>
      <c r="SV36" s="28" t="str">
        <f t="shared" ca="1" si="238"/>
        <v/>
      </c>
      <c r="SW36" s="33">
        <f>入力シート!SU36</f>
        <v>0</v>
      </c>
      <c r="SX36" s="88" t="str">
        <f t="shared" ca="1" si="459"/>
        <v/>
      </c>
      <c r="SY36" s="87" t="str">
        <f t="shared" si="460"/>
        <v/>
      </c>
      <c r="SZ36" s="89" t="str">
        <f t="shared" ca="1" si="239"/>
        <v/>
      </c>
      <c r="TA36" s="84">
        <f t="shared" si="240"/>
        <v>0</v>
      </c>
      <c r="TB36" s="84" t="str">
        <f t="shared" si="461"/>
        <v/>
      </c>
      <c r="TC36" s="84" t="str">
        <f t="shared" si="241"/>
        <v/>
      </c>
      <c r="TD36" s="24" t="str">
        <f t="shared" si="242"/>
        <v/>
      </c>
      <c r="TE36" s="101">
        <f>入力シート!SV36</f>
        <v>0</v>
      </c>
      <c r="TF36" s="210">
        <f>入力シート!SW36</f>
        <v>0</v>
      </c>
      <c r="TG36" s="211"/>
      <c r="TH36" s="212"/>
      <c r="TI36" s="94"/>
      <c r="TJ36" s="94"/>
      <c r="TK36" s="94"/>
      <c r="TL36" s="14">
        <f>入力シート!SX36</f>
        <v>0</v>
      </c>
      <c r="TN36" s="30" t="str">
        <f t="shared" si="349"/>
        <v/>
      </c>
      <c r="TO36" s="101">
        <f>入力シート!TN36</f>
        <v>0</v>
      </c>
      <c r="TP36" s="101" t="str">
        <f>IF(TN36="","",入力シート!TO36)</f>
        <v/>
      </c>
      <c r="TQ36" s="24">
        <f>TIME(入力シート!TQ36,入力シート!TS36,0)</f>
        <v>0</v>
      </c>
      <c r="TR36" s="24">
        <f>TIME(入力シート!TU36,入力シート!TW36,0)</f>
        <v>0</v>
      </c>
      <c r="TS36" s="31">
        <f>TIME(入力シート!TY36,入力シート!UA36,0)</f>
        <v>0</v>
      </c>
      <c r="TT36" s="31">
        <f>TIME(入力シート!UC36,入力シート!UE36,0)</f>
        <v>0</v>
      </c>
      <c r="TU36" s="24">
        <f t="shared" si="243"/>
        <v>0</v>
      </c>
      <c r="TV36" s="24">
        <f t="shared" si="244"/>
        <v>0</v>
      </c>
      <c r="TW36" s="24">
        <f t="shared" si="245"/>
        <v>0</v>
      </c>
      <c r="TX36" s="26" t="str">
        <f t="shared" si="42"/>
        <v/>
      </c>
      <c r="TY36" s="26" t="str">
        <f t="shared" si="43"/>
        <v/>
      </c>
      <c r="TZ36" s="24" t="str">
        <f t="shared" si="394"/>
        <v/>
      </c>
      <c r="UA36" s="24" t="str">
        <f t="shared" si="462"/>
        <v/>
      </c>
      <c r="UB36" s="101" t="str">
        <f t="shared" si="247"/>
        <v/>
      </c>
      <c r="UC36" s="24" t="str">
        <f t="shared" si="248"/>
        <v/>
      </c>
      <c r="UD36" s="27">
        <f t="shared" si="375"/>
        <v>1</v>
      </c>
      <c r="UE36" s="27" t="str">
        <f t="shared" si="249"/>
        <v>1</v>
      </c>
      <c r="UF36" s="27" t="str">
        <f t="shared" si="350"/>
        <v/>
      </c>
      <c r="UG36" s="27" t="str">
        <f t="shared" si="250"/>
        <v/>
      </c>
      <c r="UH36" s="28" t="str">
        <f t="shared" ca="1" si="251"/>
        <v/>
      </c>
      <c r="UI36" s="33">
        <f>入力シート!UG36</f>
        <v>0</v>
      </c>
      <c r="UJ36" s="88" t="str">
        <f t="shared" ca="1" si="463"/>
        <v/>
      </c>
      <c r="UK36" s="87" t="str">
        <f t="shared" si="464"/>
        <v/>
      </c>
      <c r="UL36" s="89" t="str">
        <f t="shared" ca="1" si="252"/>
        <v/>
      </c>
      <c r="UM36" s="84">
        <f t="shared" si="253"/>
        <v>0</v>
      </c>
      <c r="UN36" s="84" t="str">
        <f t="shared" si="465"/>
        <v/>
      </c>
      <c r="UO36" s="84" t="str">
        <f t="shared" si="254"/>
        <v/>
      </c>
      <c r="UP36" s="24" t="str">
        <f t="shared" si="255"/>
        <v/>
      </c>
      <c r="UQ36" s="101">
        <f>入力シート!UH36</f>
        <v>0</v>
      </c>
      <c r="UR36" s="210">
        <f>入力シート!UI36</f>
        <v>0</v>
      </c>
      <c r="US36" s="211"/>
      <c r="UT36" s="212"/>
      <c r="UU36" s="94"/>
      <c r="UV36" s="94"/>
      <c r="UW36" s="94"/>
      <c r="UX36" s="14">
        <f>入力シート!UJ36</f>
        <v>0</v>
      </c>
      <c r="UZ36" s="30" t="str">
        <f t="shared" si="351"/>
        <v/>
      </c>
      <c r="VA36" s="101">
        <f>入力シート!UZ36</f>
        <v>0</v>
      </c>
      <c r="VB36" s="101" t="str">
        <f>IF(UZ36="","",入力シート!VA36)</f>
        <v/>
      </c>
      <c r="VC36" s="24">
        <f>TIME(入力シート!VC36,入力シート!VE36,0)</f>
        <v>0</v>
      </c>
      <c r="VD36" s="24">
        <f>TIME(入力シート!VG36,入力シート!VI36,0)</f>
        <v>0</v>
      </c>
      <c r="VE36" s="31">
        <f>TIME(入力シート!VK36,入力シート!VM36,0)</f>
        <v>0</v>
      </c>
      <c r="VF36" s="31">
        <f>TIME(入力シート!VO36,入力シート!VQ36,0)</f>
        <v>0</v>
      </c>
      <c r="VG36" s="24">
        <f t="shared" si="256"/>
        <v>0</v>
      </c>
      <c r="VH36" s="24">
        <f t="shared" si="257"/>
        <v>0</v>
      </c>
      <c r="VI36" s="24">
        <f t="shared" si="258"/>
        <v>0</v>
      </c>
      <c r="VJ36" s="26" t="str">
        <f t="shared" si="45"/>
        <v/>
      </c>
      <c r="VK36" s="26" t="str">
        <f t="shared" si="46"/>
        <v/>
      </c>
      <c r="VL36" s="24" t="str">
        <f t="shared" si="395"/>
        <v/>
      </c>
      <c r="VM36" s="24" t="str">
        <f t="shared" si="466"/>
        <v/>
      </c>
      <c r="VN36" s="101" t="str">
        <f t="shared" si="260"/>
        <v/>
      </c>
      <c r="VO36" s="24" t="str">
        <f t="shared" si="261"/>
        <v/>
      </c>
      <c r="VP36" s="27">
        <f t="shared" si="376"/>
        <v>1</v>
      </c>
      <c r="VQ36" s="27" t="str">
        <f t="shared" si="262"/>
        <v>1</v>
      </c>
      <c r="VR36" s="27" t="str">
        <f t="shared" si="352"/>
        <v/>
      </c>
      <c r="VS36" s="27" t="str">
        <f t="shared" si="263"/>
        <v/>
      </c>
      <c r="VT36" s="28" t="str">
        <f t="shared" ca="1" si="264"/>
        <v/>
      </c>
      <c r="VU36" s="33">
        <f>入力シート!VS36</f>
        <v>0</v>
      </c>
      <c r="VV36" s="88" t="str">
        <f t="shared" ca="1" si="467"/>
        <v/>
      </c>
      <c r="VW36" s="87" t="str">
        <f t="shared" si="468"/>
        <v/>
      </c>
      <c r="VX36" s="89" t="str">
        <f t="shared" ca="1" si="265"/>
        <v/>
      </c>
      <c r="VY36" s="84">
        <f t="shared" si="266"/>
        <v>0</v>
      </c>
      <c r="VZ36" s="84" t="str">
        <f t="shared" si="469"/>
        <v/>
      </c>
      <c r="WA36" s="84" t="str">
        <f t="shared" si="267"/>
        <v/>
      </c>
      <c r="WB36" s="24" t="str">
        <f t="shared" si="268"/>
        <v/>
      </c>
      <c r="WC36" s="101">
        <f>入力シート!VT36</f>
        <v>0</v>
      </c>
      <c r="WD36" s="210">
        <f>入力シート!VU36</f>
        <v>0</v>
      </c>
      <c r="WE36" s="211"/>
      <c r="WF36" s="212"/>
      <c r="WG36" s="94"/>
      <c r="WH36" s="94"/>
      <c r="WI36" s="94"/>
      <c r="WJ36" s="14">
        <f>入力シート!VV36</f>
        <v>0</v>
      </c>
      <c r="WL36" s="30" t="str">
        <f t="shared" si="353"/>
        <v/>
      </c>
      <c r="WM36" s="101">
        <f>入力シート!WL36</f>
        <v>0</v>
      </c>
      <c r="WN36" s="101" t="str">
        <f>IF(WL36="","",入力シート!WM36)</f>
        <v/>
      </c>
      <c r="WO36" s="24">
        <f>TIME(入力シート!WO36,入力シート!WQ36,0)</f>
        <v>0</v>
      </c>
      <c r="WP36" s="24">
        <f>TIME(入力シート!WS36,入力シート!WU36,0)</f>
        <v>0</v>
      </c>
      <c r="WQ36" s="31">
        <f>TIME(入力シート!WW36,入力シート!WY36,0)</f>
        <v>0</v>
      </c>
      <c r="WR36" s="31">
        <f>TIME(入力シート!XA36,入力シート!XC36,0)</f>
        <v>0</v>
      </c>
      <c r="WS36" s="24">
        <f t="shared" si="269"/>
        <v>0</v>
      </c>
      <c r="WT36" s="24">
        <f t="shared" si="270"/>
        <v>0</v>
      </c>
      <c r="WU36" s="24">
        <f t="shared" si="271"/>
        <v>0</v>
      </c>
      <c r="WV36" s="26" t="str">
        <f t="shared" si="48"/>
        <v/>
      </c>
      <c r="WW36" s="26" t="str">
        <f t="shared" si="49"/>
        <v/>
      </c>
      <c r="WX36" s="24" t="str">
        <f t="shared" si="396"/>
        <v/>
      </c>
      <c r="WY36" s="24" t="str">
        <f t="shared" si="470"/>
        <v/>
      </c>
      <c r="WZ36" s="101" t="str">
        <f t="shared" si="273"/>
        <v/>
      </c>
      <c r="XA36" s="24" t="str">
        <f t="shared" si="274"/>
        <v/>
      </c>
      <c r="XB36" s="27">
        <f t="shared" si="377"/>
        <v>1</v>
      </c>
      <c r="XC36" s="27" t="str">
        <f t="shared" si="275"/>
        <v>1</v>
      </c>
      <c r="XD36" s="27" t="str">
        <f t="shared" si="354"/>
        <v/>
      </c>
      <c r="XE36" s="27" t="str">
        <f t="shared" si="276"/>
        <v/>
      </c>
      <c r="XF36" s="28" t="str">
        <f t="shared" ca="1" si="277"/>
        <v/>
      </c>
      <c r="XG36" s="33">
        <f>入力シート!XE36</f>
        <v>0</v>
      </c>
      <c r="XH36" s="88" t="str">
        <f t="shared" ca="1" si="471"/>
        <v/>
      </c>
      <c r="XI36" s="87" t="str">
        <f t="shared" si="472"/>
        <v/>
      </c>
      <c r="XJ36" s="89" t="str">
        <f t="shared" ca="1" si="278"/>
        <v/>
      </c>
      <c r="XK36" s="84">
        <f t="shared" si="279"/>
        <v>0</v>
      </c>
      <c r="XL36" s="84" t="str">
        <f t="shared" si="473"/>
        <v/>
      </c>
      <c r="XM36" s="84" t="str">
        <f t="shared" si="280"/>
        <v/>
      </c>
      <c r="XN36" s="24" t="str">
        <f t="shared" si="281"/>
        <v/>
      </c>
      <c r="XO36" s="101">
        <f>入力シート!XF36</f>
        <v>0</v>
      </c>
      <c r="XP36" s="210">
        <f>入力シート!XG36</f>
        <v>0</v>
      </c>
      <c r="XQ36" s="211"/>
      <c r="XR36" s="212"/>
      <c r="XS36" s="94"/>
      <c r="XT36" s="94"/>
      <c r="XU36" s="94"/>
      <c r="XV36" s="14">
        <f>入力シート!XH36</f>
        <v>0</v>
      </c>
      <c r="XX36" s="30" t="str">
        <f t="shared" si="355"/>
        <v/>
      </c>
      <c r="XY36" s="101">
        <f>入力シート!XX36</f>
        <v>0</v>
      </c>
      <c r="XZ36" s="101" t="str">
        <f>IF(XX36="","",入力シート!XY36)</f>
        <v/>
      </c>
      <c r="YA36" s="24">
        <f>TIME(入力シート!YA36,入力シート!YC36,0)</f>
        <v>0</v>
      </c>
      <c r="YB36" s="24">
        <f>TIME(入力シート!YE36,入力シート!YG36,0)</f>
        <v>0</v>
      </c>
      <c r="YC36" s="31">
        <f>TIME(入力シート!YI36,入力シート!YK36,0)</f>
        <v>0</v>
      </c>
      <c r="YD36" s="31">
        <f>TIME(入力シート!YM36,入力シート!YO36,0)</f>
        <v>0</v>
      </c>
      <c r="YE36" s="24">
        <f t="shared" si="282"/>
        <v>0</v>
      </c>
      <c r="YF36" s="24">
        <f t="shared" si="283"/>
        <v>0</v>
      </c>
      <c r="YG36" s="24">
        <f t="shared" si="284"/>
        <v>0</v>
      </c>
      <c r="YH36" s="26" t="str">
        <f t="shared" si="51"/>
        <v/>
      </c>
      <c r="YI36" s="26" t="str">
        <f t="shared" si="52"/>
        <v/>
      </c>
      <c r="YJ36" s="24" t="str">
        <f t="shared" si="397"/>
        <v/>
      </c>
      <c r="YK36" s="24" t="str">
        <f t="shared" si="474"/>
        <v/>
      </c>
      <c r="YL36" s="101" t="str">
        <f t="shared" si="286"/>
        <v/>
      </c>
      <c r="YM36" s="24" t="str">
        <f t="shared" si="287"/>
        <v/>
      </c>
      <c r="YN36" s="27">
        <f t="shared" si="378"/>
        <v>1</v>
      </c>
      <c r="YO36" s="27" t="str">
        <f t="shared" si="288"/>
        <v>1</v>
      </c>
      <c r="YP36" s="27" t="str">
        <f t="shared" si="356"/>
        <v/>
      </c>
      <c r="YQ36" s="27" t="str">
        <f t="shared" si="289"/>
        <v/>
      </c>
      <c r="YR36" s="28" t="str">
        <f t="shared" ca="1" si="290"/>
        <v/>
      </c>
      <c r="YS36" s="33">
        <f>入力シート!YQ36</f>
        <v>0</v>
      </c>
      <c r="YT36" s="88" t="str">
        <f t="shared" ca="1" si="475"/>
        <v/>
      </c>
      <c r="YU36" s="87" t="str">
        <f t="shared" si="476"/>
        <v/>
      </c>
      <c r="YV36" s="89" t="str">
        <f t="shared" ca="1" si="291"/>
        <v/>
      </c>
      <c r="YW36" s="84">
        <f t="shared" si="292"/>
        <v>0</v>
      </c>
      <c r="YX36" s="84" t="str">
        <f t="shared" si="477"/>
        <v/>
      </c>
      <c r="YY36" s="84" t="str">
        <f t="shared" si="293"/>
        <v/>
      </c>
      <c r="YZ36" s="24" t="str">
        <f t="shared" si="294"/>
        <v/>
      </c>
      <c r="ZA36" s="101">
        <f>入力シート!YR36</f>
        <v>0</v>
      </c>
      <c r="ZB36" s="210">
        <f>入力シート!YS36</f>
        <v>0</v>
      </c>
      <c r="ZC36" s="211"/>
      <c r="ZD36" s="212"/>
      <c r="ZE36" s="94"/>
      <c r="ZF36" s="94"/>
      <c r="ZG36" s="94"/>
      <c r="ZH36" s="14">
        <f>入力シート!YT36</f>
        <v>0</v>
      </c>
      <c r="ZJ36" s="30" t="str">
        <f t="shared" si="357"/>
        <v/>
      </c>
      <c r="ZK36" s="101">
        <f>入力シート!ZJ36</f>
        <v>0</v>
      </c>
      <c r="ZL36" s="101" t="str">
        <f>IF(ZJ36="","",入力シート!ZK36)</f>
        <v/>
      </c>
      <c r="ZM36" s="24">
        <f>TIME(入力シート!ZM36,入力シート!ZO36,0)</f>
        <v>0</v>
      </c>
      <c r="ZN36" s="24">
        <f>TIME(入力シート!ZQ36,入力シート!ZS36,0)</f>
        <v>0</v>
      </c>
      <c r="ZO36" s="31">
        <f>TIME(入力シート!ZU36,入力シート!ZW36,0)</f>
        <v>0</v>
      </c>
      <c r="ZP36" s="31">
        <f>TIME(入力シート!ZY36,入力シート!AAA36,0)</f>
        <v>0</v>
      </c>
      <c r="ZQ36" s="24">
        <f t="shared" si="295"/>
        <v>0</v>
      </c>
      <c r="ZR36" s="24">
        <f t="shared" si="296"/>
        <v>0</v>
      </c>
      <c r="ZS36" s="24">
        <f t="shared" si="297"/>
        <v>0</v>
      </c>
      <c r="ZT36" s="26" t="str">
        <f t="shared" si="54"/>
        <v/>
      </c>
      <c r="ZU36" s="26" t="str">
        <f t="shared" si="55"/>
        <v/>
      </c>
      <c r="ZV36" s="24" t="str">
        <f t="shared" si="398"/>
        <v/>
      </c>
      <c r="ZW36" s="24" t="str">
        <f t="shared" si="478"/>
        <v/>
      </c>
      <c r="ZX36" s="101" t="str">
        <f t="shared" si="299"/>
        <v/>
      </c>
      <c r="ZY36" s="24" t="str">
        <f t="shared" si="300"/>
        <v/>
      </c>
      <c r="ZZ36" s="27">
        <f t="shared" si="379"/>
        <v>1</v>
      </c>
      <c r="AAA36" s="27" t="str">
        <f t="shared" si="301"/>
        <v>1</v>
      </c>
      <c r="AAB36" s="27" t="str">
        <f t="shared" si="358"/>
        <v/>
      </c>
      <c r="AAC36" s="27" t="str">
        <f t="shared" si="302"/>
        <v/>
      </c>
      <c r="AAD36" s="28" t="str">
        <f t="shared" ca="1" si="303"/>
        <v/>
      </c>
      <c r="AAE36" s="33">
        <f>入力シート!AAC36</f>
        <v>0</v>
      </c>
      <c r="AAF36" s="88" t="str">
        <f t="shared" ca="1" si="479"/>
        <v/>
      </c>
      <c r="AAG36" s="87" t="str">
        <f t="shared" si="480"/>
        <v/>
      </c>
      <c r="AAH36" s="89" t="str">
        <f t="shared" ca="1" si="304"/>
        <v/>
      </c>
      <c r="AAI36" s="84">
        <f t="shared" si="305"/>
        <v>0</v>
      </c>
      <c r="AAJ36" s="84" t="str">
        <f t="shared" si="481"/>
        <v/>
      </c>
      <c r="AAK36" s="84" t="str">
        <f t="shared" si="306"/>
        <v/>
      </c>
      <c r="AAL36" s="24" t="str">
        <f t="shared" si="307"/>
        <v/>
      </c>
      <c r="AAM36" s="101">
        <f>入力シート!AAD36</f>
        <v>0</v>
      </c>
      <c r="AAN36" s="210">
        <f>入力シート!AAE36</f>
        <v>0</v>
      </c>
      <c r="AAO36" s="211"/>
      <c r="AAP36" s="212"/>
      <c r="AAQ36" s="94"/>
      <c r="AAR36" s="94"/>
      <c r="AAS36" s="94"/>
      <c r="AAT36" s="14">
        <f>入力シート!AAF36</f>
        <v>0</v>
      </c>
      <c r="AAV36" s="30" t="str">
        <f t="shared" si="359"/>
        <v/>
      </c>
      <c r="AAW36" s="101">
        <f>入力シート!AAV36</f>
        <v>0</v>
      </c>
      <c r="AAX36" s="101" t="str">
        <f>IF(AAV36="","",入力シート!AAW36)</f>
        <v/>
      </c>
      <c r="AAY36" s="24">
        <f>TIME(入力シート!AAY36,入力シート!ABA36,0)</f>
        <v>0</v>
      </c>
      <c r="AAZ36" s="24">
        <f>TIME(入力シート!ABC36,入力シート!ABE36,0)</f>
        <v>0</v>
      </c>
      <c r="ABA36" s="31">
        <f>TIME(入力シート!ABG36,入力シート!ABI36,0)</f>
        <v>0</v>
      </c>
      <c r="ABB36" s="31">
        <f>TIME(入力シート!ABK36,入力シート!ABM36,0)</f>
        <v>0</v>
      </c>
      <c r="ABC36" s="24">
        <f t="shared" si="308"/>
        <v>0</v>
      </c>
      <c r="ABD36" s="24">
        <f t="shared" si="309"/>
        <v>0</v>
      </c>
      <c r="ABE36" s="24">
        <f t="shared" si="310"/>
        <v>0</v>
      </c>
      <c r="ABF36" s="26" t="str">
        <f t="shared" si="57"/>
        <v/>
      </c>
      <c r="ABG36" s="26" t="str">
        <f t="shared" si="58"/>
        <v/>
      </c>
      <c r="ABH36" s="24" t="str">
        <f t="shared" si="399"/>
        <v/>
      </c>
      <c r="ABI36" s="24" t="str">
        <f t="shared" si="482"/>
        <v/>
      </c>
      <c r="ABJ36" s="101" t="str">
        <f t="shared" si="312"/>
        <v/>
      </c>
      <c r="ABK36" s="24" t="str">
        <f t="shared" si="313"/>
        <v/>
      </c>
      <c r="ABL36" s="27">
        <f t="shared" si="380"/>
        <v>1</v>
      </c>
      <c r="ABM36" s="27" t="str">
        <f t="shared" si="314"/>
        <v>1</v>
      </c>
      <c r="ABN36" s="27" t="str">
        <f t="shared" si="360"/>
        <v/>
      </c>
      <c r="ABO36" s="27" t="str">
        <f t="shared" si="315"/>
        <v/>
      </c>
      <c r="ABP36" s="28" t="str">
        <f t="shared" ca="1" si="316"/>
        <v/>
      </c>
      <c r="ABQ36" s="33">
        <f>入力シート!ABO36</f>
        <v>0</v>
      </c>
      <c r="ABR36" s="88" t="str">
        <f t="shared" ca="1" si="483"/>
        <v/>
      </c>
      <c r="ABS36" s="87" t="str">
        <f t="shared" si="484"/>
        <v/>
      </c>
      <c r="ABT36" s="89" t="str">
        <f t="shared" ca="1" si="317"/>
        <v/>
      </c>
      <c r="ABU36" s="84">
        <f t="shared" si="318"/>
        <v>0</v>
      </c>
      <c r="ABV36" s="84" t="str">
        <f t="shared" si="485"/>
        <v/>
      </c>
      <c r="ABW36" s="84" t="str">
        <f t="shared" si="319"/>
        <v/>
      </c>
      <c r="ABX36" s="24" t="str">
        <f t="shared" si="320"/>
        <v/>
      </c>
      <c r="ABY36" s="101">
        <f>入力シート!ABP36</f>
        <v>0</v>
      </c>
      <c r="ABZ36" s="210">
        <f>入力シート!ABQ36</f>
        <v>0</v>
      </c>
      <c r="ACA36" s="211"/>
      <c r="ACB36" s="212"/>
      <c r="ACC36" s="94"/>
      <c r="ACD36" s="94"/>
      <c r="ACE36" s="94"/>
      <c r="ACF36" s="14">
        <f>入力シート!ABR36</f>
        <v>0</v>
      </c>
    </row>
    <row r="37" spans="2:760" ht="18" customHeight="1" x14ac:dyDescent="0.2">
      <c r="B37" s="30" t="str">
        <f t="shared" si="321"/>
        <v/>
      </c>
      <c r="C37" s="101">
        <f>入力シート!B37</f>
        <v>0</v>
      </c>
      <c r="D37" s="101" t="str">
        <f>IF(B37="","",入力シート!C37)</f>
        <v/>
      </c>
      <c r="E37" s="24">
        <f>TIME(入力シート!E37,入力シート!G37,0)</f>
        <v>0</v>
      </c>
      <c r="F37" s="24">
        <f>TIME(入力シート!I37,入力シート!K37,0)</f>
        <v>0</v>
      </c>
      <c r="G37" s="31">
        <f>TIME(入力シート!M37,入力シート!O37,0)</f>
        <v>0</v>
      </c>
      <c r="H37" s="31">
        <f>TIME(入力シート!Q37,入力シート!S37,0)</f>
        <v>0</v>
      </c>
      <c r="I37" s="24">
        <f t="shared" si="60"/>
        <v>0</v>
      </c>
      <c r="J37" s="24">
        <f t="shared" si="61"/>
        <v>0</v>
      </c>
      <c r="K37" s="24">
        <f t="shared" si="62"/>
        <v>0</v>
      </c>
      <c r="L37" s="26" t="str">
        <f t="shared" si="400"/>
        <v/>
      </c>
      <c r="M37" s="26" t="str">
        <f t="shared" si="1"/>
        <v/>
      </c>
      <c r="N37" s="24" t="str">
        <f t="shared" si="401"/>
        <v/>
      </c>
      <c r="O37" s="24" t="str">
        <f t="shared" si="402"/>
        <v/>
      </c>
      <c r="P37" s="101" t="str">
        <f t="shared" si="403"/>
        <v/>
      </c>
      <c r="Q37" s="24" t="str">
        <f t="shared" si="66"/>
        <v/>
      </c>
      <c r="R37" s="27">
        <f t="shared" si="361"/>
        <v>1</v>
      </c>
      <c r="S37" s="27" t="str">
        <f t="shared" si="404"/>
        <v>1</v>
      </c>
      <c r="T37" s="27" t="str">
        <f t="shared" si="322"/>
        <v/>
      </c>
      <c r="U37" s="27" t="str">
        <f t="shared" si="405"/>
        <v/>
      </c>
      <c r="V37" s="28" t="str">
        <f t="shared" ca="1" si="406"/>
        <v/>
      </c>
      <c r="W37" s="33">
        <f>入力シート!U37</f>
        <v>0</v>
      </c>
      <c r="X37" s="88" t="str">
        <f t="shared" ca="1" si="407"/>
        <v/>
      </c>
      <c r="Y37" s="87" t="str">
        <f t="shared" si="408"/>
        <v/>
      </c>
      <c r="Z37" s="89" t="str">
        <f t="shared" ca="1" si="70"/>
        <v/>
      </c>
      <c r="AA37" s="84">
        <f t="shared" si="71"/>
        <v>0</v>
      </c>
      <c r="AB37" s="84" t="str">
        <f t="shared" si="409"/>
        <v/>
      </c>
      <c r="AC37" s="84" t="str">
        <f t="shared" si="72"/>
        <v/>
      </c>
      <c r="AD37" s="24" t="str">
        <f t="shared" si="73"/>
        <v/>
      </c>
      <c r="AE37" s="101">
        <f>入力シート!V37</f>
        <v>0</v>
      </c>
      <c r="AF37" s="210">
        <f>入力シート!W37</f>
        <v>0</v>
      </c>
      <c r="AG37" s="211"/>
      <c r="AH37" s="212"/>
      <c r="AI37" s="94"/>
      <c r="AJ37" s="94"/>
      <c r="AK37" s="94"/>
      <c r="AL37" s="14">
        <f>入力シート!X37</f>
        <v>0</v>
      </c>
      <c r="AN37" s="30" t="str">
        <f t="shared" si="323"/>
        <v/>
      </c>
      <c r="AO37" s="101">
        <f>入力シート!AN37</f>
        <v>0</v>
      </c>
      <c r="AP37" s="101" t="str">
        <f>IF(AN37="","",入力シート!AO37)</f>
        <v/>
      </c>
      <c r="AQ37" s="24">
        <f>TIME(入力シート!AQ37,入力シート!AS37,0)</f>
        <v>0</v>
      </c>
      <c r="AR37" s="24">
        <f>TIME(入力シート!AU37,入力シート!AW37,0)</f>
        <v>0</v>
      </c>
      <c r="AS37" s="31">
        <f>TIME(入力シート!AY37,入力シート!BA37,0)</f>
        <v>0</v>
      </c>
      <c r="AT37" s="31">
        <f>TIME(入力シート!BC37,入力シート!BE37,0)</f>
        <v>0</v>
      </c>
      <c r="AU37" s="24">
        <f t="shared" si="74"/>
        <v>0</v>
      </c>
      <c r="AV37" s="24">
        <f t="shared" si="75"/>
        <v>0</v>
      </c>
      <c r="AW37" s="24">
        <f t="shared" si="76"/>
        <v>0</v>
      </c>
      <c r="AX37" s="26" t="str">
        <f t="shared" si="3"/>
        <v/>
      </c>
      <c r="AY37" s="26" t="str">
        <f t="shared" si="4"/>
        <v/>
      </c>
      <c r="AZ37" s="24" t="str">
        <f t="shared" si="381"/>
        <v/>
      </c>
      <c r="BA37" s="24" t="str">
        <f t="shared" si="410"/>
        <v/>
      </c>
      <c r="BB37" s="101" t="str">
        <f t="shared" si="78"/>
        <v/>
      </c>
      <c r="BC37" s="24" t="str">
        <f t="shared" si="79"/>
        <v/>
      </c>
      <c r="BD37" s="27">
        <f t="shared" si="362"/>
        <v>1</v>
      </c>
      <c r="BE37" s="27" t="str">
        <f t="shared" si="80"/>
        <v>1</v>
      </c>
      <c r="BF37" s="27" t="str">
        <f t="shared" si="324"/>
        <v/>
      </c>
      <c r="BG37" s="27" t="str">
        <f t="shared" si="81"/>
        <v/>
      </c>
      <c r="BH37" s="28" t="str">
        <f t="shared" ca="1" si="82"/>
        <v/>
      </c>
      <c r="BI37" s="33">
        <f>入力シート!BG37</f>
        <v>0</v>
      </c>
      <c r="BJ37" s="88" t="str">
        <f t="shared" ca="1" si="411"/>
        <v/>
      </c>
      <c r="BK37" s="87" t="str">
        <f t="shared" si="412"/>
        <v/>
      </c>
      <c r="BL37" s="89" t="str">
        <f t="shared" ca="1" si="83"/>
        <v/>
      </c>
      <c r="BM37" s="84">
        <f t="shared" si="84"/>
        <v>0</v>
      </c>
      <c r="BN37" s="84" t="str">
        <f t="shared" si="413"/>
        <v/>
      </c>
      <c r="BO37" s="84" t="str">
        <f t="shared" si="85"/>
        <v/>
      </c>
      <c r="BP37" s="24" t="str">
        <f t="shared" si="86"/>
        <v/>
      </c>
      <c r="BQ37" s="101">
        <f>入力シート!BH37</f>
        <v>0</v>
      </c>
      <c r="BR37" s="210">
        <f>入力シート!BI37</f>
        <v>0</v>
      </c>
      <c r="BS37" s="211"/>
      <c r="BT37" s="212"/>
      <c r="BU37" s="94"/>
      <c r="BV37" s="94"/>
      <c r="BW37" s="94"/>
      <c r="BX37" s="14">
        <f>入力シート!BJ37</f>
        <v>0</v>
      </c>
      <c r="BZ37" s="30" t="str">
        <f t="shared" si="325"/>
        <v/>
      </c>
      <c r="CA37" s="101">
        <f>入力シート!BZ37</f>
        <v>0</v>
      </c>
      <c r="CB37" s="101" t="str">
        <f>IF(BZ37="","",入力シート!CA37)</f>
        <v/>
      </c>
      <c r="CC37" s="24">
        <f>TIME(入力シート!CC37,入力シート!CE37,0)</f>
        <v>0</v>
      </c>
      <c r="CD37" s="24">
        <f>TIME(入力シート!CG37,入力シート!CI37,0)</f>
        <v>0</v>
      </c>
      <c r="CE37" s="31">
        <f>TIME(入力シート!CK37,入力シート!CM37,0)</f>
        <v>0</v>
      </c>
      <c r="CF37" s="31">
        <f>TIME(入力シート!CO37,入力シート!CQ37,0)</f>
        <v>0</v>
      </c>
      <c r="CG37" s="24">
        <f t="shared" si="87"/>
        <v>0</v>
      </c>
      <c r="CH37" s="24">
        <f t="shared" si="88"/>
        <v>0</v>
      </c>
      <c r="CI37" s="24">
        <f t="shared" si="89"/>
        <v>0</v>
      </c>
      <c r="CJ37" s="26" t="str">
        <f t="shared" si="6"/>
        <v/>
      </c>
      <c r="CK37" s="26" t="str">
        <f t="shared" si="7"/>
        <v/>
      </c>
      <c r="CL37" s="24" t="str">
        <f t="shared" si="382"/>
        <v/>
      </c>
      <c r="CM37" s="24" t="str">
        <f t="shared" si="414"/>
        <v/>
      </c>
      <c r="CN37" s="101" t="str">
        <f t="shared" si="91"/>
        <v/>
      </c>
      <c r="CO37" s="24" t="str">
        <f t="shared" si="92"/>
        <v/>
      </c>
      <c r="CP37" s="27">
        <f t="shared" si="363"/>
        <v>1</v>
      </c>
      <c r="CQ37" s="27" t="str">
        <f t="shared" si="93"/>
        <v>1</v>
      </c>
      <c r="CR37" s="27" t="str">
        <f t="shared" si="326"/>
        <v/>
      </c>
      <c r="CS37" s="27" t="str">
        <f t="shared" si="94"/>
        <v/>
      </c>
      <c r="CT37" s="28" t="str">
        <f t="shared" ca="1" si="95"/>
        <v/>
      </c>
      <c r="CU37" s="33">
        <f>入力シート!CS37</f>
        <v>0</v>
      </c>
      <c r="CV37" s="88" t="str">
        <f t="shared" ca="1" si="415"/>
        <v/>
      </c>
      <c r="CW37" s="87" t="str">
        <f t="shared" si="416"/>
        <v/>
      </c>
      <c r="CX37" s="89" t="str">
        <f t="shared" ca="1" si="96"/>
        <v/>
      </c>
      <c r="CY37" s="84">
        <f t="shared" si="97"/>
        <v>0</v>
      </c>
      <c r="CZ37" s="84" t="str">
        <f t="shared" si="417"/>
        <v/>
      </c>
      <c r="DA37" s="84" t="str">
        <f t="shared" si="98"/>
        <v/>
      </c>
      <c r="DB37" s="24" t="str">
        <f t="shared" si="99"/>
        <v/>
      </c>
      <c r="DC37" s="101">
        <f>入力シート!CT37</f>
        <v>0</v>
      </c>
      <c r="DD37" s="210">
        <f>入力シート!CU37</f>
        <v>0</v>
      </c>
      <c r="DE37" s="211"/>
      <c r="DF37" s="212"/>
      <c r="DG37" s="94"/>
      <c r="DH37" s="94"/>
      <c r="DI37" s="94"/>
      <c r="DJ37" s="14">
        <f>入力シート!CV37</f>
        <v>0</v>
      </c>
      <c r="DL37" s="30" t="str">
        <f t="shared" si="327"/>
        <v/>
      </c>
      <c r="DM37" s="101">
        <f>入力シート!DL37</f>
        <v>0</v>
      </c>
      <c r="DN37" s="101" t="str">
        <f>IF(DL37="","",入力シート!DM37)</f>
        <v/>
      </c>
      <c r="DO37" s="24">
        <f>TIME(入力シート!DO37,入力シート!DQ37,0)</f>
        <v>0</v>
      </c>
      <c r="DP37" s="24">
        <f>TIME(入力シート!DS37,入力シート!DU37,0)</f>
        <v>0</v>
      </c>
      <c r="DQ37" s="31">
        <f>TIME(入力シート!DW37,入力シート!DY37,0)</f>
        <v>0</v>
      </c>
      <c r="DR37" s="31">
        <f>TIME(入力シート!EA37,入力シート!EC37,0)</f>
        <v>0</v>
      </c>
      <c r="DS37" s="24">
        <f t="shared" si="100"/>
        <v>0</v>
      </c>
      <c r="DT37" s="24">
        <f t="shared" si="101"/>
        <v>0</v>
      </c>
      <c r="DU37" s="24">
        <f t="shared" si="102"/>
        <v>0</v>
      </c>
      <c r="DV37" s="26" t="str">
        <f t="shared" si="9"/>
        <v/>
      </c>
      <c r="DW37" s="26" t="str">
        <f t="shared" si="10"/>
        <v/>
      </c>
      <c r="DX37" s="24" t="str">
        <f t="shared" si="383"/>
        <v/>
      </c>
      <c r="DY37" s="24" t="str">
        <f t="shared" si="418"/>
        <v/>
      </c>
      <c r="DZ37" s="101" t="str">
        <f t="shared" si="104"/>
        <v/>
      </c>
      <c r="EA37" s="24" t="str">
        <f t="shared" si="105"/>
        <v/>
      </c>
      <c r="EB37" s="27">
        <f t="shared" si="364"/>
        <v>1</v>
      </c>
      <c r="EC37" s="27" t="str">
        <f t="shared" si="106"/>
        <v>1</v>
      </c>
      <c r="ED37" s="27" t="str">
        <f t="shared" si="328"/>
        <v/>
      </c>
      <c r="EE37" s="27" t="str">
        <f t="shared" si="107"/>
        <v/>
      </c>
      <c r="EF37" s="28" t="str">
        <f t="shared" ca="1" si="108"/>
        <v/>
      </c>
      <c r="EG37" s="33">
        <f>入力シート!EE37</f>
        <v>0</v>
      </c>
      <c r="EH37" s="88" t="str">
        <f t="shared" ca="1" si="419"/>
        <v/>
      </c>
      <c r="EI37" s="87" t="str">
        <f t="shared" si="420"/>
        <v/>
      </c>
      <c r="EJ37" s="89" t="str">
        <f t="shared" ca="1" si="109"/>
        <v/>
      </c>
      <c r="EK37" s="84">
        <f t="shared" si="110"/>
        <v>0</v>
      </c>
      <c r="EL37" s="84" t="str">
        <f t="shared" si="421"/>
        <v/>
      </c>
      <c r="EM37" s="84" t="str">
        <f t="shared" si="111"/>
        <v/>
      </c>
      <c r="EN37" s="24" t="str">
        <f t="shared" si="112"/>
        <v/>
      </c>
      <c r="EO37" s="101">
        <f>入力シート!EF37</f>
        <v>0</v>
      </c>
      <c r="EP37" s="210">
        <f>入力シート!EG37</f>
        <v>0</v>
      </c>
      <c r="EQ37" s="211"/>
      <c r="ER37" s="212"/>
      <c r="ES37" s="94"/>
      <c r="ET37" s="94"/>
      <c r="EU37" s="94"/>
      <c r="EV37" s="14">
        <f>入力シート!EH37</f>
        <v>0</v>
      </c>
      <c r="EX37" s="30" t="str">
        <f t="shared" si="329"/>
        <v/>
      </c>
      <c r="EY37" s="101">
        <f>入力シート!EX37</f>
        <v>0</v>
      </c>
      <c r="EZ37" s="101" t="str">
        <f>IF(EX37="","",入力シート!EY37)</f>
        <v/>
      </c>
      <c r="FA37" s="24">
        <f>TIME(入力シート!FA37,入力シート!FC37,0)</f>
        <v>0</v>
      </c>
      <c r="FB37" s="24">
        <f>TIME(入力シート!FE37,入力シート!FG37,0)</f>
        <v>0</v>
      </c>
      <c r="FC37" s="31">
        <f>TIME(入力シート!FI37,入力シート!FK37,0)</f>
        <v>0</v>
      </c>
      <c r="FD37" s="31">
        <f>TIME(入力シート!FM37,入力シート!FO37,0)</f>
        <v>0</v>
      </c>
      <c r="FE37" s="24">
        <f t="shared" si="113"/>
        <v>0</v>
      </c>
      <c r="FF37" s="24">
        <f t="shared" si="114"/>
        <v>0</v>
      </c>
      <c r="FG37" s="24">
        <f t="shared" si="115"/>
        <v>0</v>
      </c>
      <c r="FH37" s="26" t="str">
        <f t="shared" si="12"/>
        <v/>
      </c>
      <c r="FI37" s="26" t="str">
        <f t="shared" si="13"/>
        <v/>
      </c>
      <c r="FJ37" s="24" t="str">
        <f t="shared" si="384"/>
        <v/>
      </c>
      <c r="FK37" s="24" t="str">
        <f t="shared" si="422"/>
        <v/>
      </c>
      <c r="FL37" s="101" t="str">
        <f t="shared" si="117"/>
        <v/>
      </c>
      <c r="FM37" s="24" t="str">
        <f t="shared" si="118"/>
        <v/>
      </c>
      <c r="FN37" s="27">
        <f t="shared" si="365"/>
        <v>1</v>
      </c>
      <c r="FO37" s="27" t="str">
        <f t="shared" si="119"/>
        <v>1</v>
      </c>
      <c r="FP37" s="27" t="str">
        <f t="shared" si="330"/>
        <v/>
      </c>
      <c r="FQ37" s="27" t="str">
        <f t="shared" si="120"/>
        <v/>
      </c>
      <c r="FR37" s="28" t="str">
        <f t="shared" ca="1" si="121"/>
        <v/>
      </c>
      <c r="FS37" s="33">
        <f>入力シート!FQ37</f>
        <v>0</v>
      </c>
      <c r="FT37" s="88" t="str">
        <f t="shared" ca="1" si="423"/>
        <v/>
      </c>
      <c r="FU37" s="87" t="str">
        <f t="shared" si="424"/>
        <v/>
      </c>
      <c r="FV37" s="89" t="str">
        <f t="shared" ca="1" si="122"/>
        <v/>
      </c>
      <c r="FW37" s="84">
        <f t="shared" si="123"/>
        <v>0</v>
      </c>
      <c r="FX37" s="84" t="str">
        <f t="shared" si="425"/>
        <v/>
      </c>
      <c r="FY37" s="84" t="str">
        <f t="shared" si="124"/>
        <v/>
      </c>
      <c r="FZ37" s="24" t="str">
        <f t="shared" si="125"/>
        <v/>
      </c>
      <c r="GA37" s="101">
        <f>入力シート!FR37</f>
        <v>0</v>
      </c>
      <c r="GB37" s="210">
        <f>入力シート!FS37</f>
        <v>0</v>
      </c>
      <c r="GC37" s="211"/>
      <c r="GD37" s="212"/>
      <c r="GE37" s="94"/>
      <c r="GF37" s="94"/>
      <c r="GG37" s="94"/>
      <c r="GH37" s="14">
        <f>入力シート!FT37</f>
        <v>0</v>
      </c>
      <c r="GJ37" s="30" t="str">
        <f t="shared" si="331"/>
        <v/>
      </c>
      <c r="GK37" s="101">
        <f>入力シート!GJ37</f>
        <v>0</v>
      </c>
      <c r="GL37" s="101" t="str">
        <f>IF(GJ37="","",入力シート!GK37)</f>
        <v/>
      </c>
      <c r="GM37" s="24">
        <f>TIME(入力シート!GM37,入力シート!GO37,0)</f>
        <v>0</v>
      </c>
      <c r="GN37" s="24">
        <f>TIME(入力シート!GQ37,入力シート!GS37,0)</f>
        <v>0</v>
      </c>
      <c r="GO37" s="31">
        <f>TIME(入力シート!GU37,入力シート!GW37,0)</f>
        <v>0</v>
      </c>
      <c r="GP37" s="31">
        <f>TIME(入力シート!GY37,入力シート!HA37,0)</f>
        <v>0</v>
      </c>
      <c r="GQ37" s="24">
        <f t="shared" si="126"/>
        <v>0</v>
      </c>
      <c r="GR37" s="24">
        <f t="shared" si="127"/>
        <v>0</v>
      </c>
      <c r="GS37" s="24">
        <f t="shared" si="128"/>
        <v>0</v>
      </c>
      <c r="GT37" s="26" t="str">
        <f t="shared" si="15"/>
        <v/>
      </c>
      <c r="GU37" s="26" t="str">
        <f t="shared" si="16"/>
        <v/>
      </c>
      <c r="GV37" s="24" t="str">
        <f t="shared" si="385"/>
        <v/>
      </c>
      <c r="GW37" s="24" t="str">
        <f t="shared" si="426"/>
        <v/>
      </c>
      <c r="GX37" s="101" t="str">
        <f t="shared" si="130"/>
        <v/>
      </c>
      <c r="GY37" s="24" t="str">
        <f t="shared" si="131"/>
        <v/>
      </c>
      <c r="GZ37" s="27">
        <f t="shared" si="366"/>
        <v>1</v>
      </c>
      <c r="HA37" s="27" t="str">
        <f t="shared" si="132"/>
        <v>1</v>
      </c>
      <c r="HB37" s="27" t="str">
        <f t="shared" si="332"/>
        <v/>
      </c>
      <c r="HC37" s="27" t="str">
        <f t="shared" si="133"/>
        <v/>
      </c>
      <c r="HD37" s="28" t="str">
        <f t="shared" ca="1" si="134"/>
        <v/>
      </c>
      <c r="HE37" s="33">
        <f>入力シート!HC37</f>
        <v>0</v>
      </c>
      <c r="HF37" s="88" t="str">
        <f t="shared" ca="1" si="427"/>
        <v/>
      </c>
      <c r="HG37" s="87" t="str">
        <f t="shared" si="428"/>
        <v/>
      </c>
      <c r="HH37" s="89" t="str">
        <f t="shared" ca="1" si="135"/>
        <v/>
      </c>
      <c r="HI37" s="84">
        <f t="shared" si="136"/>
        <v>0</v>
      </c>
      <c r="HJ37" s="84" t="str">
        <f t="shared" si="429"/>
        <v/>
      </c>
      <c r="HK37" s="84" t="str">
        <f t="shared" si="137"/>
        <v/>
      </c>
      <c r="HL37" s="24" t="str">
        <f t="shared" si="138"/>
        <v/>
      </c>
      <c r="HM37" s="101">
        <f>入力シート!HD37</f>
        <v>0</v>
      </c>
      <c r="HN37" s="210">
        <f>入力シート!HE37</f>
        <v>0</v>
      </c>
      <c r="HO37" s="211"/>
      <c r="HP37" s="212"/>
      <c r="HQ37" s="94"/>
      <c r="HR37" s="94"/>
      <c r="HS37" s="94"/>
      <c r="HT37" s="14">
        <f>入力シート!HF37</f>
        <v>0</v>
      </c>
      <c r="HV37" s="30" t="str">
        <f t="shared" si="333"/>
        <v/>
      </c>
      <c r="HW37" s="101">
        <f>入力シート!HV37</f>
        <v>0</v>
      </c>
      <c r="HX37" s="101" t="str">
        <f>IF(HV37="","",入力シート!HW37)</f>
        <v/>
      </c>
      <c r="HY37" s="24">
        <f>TIME(入力シート!HY37,入力シート!IA37,0)</f>
        <v>0</v>
      </c>
      <c r="HZ37" s="24">
        <f>TIME(入力シート!IC37,入力シート!IE37,0)</f>
        <v>0</v>
      </c>
      <c r="IA37" s="31">
        <f>TIME(入力シート!IG37,入力シート!II37,0)</f>
        <v>0</v>
      </c>
      <c r="IB37" s="31">
        <f>TIME(入力シート!IK37,入力シート!IM37,0)</f>
        <v>0</v>
      </c>
      <c r="IC37" s="24">
        <f t="shared" si="139"/>
        <v>0</v>
      </c>
      <c r="ID37" s="24">
        <f t="shared" si="140"/>
        <v>0</v>
      </c>
      <c r="IE37" s="24">
        <f t="shared" si="141"/>
        <v>0</v>
      </c>
      <c r="IF37" s="26" t="str">
        <f t="shared" si="18"/>
        <v/>
      </c>
      <c r="IG37" s="26" t="str">
        <f t="shared" si="19"/>
        <v/>
      </c>
      <c r="IH37" s="24" t="str">
        <f t="shared" si="386"/>
        <v/>
      </c>
      <c r="II37" s="24" t="str">
        <f t="shared" si="430"/>
        <v/>
      </c>
      <c r="IJ37" s="101" t="str">
        <f t="shared" si="143"/>
        <v/>
      </c>
      <c r="IK37" s="24" t="str">
        <f t="shared" si="144"/>
        <v/>
      </c>
      <c r="IL37" s="27">
        <f t="shared" si="367"/>
        <v>1</v>
      </c>
      <c r="IM37" s="27" t="str">
        <f t="shared" si="145"/>
        <v>1</v>
      </c>
      <c r="IN37" s="27" t="str">
        <f t="shared" si="334"/>
        <v/>
      </c>
      <c r="IO37" s="27" t="str">
        <f t="shared" si="146"/>
        <v/>
      </c>
      <c r="IP37" s="28" t="str">
        <f t="shared" ca="1" si="147"/>
        <v/>
      </c>
      <c r="IQ37" s="33">
        <f>入力シート!IO37</f>
        <v>0</v>
      </c>
      <c r="IR37" s="88" t="str">
        <f t="shared" ca="1" si="431"/>
        <v/>
      </c>
      <c r="IS37" s="87" t="str">
        <f t="shared" si="432"/>
        <v/>
      </c>
      <c r="IT37" s="89" t="str">
        <f t="shared" ca="1" si="148"/>
        <v/>
      </c>
      <c r="IU37" s="84">
        <f t="shared" si="149"/>
        <v>0</v>
      </c>
      <c r="IV37" s="84" t="str">
        <f t="shared" si="433"/>
        <v/>
      </c>
      <c r="IW37" s="84" t="str">
        <f t="shared" si="150"/>
        <v/>
      </c>
      <c r="IX37" s="24" t="str">
        <f t="shared" si="151"/>
        <v/>
      </c>
      <c r="IY37" s="101">
        <f>入力シート!IP37</f>
        <v>0</v>
      </c>
      <c r="IZ37" s="210">
        <f>入力シート!IQ37</f>
        <v>0</v>
      </c>
      <c r="JA37" s="211"/>
      <c r="JB37" s="212"/>
      <c r="JC37" s="94"/>
      <c r="JD37" s="94"/>
      <c r="JE37" s="94"/>
      <c r="JF37" s="14">
        <f>入力シート!IR37</f>
        <v>0</v>
      </c>
      <c r="JH37" s="30" t="str">
        <f t="shared" si="335"/>
        <v/>
      </c>
      <c r="JI37" s="101">
        <f>入力シート!JH37</f>
        <v>0</v>
      </c>
      <c r="JJ37" s="101" t="str">
        <f>IF(JH37="","",入力シート!JI37)</f>
        <v/>
      </c>
      <c r="JK37" s="24">
        <f>TIME(入力シート!JK37,入力シート!JM37,0)</f>
        <v>0</v>
      </c>
      <c r="JL37" s="24">
        <f>TIME(入力シート!JO37,入力シート!JQ37,0)</f>
        <v>0</v>
      </c>
      <c r="JM37" s="31">
        <f>TIME(入力シート!JS37,入力シート!JU37,0)</f>
        <v>0</v>
      </c>
      <c r="JN37" s="31">
        <f>TIME(入力シート!JW37,入力シート!JY37,0)</f>
        <v>0</v>
      </c>
      <c r="JO37" s="24">
        <f t="shared" si="152"/>
        <v>0</v>
      </c>
      <c r="JP37" s="24">
        <f t="shared" si="153"/>
        <v>0</v>
      </c>
      <c r="JQ37" s="24">
        <f t="shared" si="154"/>
        <v>0</v>
      </c>
      <c r="JR37" s="26" t="str">
        <f t="shared" si="21"/>
        <v/>
      </c>
      <c r="JS37" s="26" t="str">
        <f t="shared" si="22"/>
        <v/>
      </c>
      <c r="JT37" s="24" t="str">
        <f t="shared" si="387"/>
        <v/>
      </c>
      <c r="JU37" s="24" t="str">
        <f t="shared" si="434"/>
        <v/>
      </c>
      <c r="JV37" s="101" t="str">
        <f t="shared" si="156"/>
        <v/>
      </c>
      <c r="JW37" s="24" t="str">
        <f t="shared" si="157"/>
        <v/>
      </c>
      <c r="JX37" s="27">
        <f t="shared" si="368"/>
        <v>1</v>
      </c>
      <c r="JY37" s="27" t="str">
        <f t="shared" si="158"/>
        <v>1</v>
      </c>
      <c r="JZ37" s="27" t="str">
        <f t="shared" si="336"/>
        <v/>
      </c>
      <c r="KA37" s="27" t="str">
        <f t="shared" si="159"/>
        <v/>
      </c>
      <c r="KB37" s="28" t="str">
        <f t="shared" ca="1" si="160"/>
        <v/>
      </c>
      <c r="KC37" s="33">
        <f>入力シート!KA37</f>
        <v>0</v>
      </c>
      <c r="KD37" s="88" t="str">
        <f t="shared" ca="1" si="435"/>
        <v/>
      </c>
      <c r="KE37" s="87" t="str">
        <f t="shared" si="436"/>
        <v/>
      </c>
      <c r="KF37" s="89" t="str">
        <f t="shared" ca="1" si="161"/>
        <v/>
      </c>
      <c r="KG37" s="84">
        <f t="shared" si="162"/>
        <v>0</v>
      </c>
      <c r="KH37" s="84" t="str">
        <f t="shared" si="437"/>
        <v/>
      </c>
      <c r="KI37" s="84" t="str">
        <f t="shared" si="163"/>
        <v/>
      </c>
      <c r="KJ37" s="24" t="str">
        <f t="shared" si="164"/>
        <v/>
      </c>
      <c r="KK37" s="101">
        <f>入力シート!KB37</f>
        <v>0</v>
      </c>
      <c r="KL37" s="210">
        <f>入力シート!KC37</f>
        <v>0</v>
      </c>
      <c r="KM37" s="211"/>
      <c r="KN37" s="212"/>
      <c r="KO37" s="94"/>
      <c r="KP37" s="94"/>
      <c r="KQ37" s="94"/>
      <c r="KR37" s="14">
        <f>入力シート!KD37</f>
        <v>0</v>
      </c>
      <c r="KT37" s="30" t="str">
        <f t="shared" si="337"/>
        <v/>
      </c>
      <c r="KU37" s="101">
        <f>入力シート!KT37</f>
        <v>0</v>
      </c>
      <c r="KV37" s="101" t="str">
        <f>IF(KT37="","",入力シート!KU37)</f>
        <v/>
      </c>
      <c r="KW37" s="24">
        <f>TIME(入力シート!KW37,入力シート!KY37,0)</f>
        <v>0</v>
      </c>
      <c r="KX37" s="24">
        <f>TIME(入力シート!LA37,入力シート!LC37,0)</f>
        <v>0</v>
      </c>
      <c r="KY37" s="31">
        <f>TIME(入力シート!LE37,入力シート!LG37,0)</f>
        <v>0</v>
      </c>
      <c r="KZ37" s="31">
        <f>TIME(入力シート!LI37,入力シート!LK37,0)</f>
        <v>0</v>
      </c>
      <c r="LA37" s="24">
        <f t="shared" si="165"/>
        <v>0</v>
      </c>
      <c r="LB37" s="24">
        <f t="shared" si="166"/>
        <v>0</v>
      </c>
      <c r="LC37" s="24">
        <f t="shared" si="167"/>
        <v>0</v>
      </c>
      <c r="LD37" s="26" t="str">
        <f t="shared" si="24"/>
        <v/>
      </c>
      <c r="LE37" s="26" t="str">
        <f t="shared" si="25"/>
        <v/>
      </c>
      <c r="LF37" s="24" t="str">
        <f t="shared" si="388"/>
        <v/>
      </c>
      <c r="LG37" s="24" t="str">
        <f t="shared" si="438"/>
        <v/>
      </c>
      <c r="LH37" s="101" t="str">
        <f t="shared" si="169"/>
        <v/>
      </c>
      <c r="LI37" s="24" t="str">
        <f t="shared" si="170"/>
        <v/>
      </c>
      <c r="LJ37" s="27">
        <f t="shared" si="369"/>
        <v>1</v>
      </c>
      <c r="LK37" s="27" t="str">
        <f t="shared" si="171"/>
        <v>1</v>
      </c>
      <c r="LL37" s="27" t="str">
        <f t="shared" si="338"/>
        <v/>
      </c>
      <c r="LM37" s="27" t="str">
        <f t="shared" si="172"/>
        <v/>
      </c>
      <c r="LN37" s="28" t="str">
        <f t="shared" ca="1" si="173"/>
        <v/>
      </c>
      <c r="LO37" s="33">
        <f>入力シート!LM37</f>
        <v>0</v>
      </c>
      <c r="LP37" s="88" t="str">
        <f t="shared" ca="1" si="439"/>
        <v/>
      </c>
      <c r="LQ37" s="87" t="str">
        <f t="shared" si="440"/>
        <v/>
      </c>
      <c r="LR37" s="89" t="str">
        <f t="shared" ca="1" si="174"/>
        <v/>
      </c>
      <c r="LS37" s="84">
        <f t="shared" si="175"/>
        <v>0</v>
      </c>
      <c r="LT37" s="84" t="str">
        <f t="shared" si="441"/>
        <v/>
      </c>
      <c r="LU37" s="84" t="str">
        <f t="shared" si="176"/>
        <v/>
      </c>
      <c r="LV37" s="24" t="str">
        <f t="shared" si="177"/>
        <v/>
      </c>
      <c r="LW37" s="101">
        <f>入力シート!LN37</f>
        <v>0</v>
      </c>
      <c r="LX37" s="210">
        <f>入力シート!LO37</f>
        <v>0</v>
      </c>
      <c r="LY37" s="211"/>
      <c r="LZ37" s="212"/>
      <c r="MA37" s="94"/>
      <c r="MB37" s="94"/>
      <c r="MC37" s="94"/>
      <c r="MD37" s="14">
        <f>入力シート!LP37</f>
        <v>0</v>
      </c>
      <c r="MF37" s="30" t="str">
        <f t="shared" si="339"/>
        <v/>
      </c>
      <c r="MG37" s="101">
        <f>入力シート!MF37</f>
        <v>0</v>
      </c>
      <c r="MH37" s="101" t="str">
        <f>IF(MF37="","",入力シート!MG37)</f>
        <v/>
      </c>
      <c r="MI37" s="24">
        <f>TIME(入力シート!MI37,入力シート!MK37,0)</f>
        <v>0</v>
      </c>
      <c r="MJ37" s="24">
        <f>TIME(入力シート!MM37,入力シート!MO37,0)</f>
        <v>0</v>
      </c>
      <c r="MK37" s="31">
        <f>TIME(入力シート!MQ37,入力シート!MS37,0)</f>
        <v>0</v>
      </c>
      <c r="ML37" s="31">
        <f>TIME(入力シート!MU37,入力シート!MW37,0)</f>
        <v>0</v>
      </c>
      <c r="MM37" s="24">
        <f t="shared" si="178"/>
        <v>0</v>
      </c>
      <c r="MN37" s="24">
        <f t="shared" si="179"/>
        <v>0</v>
      </c>
      <c r="MO37" s="24">
        <f t="shared" si="180"/>
        <v>0</v>
      </c>
      <c r="MP37" s="26" t="str">
        <f t="shared" si="27"/>
        <v/>
      </c>
      <c r="MQ37" s="26" t="str">
        <f t="shared" si="28"/>
        <v/>
      </c>
      <c r="MR37" s="24" t="str">
        <f t="shared" si="389"/>
        <v/>
      </c>
      <c r="MS37" s="24" t="str">
        <f t="shared" si="442"/>
        <v/>
      </c>
      <c r="MT37" s="101" t="str">
        <f t="shared" si="182"/>
        <v/>
      </c>
      <c r="MU37" s="24" t="str">
        <f t="shared" si="183"/>
        <v/>
      </c>
      <c r="MV37" s="27">
        <f t="shared" si="370"/>
        <v>1</v>
      </c>
      <c r="MW37" s="27" t="str">
        <f t="shared" si="184"/>
        <v>1</v>
      </c>
      <c r="MX37" s="27" t="str">
        <f t="shared" si="340"/>
        <v/>
      </c>
      <c r="MY37" s="27" t="str">
        <f t="shared" si="185"/>
        <v/>
      </c>
      <c r="MZ37" s="28" t="str">
        <f t="shared" ca="1" si="186"/>
        <v/>
      </c>
      <c r="NA37" s="33">
        <f>入力シート!MY37</f>
        <v>0</v>
      </c>
      <c r="NB37" s="88" t="str">
        <f t="shared" ca="1" si="443"/>
        <v/>
      </c>
      <c r="NC37" s="87" t="str">
        <f t="shared" si="444"/>
        <v/>
      </c>
      <c r="ND37" s="89" t="str">
        <f t="shared" ca="1" si="187"/>
        <v/>
      </c>
      <c r="NE37" s="84">
        <f t="shared" si="188"/>
        <v>0</v>
      </c>
      <c r="NF37" s="84" t="str">
        <f t="shared" si="445"/>
        <v/>
      </c>
      <c r="NG37" s="84" t="str">
        <f t="shared" si="189"/>
        <v/>
      </c>
      <c r="NH37" s="24" t="str">
        <f t="shared" si="190"/>
        <v/>
      </c>
      <c r="NI37" s="101">
        <f>入力シート!MZ37</f>
        <v>0</v>
      </c>
      <c r="NJ37" s="210">
        <f>入力シート!NA37</f>
        <v>0</v>
      </c>
      <c r="NK37" s="211"/>
      <c r="NL37" s="212"/>
      <c r="NM37" s="94"/>
      <c r="NN37" s="94"/>
      <c r="NO37" s="94"/>
      <c r="NP37" s="14">
        <f>入力シート!NB37</f>
        <v>0</v>
      </c>
      <c r="NR37" s="30" t="str">
        <f t="shared" si="341"/>
        <v/>
      </c>
      <c r="NS37" s="101">
        <f>入力シート!NR37</f>
        <v>0</v>
      </c>
      <c r="NT37" s="101" t="str">
        <f>IF(NR37="","",入力シート!NS37)</f>
        <v/>
      </c>
      <c r="NU37" s="24">
        <f>TIME(入力シート!NU37,入力シート!NW37,0)</f>
        <v>0</v>
      </c>
      <c r="NV37" s="24">
        <f>TIME(入力シート!NY37,入力シート!OA37,0)</f>
        <v>0</v>
      </c>
      <c r="NW37" s="31">
        <f>TIME(入力シート!OC37,入力シート!OE37,0)</f>
        <v>0</v>
      </c>
      <c r="NX37" s="31">
        <f>TIME(入力シート!OG37,入力シート!OI37,0)</f>
        <v>0</v>
      </c>
      <c r="NY37" s="24">
        <f t="shared" si="191"/>
        <v>0</v>
      </c>
      <c r="NZ37" s="24">
        <f t="shared" si="192"/>
        <v>0</v>
      </c>
      <c r="OA37" s="24">
        <f t="shared" si="193"/>
        <v>0</v>
      </c>
      <c r="OB37" s="26" t="str">
        <f t="shared" si="30"/>
        <v/>
      </c>
      <c r="OC37" s="26" t="str">
        <f t="shared" si="31"/>
        <v/>
      </c>
      <c r="OD37" s="24" t="str">
        <f t="shared" si="390"/>
        <v/>
      </c>
      <c r="OE37" s="24" t="str">
        <f t="shared" si="446"/>
        <v/>
      </c>
      <c r="OF37" s="101" t="str">
        <f t="shared" si="195"/>
        <v/>
      </c>
      <c r="OG37" s="24" t="str">
        <f t="shared" si="196"/>
        <v/>
      </c>
      <c r="OH37" s="27">
        <f t="shared" si="371"/>
        <v>1</v>
      </c>
      <c r="OI37" s="27" t="str">
        <f t="shared" si="197"/>
        <v>1</v>
      </c>
      <c r="OJ37" s="27" t="str">
        <f t="shared" si="342"/>
        <v/>
      </c>
      <c r="OK37" s="27" t="str">
        <f t="shared" si="198"/>
        <v/>
      </c>
      <c r="OL37" s="28" t="str">
        <f t="shared" ca="1" si="199"/>
        <v/>
      </c>
      <c r="OM37" s="33">
        <f>入力シート!OK37</f>
        <v>0</v>
      </c>
      <c r="ON37" s="88" t="str">
        <f t="shared" ca="1" si="447"/>
        <v/>
      </c>
      <c r="OO37" s="87" t="str">
        <f t="shared" si="448"/>
        <v/>
      </c>
      <c r="OP37" s="89" t="str">
        <f t="shared" ca="1" si="200"/>
        <v/>
      </c>
      <c r="OQ37" s="84">
        <f t="shared" si="201"/>
        <v>0</v>
      </c>
      <c r="OR37" s="84" t="str">
        <f t="shared" si="449"/>
        <v/>
      </c>
      <c r="OS37" s="84" t="str">
        <f t="shared" si="202"/>
        <v/>
      </c>
      <c r="OT37" s="24" t="str">
        <f t="shared" si="203"/>
        <v/>
      </c>
      <c r="OU37" s="101">
        <f>入力シート!OL37</f>
        <v>0</v>
      </c>
      <c r="OV37" s="210">
        <f>入力シート!OM37</f>
        <v>0</v>
      </c>
      <c r="OW37" s="211"/>
      <c r="OX37" s="212"/>
      <c r="OY37" s="94"/>
      <c r="OZ37" s="94"/>
      <c r="PA37" s="94"/>
      <c r="PB37" s="14">
        <f>入力シート!ON37</f>
        <v>0</v>
      </c>
      <c r="PD37" s="30" t="str">
        <f t="shared" si="343"/>
        <v/>
      </c>
      <c r="PE37" s="101">
        <f>入力シート!PD37</f>
        <v>0</v>
      </c>
      <c r="PF37" s="101" t="str">
        <f>IF(PD37="","",入力シート!PE37)</f>
        <v/>
      </c>
      <c r="PG37" s="24">
        <f>TIME(入力シート!PG37,入力シート!PI37,0)</f>
        <v>0</v>
      </c>
      <c r="PH37" s="24">
        <f>TIME(入力シート!PK37,入力シート!PM37,0)</f>
        <v>0</v>
      </c>
      <c r="PI37" s="31">
        <f>TIME(入力シート!PO37,入力シート!PQ37,0)</f>
        <v>0</v>
      </c>
      <c r="PJ37" s="31">
        <f>TIME(入力シート!PS37,入力シート!PU37,0)</f>
        <v>0</v>
      </c>
      <c r="PK37" s="24">
        <f t="shared" si="204"/>
        <v>0</v>
      </c>
      <c r="PL37" s="24">
        <f t="shared" si="205"/>
        <v>0</v>
      </c>
      <c r="PM37" s="24">
        <f t="shared" si="206"/>
        <v>0</v>
      </c>
      <c r="PN37" s="26" t="str">
        <f t="shared" si="33"/>
        <v/>
      </c>
      <c r="PO37" s="26" t="str">
        <f t="shared" si="34"/>
        <v/>
      </c>
      <c r="PP37" s="24" t="str">
        <f t="shared" si="391"/>
        <v/>
      </c>
      <c r="PQ37" s="24" t="str">
        <f t="shared" si="450"/>
        <v/>
      </c>
      <c r="PR37" s="101" t="str">
        <f t="shared" si="208"/>
        <v/>
      </c>
      <c r="PS37" s="24" t="str">
        <f t="shared" si="209"/>
        <v/>
      </c>
      <c r="PT37" s="27">
        <f t="shared" si="372"/>
        <v>1</v>
      </c>
      <c r="PU37" s="27" t="str">
        <f t="shared" si="210"/>
        <v>1</v>
      </c>
      <c r="PV37" s="27" t="str">
        <f t="shared" si="344"/>
        <v/>
      </c>
      <c r="PW37" s="27" t="str">
        <f t="shared" si="211"/>
        <v/>
      </c>
      <c r="PX37" s="28" t="str">
        <f t="shared" ca="1" si="212"/>
        <v/>
      </c>
      <c r="PY37" s="33">
        <f>入力シート!PW37</f>
        <v>0</v>
      </c>
      <c r="PZ37" s="88" t="str">
        <f t="shared" ca="1" si="451"/>
        <v/>
      </c>
      <c r="QA37" s="87" t="str">
        <f t="shared" si="452"/>
        <v/>
      </c>
      <c r="QB37" s="89" t="str">
        <f t="shared" ca="1" si="213"/>
        <v/>
      </c>
      <c r="QC37" s="84">
        <f t="shared" si="214"/>
        <v>0</v>
      </c>
      <c r="QD37" s="84" t="str">
        <f t="shared" si="453"/>
        <v/>
      </c>
      <c r="QE37" s="84" t="str">
        <f t="shared" si="215"/>
        <v/>
      </c>
      <c r="QF37" s="24" t="str">
        <f t="shared" si="216"/>
        <v/>
      </c>
      <c r="QG37" s="101">
        <f>入力シート!PX37</f>
        <v>0</v>
      </c>
      <c r="QH37" s="210">
        <f>入力シート!PY37</f>
        <v>0</v>
      </c>
      <c r="QI37" s="211"/>
      <c r="QJ37" s="212"/>
      <c r="QK37" s="94"/>
      <c r="QL37" s="94"/>
      <c r="QM37" s="94"/>
      <c r="QN37" s="14">
        <f>入力シート!PZ37</f>
        <v>0</v>
      </c>
      <c r="QP37" s="30" t="str">
        <f t="shared" si="345"/>
        <v/>
      </c>
      <c r="QQ37" s="101">
        <f>入力シート!QP37</f>
        <v>0</v>
      </c>
      <c r="QR37" s="101" t="str">
        <f>IF(QP37="","",入力シート!QQ37)</f>
        <v/>
      </c>
      <c r="QS37" s="24">
        <f>TIME(入力シート!QS37,入力シート!QU37,0)</f>
        <v>0</v>
      </c>
      <c r="QT37" s="24">
        <f>TIME(入力シート!QW37,入力シート!QY37,0)</f>
        <v>0</v>
      </c>
      <c r="QU37" s="31">
        <f>TIME(入力シート!RA37,入力シート!RC37,0)</f>
        <v>0</v>
      </c>
      <c r="QV37" s="31">
        <f>TIME(入力シート!RE37,入力シート!RG37,0)</f>
        <v>0</v>
      </c>
      <c r="QW37" s="24">
        <f t="shared" si="217"/>
        <v>0</v>
      </c>
      <c r="QX37" s="24">
        <f t="shared" si="218"/>
        <v>0</v>
      </c>
      <c r="QY37" s="24">
        <f t="shared" si="219"/>
        <v>0</v>
      </c>
      <c r="QZ37" s="26" t="str">
        <f t="shared" si="36"/>
        <v/>
      </c>
      <c r="RA37" s="26" t="str">
        <f t="shared" si="37"/>
        <v/>
      </c>
      <c r="RB37" s="24" t="str">
        <f t="shared" si="392"/>
        <v/>
      </c>
      <c r="RC37" s="24" t="str">
        <f t="shared" si="454"/>
        <v/>
      </c>
      <c r="RD37" s="101" t="str">
        <f t="shared" si="221"/>
        <v/>
      </c>
      <c r="RE37" s="24" t="str">
        <f t="shared" si="222"/>
        <v/>
      </c>
      <c r="RF37" s="27">
        <f t="shared" si="373"/>
        <v>1</v>
      </c>
      <c r="RG37" s="27" t="str">
        <f t="shared" si="223"/>
        <v>1</v>
      </c>
      <c r="RH37" s="27" t="str">
        <f t="shared" si="346"/>
        <v/>
      </c>
      <c r="RI37" s="27" t="str">
        <f t="shared" si="224"/>
        <v/>
      </c>
      <c r="RJ37" s="28" t="str">
        <f t="shared" ca="1" si="225"/>
        <v/>
      </c>
      <c r="RK37" s="33">
        <f>入力シート!RI37</f>
        <v>0</v>
      </c>
      <c r="RL37" s="88" t="str">
        <f t="shared" ca="1" si="455"/>
        <v/>
      </c>
      <c r="RM37" s="87" t="str">
        <f t="shared" si="456"/>
        <v/>
      </c>
      <c r="RN37" s="89" t="str">
        <f t="shared" ca="1" si="226"/>
        <v/>
      </c>
      <c r="RO37" s="84">
        <f t="shared" si="227"/>
        <v>0</v>
      </c>
      <c r="RP37" s="84" t="str">
        <f t="shared" si="457"/>
        <v/>
      </c>
      <c r="RQ37" s="84" t="str">
        <f t="shared" si="228"/>
        <v/>
      </c>
      <c r="RR37" s="24" t="str">
        <f t="shared" si="229"/>
        <v/>
      </c>
      <c r="RS37" s="101">
        <f>入力シート!RJ37</f>
        <v>0</v>
      </c>
      <c r="RT37" s="210">
        <f>入力シート!RK37</f>
        <v>0</v>
      </c>
      <c r="RU37" s="211"/>
      <c r="RV37" s="212"/>
      <c r="RW37" s="94"/>
      <c r="RX37" s="94"/>
      <c r="RY37" s="94"/>
      <c r="RZ37" s="14">
        <f>入力シート!RL37</f>
        <v>0</v>
      </c>
      <c r="SB37" s="30" t="str">
        <f t="shared" si="347"/>
        <v/>
      </c>
      <c r="SC37" s="101">
        <f>入力シート!SB37</f>
        <v>0</v>
      </c>
      <c r="SD37" s="101" t="str">
        <f>IF(SB37="","",入力シート!SC37)</f>
        <v/>
      </c>
      <c r="SE37" s="24">
        <f>TIME(入力シート!SE37,入力シート!SG37,0)</f>
        <v>0</v>
      </c>
      <c r="SF37" s="24">
        <f>TIME(入力シート!SI37,入力シート!SK37,0)</f>
        <v>0</v>
      </c>
      <c r="SG37" s="31">
        <f>TIME(入力シート!SM37,入力シート!SO37,0)</f>
        <v>0</v>
      </c>
      <c r="SH37" s="31">
        <f>TIME(入力シート!SQ37,入力シート!SS37,0)</f>
        <v>0</v>
      </c>
      <c r="SI37" s="24">
        <f t="shared" si="230"/>
        <v>0</v>
      </c>
      <c r="SJ37" s="24">
        <f t="shared" si="231"/>
        <v>0</v>
      </c>
      <c r="SK37" s="24">
        <f t="shared" si="232"/>
        <v>0</v>
      </c>
      <c r="SL37" s="26" t="str">
        <f t="shared" si="39"/>
        <v/>
      </c>
      <c r="SM37" s="26" t="str">
        <f t="shared" si="40"/>
        <v/>
      </c>
      <c r="SN37" s="24" t="str">
        <f t="shared" si="393"/>
        <v/>
      </c>
      <c r="SO37" s="24" t="str">
        <f t="shared" si="458"/>
        <v/>
      </c>
      <c r="SP37" s="101" t="str">
        <f t="shared" si="234"/>
        <v/>
      </c>
      <c r="SQ37" s="24" t="str">
        <f t="shared" si="235"/>
        <v/>
      </c>
      <c r="SR37" s="27">
        <f t="shared" si="374"/>
        <v>1</v>
      </c>
      <c r="SS37" s="27" t="str">
        <f t="shared" si="236"/>
        <v>1</v>
      </c>
      <c r="ST37" s="27" t="str">
        <f t="shared" si="348"/>
        <v/>
      </c>
      <c r="SU37" s="27" t="str">
        <f t="shared" si="237"/>
        <v/>
      </c>
      <c r="SV37" s="28" t="str">
        <f t="shared" ca="1" si="238"/>
        <v/>
      </c>
      <c r="SW37" s="33">
        <f>入力シート!SU37</f>
        <v>0</v>
      </c>
      <c r="SX37" s="88" t="str">
        <f t="shared" ca="1" si="459"/>
        <v/>
      </c>
      <c r="SY37" s="87" t="str">
        <f t="shared" si="460"/>
        <v/>
      </c>
      <c r="SZ37" s="89" t="str">
        <f t="shared" ca="1" si="239"/>
        <v/>
      </c>
      <c r="TA37" s="84">
        <f t="shared" si="240"/>
        <v>0</v>
      </c>
      <c r="TB37" s="84" t="str">
        <f t="shared" si="461"/>
        <v/>
      </c>
      <c r="TC37" s="84" t="str">
        <f t="shared" si="241"/>
        <v/>
      </c>
      <c r="TD37" s="24" t="str">
        <f t="shared" si="242"/>
        <v/>
      </c>
      <c r="TE37" s="101">
        <f>入力シート!SV37</f>
        <v>0</v>
      </c>
      <c r="TF37" s="210">
        <f>入力シート!SW37</f>
        <v>0</v>
      </c>
      <c r="TG37" s="211"/>
      <c r="TH37" s="212"/>
      <c r="TI37" s="94"/>
      <c r="TJ37" s="94"/>
      <c r="TK37" s="94"/>
      <c r="TL37" s="14">
        <f>入力シート!SX37</f>
        <v>0</v>
      </c>
      <c r="TN37" s="30" t="str">
        <f t="shared" si="349"/>
        <v/>
      </c>
      <c r="TO37" s="101">
        <f>入力シート!TN37</f>
        <v>0</v>
      </c>
      <c r="TP37" s="101" t="str">
        <f>IF(TN37="","",入力シート!TO37)</f>
        <v/>
      </c>
      <c r="TQ37" s="24">
        <f>TIME(入力シート!TQ37,入力シート!TS37,0)</f>
        <v>0</v>
      </c>
      <c r="TR37" s="24">
        <f>TIME(入力シート!TU37,入力シート!TW37,0)</f>
        <v>0</v>
      </c>
      <c r="TS37" s="31">
        <f>TIME(入力シート!TY37,入力シート!UA37,0)</f>
        <v>0</v>
      </c>
      <c r="TT37" s="31">
        <f>TIME(入力シート!UC37,入力シート!UE37,0)</f>
        <v>0</v>
      </c>
      <c r="TU37" s="24">
        <f t="shared" si="243"/>
        <v>0</v>
      </c>
      <c r="TV37" s="24">
        <f t="shared" si="244"/>
        <v>0</v>
      </c>
      <c r="TW37" s="24">
        <f t="shared" si="245"/>
        <v>0</v>
      </c>
      <c r="TX37" s="26" t="str">
        <f t="shared" si="42"/>
        <v/>
      </c>
      <c r="TY37" s="26" t="str">
        <f t="shared" si="43"/>
        <v/>
      </c>
      <c r="TZ37" s="24" t="str">
        <f t="shared" si="394"/>
        <v/>
      </c>
      <c r="UA37" s="24" t="str">
        <f t="shared" si="462"/>
        <v/>
      </c>
      <c r="UB37" s="101" t="str">
        <f t="shared" si="247"/>
        <v/>
      </c>
      <c r="UC37" s="24" t="str">
        <f t="shared" si="248"/>
        <v/>
      </c>
      <c r="UD37" s="27">
        <f t="shared" si="375"/>
        <v>1</v>
      </c>
      <c r="UE37" s="27" t="str">
        <f t="shared" si="249"/>
        <v>1</v>
      </c>
      <c r="UF37" s="27" t="str">
        <f t="shared" si="350"/>
        <v/>
      </c>
      <c r="UG37" s="27" t="str">
        <f t="shared" si="250"/>
        <v/>
      </c>
      <c r="UH37" s="28" t="str">
        <f t="shared" ca="1" si="251"/>
        <v/>
      </c>
      <c r="UI37" s="33">
        <f>入力シート!UG37</f>
        <v>0</v>
      </c>
      <c r="UJ37" s="88" t="str">
        <f t="shared" ca="1" si="463"/>
        <v/>
      </c>
      <c r="UK37" s="87" t="str">
        <f t="shared" si="464"/>
        <v/>
      </c>
      <c r="UL37" s="89" t="str">
        <f t="shared" ca="1" si="252"/>
        <v/>
      </c>
      <c r="UM37" s="84">
        <f t="shared" si="253"/>
        <v>0</v>
      </c>
      <c r="UN37" s="84" t="str">
        <f t="shared" si="465"/>
        <v/>
      </c>
      <c r="UO37" s="84" t="str">
        <f t="shared" si="254"/>
        <v/>
      </c>
      <c r="UP37" s="24" t="str">
        <f t="shared" si="255"/>
        <v/>
      </c>
      <c r="UQ37" s="101">
        <f>入力シート!UH37</f>
        <v>0</v>
      </c>
      <c r="UR37" s="210">
        <f>入力シート!UI37</f>
        <v>0</v>
      </c>
      <c r="US37" s="211"/>
      <c r="UT37" s="212"/>
      <c r="UU37" s="94"/>
      <c r="UV37" s="94"/>
      <c r="UW37" s="94"/>
      <c r="UX37" s="14">
        <f>入力シート!UJ37</f>
        <v>0</v>
      </c>
      <c r="UZ37" s="30" t="str">
        <f t="shared" si="351"/>
        <v/>
      </c>
      <c r="VA37" s="101">
        <f>入力シート!UZ37</f>
        <v>0</v>
      </c>
      <c r="VB37" s="101" t="str">
        <f>IF(UZ37="","",入力シート!VA37)</f>
        <v/>
      </c>
      <c r="VC37" s="24">
        <f>TIME(入力シート!VC37,入力シート!VE37,0)</f>
        <v>0</v>
      </c>
      <c r="VD37" s="24">
        <f>TIME(入力シート!VG37,入力シート!VI37,0)</f>
        <v>0</v>
      </c>
      <c r="VE37" s="31">
        <f>TIME(入力シート!VK37,入力シート!VM37,0)</f>
        <v>0</v>
      </c>
      <c r="VF37" s="31">
        <f>TIME(入力シート!VO37,入力シート!VQ37,0)</f>
        <v>0</v>
      </c>
      <c r="VG37" s="24">
        <f t="shared" si="256"/>
        <v>0</v>
      </c>
      <c r="VH37" s="24">
        <f t="shared" si="257"/>
        <v>0</v>
      </c>
      <c r="VI37" s="24">
        <f t="shared" si="258"/>
        <v>0</v>
      </c>
      <c r="VJ37" s="26" t="str">
        <f t="shared" si="45"/>
        <v/>
      </c>
      <c r="VK37" s="26" t="str">
        <f t="shared" si="46"/>
        <v/>
      </c>
      <c r="VL37" s="24" t="str">
        <f t="shared" si="395"/>
        <v/>
      </c>
      <c r="VM37" s="24" t="str">
        <f t="shared" si="466"/>
        <v/>
      </c>
      <c r="VN37" s="101" t="str">
        <f t="shared" si="260"/>
        <v/>
      </c>
      <c r="VO37" s="24" t="str">
        <f t="shared" si="261"/>
        <v/>
      </c>
      <c r="VP37" s="27">
        <f t="shared" si="376"/>
        <v>1</v>
      </c>
      <c r="VQ37" s="27" t="str">
        <f t="shared" si="262"/>
        <v>1</v>
      </c>
      <c r="VR37" s="27" t="str">
        <f t="shared" si="352"/>
        <v/>
      </c>
      <c r="VS37" s="27" t="str">
        <f t="shared" si="263"/>
        <v/>
      </c>
      <c r="VT37" s="28" t="str">
        <f t="shared" ca="1" si="264"/>
        <v/>
      </c>
      <c r="VU37" s="33">
        <f>入力シート!VS37</f>
        <v>0</v>
      </c>
      <c r="VV37" s="88" t="str">
        <f t="shared" ca="1" si="467"/>
        <v/>
      </c>
      <c r="VW37" s="87" t="str">
        <f t="shared" si="468"/>
        <v/>
      </c>
      <c r="VX37" s="89" t="str">
        <f t="shared" ca="1" si="265"/>
        <v/>
      </c>
      <c r="VY37" s="84">
        <f t="shared" si="266"/>
        <v>0</v>
      </c>
      <c r="VZ37" s="84" t="str">
        <f t="shared" si="469"/>
        <v/>
      </c>
      <c r="WA37" s="84" t="str">
        <f t="shared" si="267"/>
        <v/>
      </c>
      <c r="WB37" s="24" t="str">
        <f t="shared" si="268"/>
        <v/>
      </c>
      <c r="WC37" s="101">
        <f>入力シート!VT37</f>
        <v>0</v>
      </c>
      <c r="WD37" s="210">
        <f>入力シート!VU37</f>
        <v>0</v>
      </c>
      <c r="WE37" s="211"/>
      <c r="WF37" s="212"/>
      <c r="WG37" s="94"/>
      <c r="WH37" s="94"/>
      <c r="WI37" s="94"/>
      <c r="WJ37" s="14">
        <f>入力シート!VV37</f>
        <v>0</v>
      </c>
      <c r="WL37" s="30" t="str">
        <f t="shared" si="353"/>
        <v/>
      </c>
      <c r="WM37" s="101">
        <f>入力シート!WL37</f>
        <v>0</v>
      </c>
      <c r="WN37" s="101" t="str">
        <f>IF(WL37="","",入力シート!WM37)</f>
        <v/>
      </c>
      <c r="WO37" s="24">
        <f>TIME(入力シート!WO37,入力シート!WQ37,0)</f>
        <v>0</v>
      </c>
      <c r="WP37" s="24">
        <f>TIME(入力シート!WS37,入力シート!WU37,0)</f>
        <v>0</v>
      </c>
      <c r="WQ37" s="31">
        <f>TIME(入力シート!WW37,入力シート!WY37,0)</f>
        <v>0</v>
      </c>
      <c r="WR37" s="31">
        <f>TIME(入力シート!XA37,入力シート!XC37,0)</f>
        <v>0</v>
      </c>
      <c r="WS37" s="24">
        <f t="shared" si="269"/>
        <v>0</v>
      </c>
      <c r="WT37" s="24">
        <f t="shared" si="270"/>
        <v>0</v>
      </c>
      <c r="WU37" s="24">
        <f t="shared" si="271"/>
        <v>0</v>
      </c>
      <c r="WV37" s="26" t="str">
        <f t="shared" si="48"/>
        <v/>
      </c>
      <c r="WW37" s="26" t="str">
        <f t="shared" si="49"/>
        <v/>
      </c>
      <c r="WX37" s="24" t="str">
        <f t="shared" si="396"/>
        <v/>
      </c>
      <c r="WY37" s="24" t="str">
        <f t="shared" si="470"/>
        <v/>
      </c>
      <c r="WZ37" s="101" t="str">
        <f t="shared" si="273"/>
        <v/>
      </c>
      <c r="XA37" s="24" t="str">
        <f t="shared" si="274"/>
        <v/>
      </c>
      <c r="XB37" s="27">
        <f t="shared" si="377"/>
        <v>1</v>
      </c>
      <c r="XC37" s="27" t="str">
        <f t="shared" si="275"/>
        <v>1</v>
      </c>
      <c r="XD37" s="27" t="str">
        <f t="shared" si="354"/>
        <v/>
      </c>
      <c r="XE37" s="27" t="str">
        <f t="shared" si="276"/>
        <v/>
      </c>
      <c r="XF37" s="28" t="str">
        <f t="shared" ca="1" si="277"/>
        <v/>
      </c>
      <c r="XG37" s="33">
        <f>入力シート!XE37</f>
        <v>0</v>
      </c>
      <c r="XH37" s="88" t="str">
        <f t="shared" ca="1" si="471"/>
        <v/>
      </c>
      <c r="XI37" s="87" t="str">
        <f t="shared" si="472"/>
        <v/>
      </c>
      <c r="XJ37" s="89" t="str">
        <f t="shared" ca="1" si="278"/>
        <v/>
      </c>
      <c r="XK37" s="84">
        <f t="shared" si="279"/>
        <v>0</v>
      </c>
      <c r="XL37" s="84" t="str">
        <f t="shared" si="473"/>
        <v/>
      </c>
      <c r="XM37" s="84" t="str">
        <f t="shared" si="280"/>
        <v/>
      </c>
      <c r="XN37" s="24" t="str">
        <f t="shared" si="281"/>
        <v/>
      </c>
      <c r="XO37" s="101">
        <f>入力シート!XF37</f>
        <v>0</v>
      </c>
      <c r="XP37" s="210">
        <f>入力シート!XG37</f>
        <v>0</v>
      </c>
      <c r="XQ37" s="211"/>
      <c r="XR37" s="212"/>
      <c r="XS37" s="94"/>
      <c r="XT37" s="94"/>
      <c r="XU37" s="94"/>
      <c r="XV37" s="14">
        <f>入力シート!XH37</f>
        <v>0</v>
      </c>
      <c r="XX37" s="30" t="str">
        <f t="shared" si="355"/>
        <v/>
      </c>
      <c r="XY37" s="101">
        <f>入力シート!XX37</f>
        <v>0</v>
      </c>
      <c r="XZ37" s="101" t="str">
        <f>IF(XX37="","",入力シート!XY37)</f>
        <v/>
      </c>
      <c r="YA37" s="24">
        <f>TIME(入力シート!YA37,入力シート!YC37,0)</f>
        <v>0</v>
      </c>
      <c r="YB37" s="24">
        <f>TIME(入力シート!YE37,入力シート!YG37,0)</f>
        <v>0</v>
      </c>
      <c r="YC37" s="31">
        <f>TIME(入力シート!YI37,入力シート!YK37,0)</f>
        <v>0</v>
      </c>
      <c r="YD37" s="31">
        <f>TIME(入力シート!YM37,入力シート!YO37,0)</f>
        <v>0</v>
      </c>
      <c r="YE37" s="24">
        <f t="shared" si="282"/>
        <v>0</v>
      </c>
      <c r="YF37" s="24">
        <f t="shared" si="283"/>
        <v>0</v>
      </c>
      <c r="YG37" s="24">
        <f t="shared" si="284"/>
        <v>0</v>
      </c>
      <c r="YH37" s="26" t="str">
        <f t="shared" si="51"/>
        <v/>
      </c>
      <c r="YI37" s="26" t="str">
        <f t="shared" si="52"/>
        <v/>
      </c>
      <c r="YJ37" s="24" t="str">
        <f t="shared" si="397"/>
        <v/>
      </c>
      <c r="YK37" s="24" t="str">
        <f t="shared" si="474"/>
        <v/>
      </c>
      <c r="YL37" s="101" t="str">
        <f t="shared" si="286"/>
        <v/>
      </c>
      <c r="YM37" s="24" t="str">
        <f t="shared" si="287"/>
        <v/>
      </c>
      <c r="YN37" s="27">
        <f t="shared" si="378"/>
        <v>1</v>
      </c>
      <c r="YO37" s="27" t="str">
        <f t="shared" si="288"/>
        <v>1</v>
      </c>
      <c r="YP37" s="27" t="str">
        <f t="shared" si="356"/>
        <v/>
      </c>
      <c r="YQ37" s="27" t="str">
        <f t="shared" si="289"/>
        <v/>
      </c>
      <c r="YR37" s="28" t="str">
        <f t="shared" ca="1" si="290"/>
        <v/>
      </c>
      <c r="YS37" s="33">
        <f>入力シート!YQ37</f>
        <v>0</v>
      </c>
      <c r="YT37" s="88" t="str">
        <f t="shared" ca="1" si="475"/>
        <v/>
      </c>
      <c r="YU37" s="87" t="str">
        <f t="shared" si="476"/>
        <v/>
      </c>
      <c r="YV37" s="89" t="str">
        <f t="shared" ca="1" si="291"/>
        <v/>
      </c>
      <c r="YW37" s="84">
        <f t="shared" si="292"/>
        <v>0</v>
      </c>
      <c r="YX37" s="84" t="str">
        <f t="shared" si="477"/>
        <v/>
      </c>
      <c r="YY37" s="84" t="str">
        <f t="shared" si="293"/>
        <v/>
      </c>
      <c r="YZ37" s="24" t="str">
        <f t="shared" si="294"/>
        <v/>
      </c>
      <c r="ZA37" s="101">
        <f>入力シート!YR37</f>
        <v>0</v>
      </c>
      <c r="ZB37" s="210">
        <f>入力シート!YS37</f>
        <v>0</v>
      </c>
      <c r="ZC37" s="211"/>
      <c r="ZD37" s="212"/>
      <c r="ZE37" s="94"/>
      <c r="ZF37" s="94"/>
      <c r="ZG37" s="94"/>
      <c r="ZH37" s="14">
        <f>入力シート!YT37</f>
        <v>0</v>
      </c>
      <c r="ZJ37" s="30" t="str">
        <f t="shared" si="357"/>
        <v/>
      </c>
      <c r="ZK37" s="101">
        <f>入力シート!ZJ37</f>
        <v>0</v>
      </c>
      <c r="ZL37" s="101" t="str">
        <f>IF(ZJ37="","",入力シート!ZK37)</f>
        <v/>
      </c>
      <c r="ZM37" s="24">
        <f>TIME(入力シート!ZM37,入力シート!ZO37,0)</f>
        <v>0</v>
      </c>
      <c r="ZN37" s="24">
        <f>TIME(入力シート!ZQ37,入力シート!ZS37,0)</f>
        <v>0</v>
      </c>
      <c r="ZO37" s="31">
        <f>TIME(入力シート!ZU37,入力シート!ZW37,0)</f>
        <v>0</v>
      </c>
      <c r="ZP37" s="31">
        <f>TIME(入力シート!ZY37,入力シート!AAA37,0)</f>
        <v>0</v>
      </c>
      <c r="ZQ37" s="24">
        <f t="shared" si="295"/>
        <v>0</v>
      </c>
      <c r="ZR37" s="24">
        <f t="shared" si="296"/>
        <v>0</v>
      </c>
      <c r="ZS37" s="24">
        <f t="shared" si="297"/>
        <v>0</v>
      </c>
      <c r="ZT37" s="26" t="str">
        <f t="shared" si="54"/>
        <v/>
      </c>
      <c r="ZU37" s="26" t="str">
        <f t="shared" si="55"/>
        <v/>
      </c>
      <c r="ZV37" s="24" t="str">
        <f t="shared" si="398"/>
        <v/>
      </c>
      <c r="ZW37" s="24" t="str">
        <f t="shared" si="478"/>
        <v/>
      </c>
      <c r="ZX37" s="101" t="str">
        <f t="shared" si="299"/>
        <v/>
      </c>
      <c r="ZY37" s="24" t="str">
        <f t="shared" si="300"/>
        <v/>
      </c>
      <c r="ZZ37" s="27">
        <f t="shared" si="379"/>
        <v>1</v>
      </c>
      <c r="AAA37" s="27" t="str">
        <f t="shared" si="301"/>
        <v>1</v>
      </c>
      <c r="AAB37" s="27" t="str">
        <f t="shared" si="358"/>
        <v/>
      </c>
      <c r="AAC37" s="27" t="str">
        <f t="shared" si="302"/>
        <v/>
      </c>
      <c r="AAD37" s="28" t="str">
        <f t="shared" ca="1" si="303"/>
        <v/>
      </c>
      <c r="AAE37" s="33">
        <f>入力シート!AAC37</f>
        <v>0</v>
      </c>
      <c r="AAF37" s="88" t="str">
        <f t="shared" ca="1" si="479"/>
        <v/>
      </c>
      <c r="AAG37" s="87" t="str">
        <f t="shared" si="480"/>
        <v/>
      </c>
      <c r="AAH37" s="89" t="str">
        <f t="shared" ca="1" si="304"/>
        <v/>
      </c>
      <c r="AAI37" s="84">
        <f t="shared" si="305"/>
        <v>0</v>
      </c>
      <c r="AAJ37" s="84" t="str">
        <f t="shared" si="481"/>
        <v/>
      </c>
      <c r="AAK37" s="84" t="str">
        <f t="shared" si="306"/>
        <v/>
      </c>
      <c r="AAL37" s="24" t="str">
        <f t="shared" si="307"/>
        <v/>
      </c>
      <c r="AAM37" s="101">
        <f>入力シート!AAD37</f>
        <v>0</v>
      </c>
      <c r="AAN37" s="210">
        <f>入力シート!AAE37</f>
        <v>0</v>
      </c>
      <c r="AAO37" s="211"/>
      <c r="AAP37" s="212"/>
      <c r="AAQ37" s="94"/>
      <c r="AAR37" s="94"/>
      <c r="AAS37" s="94"/>
      <c r="AAT37" s="14">
        <f>入力シート!AAF37</f>
        <v>0</v>
      </c>
      <c r="AAV37" s="30" t="str">
        <f t="shared" si="359"/>
        <v/>
      </c>
      <c r="AAW37" s="101">
        <f>入力シート!AAV37</f>
        <v>0</v>
      </c>
      <c r="AAX37" s="101" t="str">
        <f>IF(AAV37="","",入力シート!AAW37)</f>
        <v/>
      </c>
      <c r="AAY37" s="24">
        <f>TIME(入力シート!AAY37,入力シート!ABA37,0)</f>
        <v>0</v>
      </c>
      <c r="AAZ37" s="24">
        <f>TIME(入力シート!ABC37,入力シート!ABE37,0)</f>
        <v>0</v>
      </c>
      <c r="ABA37" s="31">
        <f>TIME(入力シート!ABG37,入力シート!ABI37,0)</f>
        <v>0</v>
      </c>
      <c r="ABB37" s="31">
        <f>TIME(入力シート!ABK37,入力シート!ABM37,0)</f>
        <v>0</v>
      </c>
      <c r="ABC37" s="24">
        <f t="shared" si="308"/>
        <v>0</v>
      </c>
      <c r="ABD37" s="24">
        <f t="shared" si="309"/>
        <v>0</v>
      </c>
      <c r="ABE37" s="24">
        <f t="shared" si="310"/>
        <v>0</v>
      </c>
      <c r="ABF37" s="26" t="str">
        <f t="shared" si="57"/>
        <v/>
      </c>
      <c r="ABG37" s="26" t="str">
        <f t="shared" si="58"/>
        <v/>
      </c>
      <c r="ABH37" s="24" t="str">
        <f t="shared" si="399"/>
        <v/>
      </c>
      <c r="ABI37" s="24" t="str">
        <f t="shared" si="482"/>
        <v/>
      </c>
      <c r="ABJ37" s="101" t="str">
        <f t="shared" si="312"/>
        <v/>
      </c>
      <c r="ABK37" s="24" t="str">
        <f t="shared" si="313"/>
        <v/>
      </c>
      <c r="ABL37" s="27">
        <f t="shared" si="380"/>
        <v>1</v>
      </c>
      <c r="ABM37" s="27" t="str">
        <f t="shared" si="314"/>
        <v>1</v>
      </c>
      <c r="ABN37" s="27" t="str">
        <f t="shared" si="360"/>
        <v/>
      </c>
      <c r="ABO37" s="27" t="str">
        <f t="shared" si="315"/>
        <v/>
      </c>
      <c r="ABP37" s="28" t="str">
        <f t="shared" ca="1" si="316"/>
        <v/>
      </c>
      <c r="ABQ37" s="33">
        <f>入力シート!ABO37</f>
        <v>0</v>
      </c>
      <c r="ABR37" s="88" t="str">
        <f t="shared" ca="1" si="483"/>
        <v/>
      </c>
      <c r="ABS37" s="87" t="str">
        <f t="shared" si="484"/>
        <v/>
      </c>
      <c r="ABT37" s="89" t="str">
        <f t="shared" ca="1" si="317"/>
        <v/>
      </c>
      <c r="ABU37" s="84">
        <f t="shared" si="318"/>
        <v>0</v>
      </c>
      <c r="ABV37" s="84" t="str">
        <f t="shared" si="485"/>
        <v/>
      </c>
      <c r="ABW37" s="84" t="str">
        <f t="shared" si="319"/>
        <v/>
      </c>
      <c r="ABX37" s="24" t="str">
        <f t="shared" si="320"/>
        <v/>
      </c>
      <c r="ABY37" s="101">
        <f>入力シート!ABP37</f>
        <v>0</v>
      </c>
      <c r="ABZ37" s="210">
        <f>入力シート!ABQ37</f>
        <v>0</v>
      </c>
      <c r="ACA37" s="211"/>
      <c r="ACB37" s="212"/>
      <c r="ACC37" s="94"/>
      <c r="ACD37" s="94"/>
      <c r="ACE37" s="94"/>
      <c r="ACF37" s="14">
        <f>入力シート!ABR37</f>
        <v>0</v>
      </c>
    </row>
    <row r="38" spans="2:760" ht="18" customHeight="1" x14ac:dyDescent="0.2">
      <c r="B38" s="30" t="str">
        <f t="shared" si="321"/>
        <v/>
      </c>
      <c r="C38" s="101">
        <f>入力シート!B38</f>
        <v>0</v>
      </c>
      <c r="D38" s="101" t="str">
        <f>IF(B38="","",入力シート!C38)</f>
        <v/>
      </c>
      <c r="E38" s="24">
        <f>TIME(入力シート!E38,入力シート!G38,0)</f>
        <v>0</v>
      </c>
      <c r="F38" s="24">
        <f>TIME(入力シート!I38,入力シート!K38,0)</f>
        <v>0</v>
      </c>
      <c r="G38" s="31">
        <f>TIME(入力シート!M38,入力シート!O38,0)</f>
        <v>0</v>
      </c>
      <c r="H38" s="31">
        <f>TIME(入力シート!Q38,入力シート!S38,0)</f>
        <v>0</v>
      </c>
      <c r="I38" s="24">
        <f t="shared" si="60"/>
        <v>0</v>
      </c>
      <c r="J38" s="24">
        <f t="shared" si="61"/>
        <v>0</v>
      </c>
      <c r="K38" s="24">
        <f t="shared" si="62"/>
        <v>0</v>
      </c>
      <c r="L38" s="26" t="str">
        <f t="shared" si="400"/>
        <v/>
      </c>
      <c r="M38" s="26" t="str">
        <f t="shared" si="1"/>
        <v/>
      </c>
      <c r="N38" s="24" t="str">
        <f t="shared" si="401"/>
        <v/>
      </c>
      <c r="O38" s="24" t="str">
        <f t="shared" si="402"/>
        <v/>
      </c>
      <c r="P38" s="101" t="str">
        <f t="shared" si="403"/>
        <v/>
      </c>
      <c r="Q38" s="24" t="str">
        <f t="shared" si="66"/>
        <v/>
      </c>
      <c r="R38" s="27">
        <f t="shared" si="361"/>
        <v>1</v>
      </c>
      <c r="S38" s="27" t="str">
        <f t="shared" si="404"/>
        <v>1</v>
      </c>
      <c r="T38" s="27" t="str">
        <f t="shared" si="322"/>
        <v/>
      </c>
      <c r="U38" s="27" t="str">
        <f t="shared" si="405"/>
        <v/>
      </c>
      <c r="V38" s="28" t="str">
        <f t="shared" ca="1" si="406"/>
        <v/>
      </c>
      <c r="W38" s="33">
        <f>入力シート!U38</f>
        <v>0</v>
      </c>
      <c r="X38" s="88" t="str">
        <f t="shared" ca="1" si="407"/>
        <v/>
      </c>
      <c r="Y38" s="87" t="str">
        <f t="shared" si="408"/>
        <v/>
      </c>
      <c r="Z38" s="89" t="str">
        <f t="shared" ca="1" si="70"/>
        <v/>
      </c>
      <c r="AA38" s="84">
        <f t="shared" si="71"/>
        <v>0</v>
      </c>
      <c r="AB38" s="84" t="str">
        <f t="shared" si="409"/>
        <v/>
      </c>
      <c r="AC38" s="84" t="str">
        <f t="shared" si="72"/>
        <v/>
      </c>
      <c r="AD38" s="24" t="str">
        <f t="shared" si="73"/>
        <v/>
      </c>
      <c r="AE38" s="101">
        <f>入力シート!V38</f>
        <v>0</v>
      </c>
      <c r="AF38" s="210">
        <f>入力シート!W38</f>
        <v>0</v>
      </c>
      <c r="AG38" s="211"/>
      <c r="AH38" s="212"/>
      <c r="AI38" s="94"/>
      <c r="AJ38" s="94"/>
      <c r="AK38" s="94"/>
      <c r="AL38" s="14">
        <f>入力シート!X38</f>
        <v>0</v>
      </c>
      <c r="AN38" s="30" t="str">
        <f t="shared" si="323"/>
        <v/>
      </c>
      <c r="AO38" s="101">
        <f>入力シート!AN38</f>
        <v>0</v>
      </c>
      <c r="AP38" s="101" t="str">
        <f>IF(AN38="","",入力シート!AO38)</f>
        <v/>
      </c>
      <c r="AQ38" s="24">
        <f>TIME(入力シート!AQ38,入力シート!AS38,0)</f>
        <v>0</v>
      </c>
      <c r="AR38" s="24">
        <f>TIME(入力シート!AU38,入力シート!AW38,0)</f>
        <v>0</v>
      </c>
      <c r="AS38" s="31">
        <f>TIME(入力シート!AY38,入力シート!BA38,0)</f>
        <v>0</v>
      </c>
      <c r="AT38" s="31">
        <f>TIME(入力シート!BC38,入力シート!BE38,0)</f>
        <v>0</v>
      </c>
      <c r="AU38" s="24">
        <f t="shared" si="74"/>
        <v>0</v>
      </c>
      <c r="AV38" s="24">
        <f t="shared" si="75"/>
        <v>0</v>
      </c>
      <c r="AW38" s="24">
        <f t="shared" si="76"/>
        <v>0</v>
      </c>
      <c r="AX38" s="26" t="str">
        <f t="shared" si="3"/>
        <v/>
      </c>
      <c r="AY38" s="26" t="str">
        <f t="shared" si="4"/>
        <v/>
      </c>
      <c r="AZ38" s="24" t="str">
        <f t="shared" si="381"/>
        <v/>
      </c>
      <c r="BA38" s="24" t="str">
        <f t="shared" si="410"/>
        <v/>
      </c>
      <c r="BB38" s="101" t="str">
        <f t="shared" si="78"/>
        <v/>
      </c>
      <c r="BC38" s="24" t="str">
        <f t="shared" si="79"/>
        <v/>
      </c>
      <c r="BD38" s="27">
        <f t="shared" si="362"/>
        <v>1</v>
      </c>
      <c r="BE38" s="27" t="str">
        <f t="shared" si="80"/>
        <v>1</v>
      </c>
      <c r="BF38" s="27" t="str">
        <f t="shared" si="324"/>
        <v/>
      </c>
      <c r="BG38" s="27" t="str">
        <f t="shared" si="81"/>
        <v/>
      </c>
      <c r="BH38" s="28" t="str">
        <f t="shared" ca="1" si="82"/>
        <v/>
      </c>
      <c r="BI38" s="33">
        <f>入力シート!BG38</f>
        <v>0</v>
      </c>
      <c r="BJ38" s="88" t="str">
        <f t="shared" ca="1" si="411"/>
        <v/>
      </c>
      <c r="BK38" s="87" t="str">
        <f t="shared" si="412"/>
        <v/>
      </c>
      <c r="BL38" s="89" t="str">
        <f t="shared" ca="1" si="83"/>
        <v/>
      </c>
      <c r="BM38" s="84">
        <f t="shared" si="84"/>
        <v>0</v>
      </c>
      <c r="BN38" s="84" t="str">
        <f t="shared" si="413"/>
        <v/>
      </c>
      <c r="BO38" s="84" t="str">
        <f t="shared" si="85"/>
        <v/>
      </c>
      <c r="BP38" s="24" t="str">
        <f t="shared" si="86"/>
        <v/>
      </c>
      <c r="BQ38" s="101">
        <f>入力シート!BH38</f>
        <v>0</v>
      </c>
      <c r="BR38" s="210">
        <f>入力シート!BI38</f>
        <v>0</v>
      </c>
      <c r="BS38" s="211"/>
      <c r="BT38" s="212"/>
      <c r="BU38" s="94"/>
      <c r="BV38" s="94"/>
      <c r="BW38" s="94"/>
      <c r="BX38" s="14">
        <f>入力シート!BJ38</f>
        <v>0</v>
      </c>
      <c r="BZ38" s="30" t="str">
        <f t="shared" si="325"/>
        <v/>
      </c>
      <c r="CA38" s="101">
        <f>入力シート!BZ38</f>
        <v>0</v>
      </c>
      <c r="CB38" s="101" t="str">
        <f>IF(BZ38="","",入力シート!CA38)</f>
        <v/>
      </c>
      <c r="CC38" s="24">
        <f>TIME(入力シート!CC38,入力シート!CE38,0)</f>
        <v>0</v>
      </c>
      <c r="CD38" s="24">
        <f>TIME(入力シート!CG38,入力シート!CI38,0)</f>
        <v>0</v>
      </c>
      <c r="CE38" s="31">
        <f>TIME(入力シート!CK38,入力シート!CM38,0)</f>
        <v>0</v>
      </c>
      <c r="CF38" s="31">
        <f>TIME(入力シート!CO38,入力シート!CQ38,0)</f>
        <v>0</v>
      </c>
      <c r="CG38" s="24">
        <f t="shared" si="87"/>
        <v>0</v>
      </c>
      <c r="CH38" s="24">
        <f t="shared" si="88"/>
        <v>0</v>
      </c>
      <c r="CI38" s="24">
        <f t="shared" si="89"/>
        <v>0</v>
      </c>
      <c r="CJ38" s="26" t="str">
        <f t="shared" si="6"/>
        <v/>
      </c>
      <c r="CK38" s="26" t="str">
        <f t="shared" si="7"/>
        <v/>
      </c>
      <c r="CL38" s="24" t="str">
        <f t="shared" si="382"/>
        <v/>
      </c>
      <c r="CM38" s="24" t="str">
        <f t="shared" si="414"/>
        <v/>
      </c>
      <c r="CN38" s="101" t="str">
        <f t="shared" si="91"/>
        <v/>
      </c>
      <c r="CO38" s="24" t="str">
        <f t="shared" si="92"/>
        <v/>
      </c>
      <c r="CP38" s="27">
        <f t="shared" si="363"/>
        <v>1</v>
      </c>
      <c r="CQ38" s="27" t="str">
        <f t="shared" si="93"/>
        <v>1</v>
      </c>
      <c r="CR38" s="27" t="str">
        <f t="shared" si="326"/>
        <v/>
      </c>
      <c r="CS38" s="27" t="str">
        <f t="shared" si="94"/>
        <v/>
      </c>
      <c r="CT38" s="28" t="str">
        <f t="shared" ca="1" si="95"/>
        <v/>
      </c>
      <c r="CU38" s="33">
        <f>入力シート!CS38</f>
        <v>0</v>
      </c>
      <c r="CV38" s="88" t="str">
        <f t="shared" ca="1" si="415"/>
        <v/>
      </c>
      <c r="CW38" s="87" t="str">
        <f t="shared" si="416"/>
        <v/>
      </c>
      <c r="CX38" s="89" t="str">
        <f t="shared" ca="1" si="96"/>
        <v/>
      </c>
      <c r="CY38" s="84">
        <f t="shared" si="97"/>
        <v>0</v>
      </c>
      <c r="CZ38" s="84" t="str">
        <f t="shared" si="417"/>
        <v/>
      </c>
      <c r="DA38" s="84" t="str">
        <f t="shared" si="98"/>
        <v/>
      </c>
      <c r="DB38" s="24" t="str">
        <f t="shared" si="99"/>
        <v/>
      </c>
      <c r="DC38" s="101">
        <f>入力シート!CT38</f>
        <v>0</v>
      </c>
      <c r="DD38" s="210">
        <f>入力シート!CU38</f>
        <v>0</v>
      </c>
      <c r="DE38" s="211"/>
      <c r="DF38" s="212"/>
      <c r="DG38" s="94"/>
      <c r="DH38" s="94"/>
      <c r="DI38" s="94"/>
      <c r="DJ38" s="14">
        <f>入力シート!CV38</f>
        <v>0</v>
      </c>
      <c r="DL38" s="30" t="str">
        <f t="shared" si="327"/>
        <v/>
      </c>
      <c r="DM38" s="101">
        <f>入力シート!DL38</f>
        <v>0</v>
      </c>
      <c r="DN38" s="101" t="str">
        <f>IF(DL38="","",入力シート!DM38)</f>
        <v/>
      </c>
      <c r="DO38" s="24">
        <f>TIME(入力シート!DO38,入力シート!DQ38,0)</f>
        <v>0</v>
      </c>
      <c r="DP38" s="24">
        <f>TIME(入力シート!DS38,入力シート!DU38,0)</f>
        <v>0</v>
      </c>
      <c r="DQ38" s="31">
        <f>TIME(入力シート!DW38,入力シート!DY38,0)</f>
        <v>0</v>
      </c>
      <c r="DR38" s="31">
        <f>TIME(入力シート!EA38,入力シート!EC38,0)</f>
        <v>0</v>
      </c>
      <c r="DS38" s="24">
        <f t="shared" si="100"/>
        <v>0</v>
      </c>
      <c r="DT38" s="24">
        <f t="shared" si="101"/>
        <v>0</v>
      </c>
      <c r="DU38" s="24">
        <f t="shared" si="102"/>
        <v>0</v>
      </c>
      <c r="DV38" s="26" t="str">
        <f t="shared" si="9"/>
        <v/>
      </c>
      <c r="DW38" s="26" t="str">
        <f t="shared" si="10"/>
        <v/>
      </c>
      <c r="DX38" s="24" t="str">
        <f t="shared" si="383"/>
        <v/>
      </c>
      <c r="DY38" s="24" t="str">
        <f t="shared" si="418"/>
        <v/>
      </c>
      <c r="DZ38" s="101" t="str">
        <f t="shared" si="104"/>
        <v/>
      </c>
      <c r="EA38" s="24" t="str">
        <f t="shared" si="105"/>
        <v/>
      </c>
      <c r="EB38" s="27">
        <f t="shared" si="364"/>
        <v>1</v>
      </c>
      <c r="EC38" s="27" t="str">
        <f t="shared" si="106"/>
        <v>1</v>
      </c>
      <c r="ED38" s="27" t="str">
        <f t="shared" si="328"/>
        <v/>
      </c>
      <c r="EE38" s="27" t="str">
        <f t="shared" si="107"/>
        <v/>
      </c>
      <c r="EF38" s="28" t="str">
        <f t="shared" ca="1" si="108"/>
        <v/>
      </c>
      <c r="EG38" s="33">
        <f>入力シート!EE38</f>
        <v>0</v>
      </c>
      <c r="EH38" s="88" t="str">
        <f t="shared" ca="1" si="419"/>
        <v/>
      </c>
      <c r="EI38" s="87" t="str">
        <f t="shared" si="420"/>
        <v/>
      </c>
      <c r="EJ38" s="89" t="str">
        <f t="shared" ca="1" si="109"/>
        <v/>
      </c>
      <c r="EK38" s="84">
        <f t="shared" si="110"/>
        <v>0</v>
      </c>
      <c r="EL38" s="84" t="str">
        <f t="shared" si="421"/>
        <v/>
      </c>
      <c r="EM38" s="84" t="str">
        <f t="shared" si="111"/>
        <v/>
      </c>
      <c r="EN38" s="24" t="str">
        <f t="shared" si="112"/>
        <v/>
      </c>
      <c r="EO38" s="101">
        <f>入力シート!EF38</f>
        <v>0</v>
      </c>
      <c r="EP38" s="210">
        <f>入力シート!EG38</f>
        <v>0</v>
      </c>
      <c r="EQ38" s="211"/>
      <c r="ER38" s="212"/>
      <c r="ES38" s="94"/>
      <c r="ET38" s="94"/>
      <c r="EU38" s="94"/>
      <c r="EV38" s="14">
        <f>入力シート!EH38</f>
        <v>0</v>
      </c>
      <c r="EX38" s="30" t="str">
        <f t="shared" si="329"/>
        <v/>
      </c>
      <c r="EY38" s="101">
        <f>入力シート!EX38</f>
        <v>0</v>
      </c>
      <c r="EZ38" s="101" t="str">
        <f>IF(EX38="","",入力シート!EY38)</f>
        <v/>
      </c>
      <c r="FA38" s="24">
        <f>TIME(入力シート!FA38,入力シート!FC38,0)</f>
        <v>0</v>
      </c>
      <c r="FB38" s="24">
        <f>TIME(入力シート!FE38,入力シート!FG38,0)</f>
        <v>0</v>
      </c>
      <c r="FC38" s="31">
        <f>TIME(入力シート!FI38,入力シート!FK38,0)</f>
        <v>0</v>
      </c>
      <c r="FD38" s="31">
        <f>TIME(入力シート!FM38,入力シート!FO38,0)</f>
        <v>0</v>
      </c>
      <c r="FE38" s="24">
        <f t="shared" si="113"/>
        <v>0</v>
      </c>
      <c r="FF38" s="24">
        <f t="shared" si="114"/>
        <v>0</v>
      </c>
      <c r="FG38" s="24">
        <f t="shared" si="115"/>
        <v>0</v>
      </c>
      <c r="FH38" s="26" t="str">
        <f t="shared" si="12"/>
        <v/>
      </c>
      <c r="FI38" s="26" t="str">
        <f t="shared" si="13"/>
        <v/>
      </c>
      <c r="FJ38" s="24" t="str">
        <f t="shared" si="384"/>
        <v/>
      </c>
      <c r="FK38" s="24" t="str">
        <f t="shared" si="422"/>
        <v/>
      </c>
      <c r="FL38" s="101" t="str">
        <f t="shared" si="117"/>
        <v/>
      </c>
      <c r="FM38" s="24" t="str">
        <f t="shared" si="118"/>
        <v/>
      </c>
      <c r="FN38" s="27">
        <f t="shared" si="365"/>
        <v>1</v>
      </c>
      <c r="FO38" s="27" t="str">
        <f t="shared" si="119"/>
        <v>1</v>
      </c>
      <c r="FP38" s="27" t="str">
        <f t="shared" si="330"/>
        <v/>
      </c>
      <c r="FQ38" s="27" t="str">
        <f t="shared" si="120"/>
        <v/>
      </c>
      <c r="FR38" s="28" t="str">
        <f t="shared" ca="1" si="121"/>
        <v/>
      </c>
      <c r="FS38" s="33">
        <f>入力シート!FQ38</f>
        <v>0</v>
      </c>
      <c r="FT38" s="88" t="str">
        <f t="shared" ca="1" si="423"/>
        <v/>
      </c>
      <c r="FU38" s="87" t="str">
        <f t="shared" si="424"/>
        <v/>
      </c>
      <c r="FV38" s="89" t="str">
        <f t="shared" ca="1" si="122"/>
        <v/>
      </c>
      <c r="FW38" s="84">
        <f t="shared" si="123"/>
        <v>0</v>
      </c>
      <c r="FX38" s="84" t="str">
        <f t="shared" si="425"/>
        <v/>
      </c>
      <c r="FY38" s="84" t="str">
        <f t="shared" si="124"/>
        <v/>
      </c>
      <c r="FZ38" s="24" t="str">
        <f t="shared" si="125"/>
        <v/>
      </c>
      <c r="GA38" s="101">
        <f>入力シート!FR38</f>
        <v>0</v>
      </c>
      <c r="GB38" s="210">
        <f>入力シート!FS38</f>
        <v>0</v>
      </c>
      <c r="GC38" s="211"/>
      <c r="GD38" s="212"/>
      <c r="GE38" s="94"/>
      <c r="GF38" s="94"/>
      <c r="GG38" s="94"/>
      <c r="GH38" s="14">
        <f>入力シート!FT38</f>
        <v>0</v>
      </c>
      <c r="GJ38" s="30" t="str">
        <f t="shared" si="331"/>
        <v/>
      </c>
      <c r="GK38" s="101">
        <f>入力シート!GJ38</f>
        <v>0</v>
      </c>
      <c r="GL38" s="101" t="str">
        <f>IF(GJ38="","",入力シート!GK38)</f>
        <v/>
      </c>
      <c r="GM38" s="24">
        <f>TIME(入力シート!GM38,入力シート!GO38,0)</f>
        <v>0</v>
      </c>
      <c r="GN38" s="24">
        <f>TIME(入力シート!GQ38,入力シート!GS38,0)</f>
        <v>0</v>
      </c>
      <c r="GO38" s="31">
        <f>TIME(入力シート!GU38,入力シート!GW38,0)</f>
        <v>0</v>
      </c>
      <c r="GP38" s="31">
        <f>TIME(入力シート!GY38,入力シート!HA38,0)</f>
        <v>0</v>
      </c>
      <c r="GQ38" s="24">
        <f t="shared" si="126"/>
        <v>0</v>
      </c>
      <c r="GR38" s="24">
        <f t="shared" si="127"/>
        <v>0</v>
      </c>
      <c r="GS38" s="24">
        <f t="shared" si="128"/>
        <v>0</v>
      </c>
      <c r="GT38" s="26" t="str">
        <f t="shared" si="15"/>
        <v/>
      </c>
      <c r="GU38" s="26" t="str">
        <f t="shared" si="16"/>
        <v/>
      </c>
      <c r="GV38" s="24" t="str">
        <f t="shared" si="385"/>
        <v/>
      </c>
      <c r="GW38" s="24" t="str">
        <f t="shared" si="426"/>
        <v/>
      </c>
      <c r="GX38" s="101" t="str">
        <f t="shared" si="130"/>
        <v/>
      </c>
      <c r="GY38" s="24" t="str">
        <f t="shared" si="131"/>
        <v/>
      </c>
      <c r="GZ38" s="27">
        <f t="shared" si="366"/>
        <v>1</v>
      </c>
      <c r="HA38" s="27" t="str">
        <f t="shared" si="132"/>
        <v>1</v>
      </c>
      <c r="HB38" s="27" t="str">
        <f t="shared" si="332"/>
        <v/>
      </c>
      <c r="HC38" s="27" t="str">
        <f t="shared" si="133"/>
        <v/>
      </c>
      <c r="HD38" s="28" t="str">
        <f t="shared" ca="1" si="134"/>
        <v/>
      </c>
      <c r="HE38" s="33">
        <f>入力シート!HC38</f>
        <v>0</v>
      </c>
      <c r="HF38" s="88" t="str">
        <f t="shared" ca="1" si="427"/>
        <v/>
      </c>
      <c r="HG38" s="87" t="str">
        <f t="shared" si="428"/>
        <v/>
      </c>
      <c r="HH38" s="89" t="str">
        <f t="shared" ca="1" si="135"/>
        <v/>
      </c>
      <c r="HI38" s="84">
        <f t="shared" si="136"/>
        <v>0</v>
      </c>
      <c r="HJ38" s="84" t="str">
        <f t="shared" si="429"/>
        <v/>
      </c>
      <c r="HK38" s="84" t="str">
        <f t="shared" si="137"/>
        <v/>
      </c>
      <c r="HL38" s="24" t="str">
        <f t="shared" si="138"/>
        <v/>
      </c>
      <c r="HM38" s="101">
        <f>入力シート!HD38</f>
        <v>0</v>
      </c>
      <c r="HN38" s="210">
        <f>入力シート!HE38</f>
        <v>0</v>
      </c>
      <c r="HO38" s="211"/>
      <c r="HP38" s="212"/>
      <c r="HQ38" s="94"/>
      <c r="HR38" s="94"/>
      <c r="HS38" s="94"/>
      <c r="HT38" s="14">
        <f>入力シート!HF38</f>
        <v>0</v>
      </c>
      <c r="HV38" s="30" t="str">
        <f t="shared" si="333"/>
        <v/>
      </c>
      <c r="HW38" s="101">
        <f>入力シート!HV38</f>
        <v>0</v>
      </c>
      <c r="HX38" s="101" t="str">
        <f>IF(HV38="","",入力シート!HW38)</f>
        <v/>
      </c>
      <c r="HY38" s="24">
        <f>TIME(入力シート!HY38,入力シート!IA38,0)</f>
        <v>0</v>
      </c>
      <c r="HZ38" s="24">
        <f>TIME(入力シート!IC38,入力シート!IE38,0)</f>
        <v>0</v>
      </c>
      <c r="IA38" s="31">
        <f>TIME(入力シート!IG38,入力シート!II38,0)</f>
        <v>0</v>
      </c>
      <c r="IB38" s="31">
        <f>TIME(入力シート!IK38,入力シート!IM38,0)</f>
        <v>0</v>
      </c>
      <c r="IC38" s="24">
        <f t="shared" si="139"/>
        <v>0</v>
      </c>
      <c r="ID38" s="24">
        <f t="shared" si="140"/>
        <v>0</v>
      </c>
      <c r="IE38" s="24">
        <f t="shared" si="141"/>
        <v>0</v>
      </c>
      <c r="IF38" s="26" t="str">
        <f t="shared" si="18"/>
        <v/>
      </c>
      <c r="IG38" s="26" t="str">
        <f t="shared" si="19"/>
        <v/>
      </c>
      <c r="IH38" s="24" t="str">
        <f t="shared" si="386"/>
        <v/>
      </c>
      <c r="II38" s="24" t="str">
        <f t="shared" si="430"/>
        <v/>
      </c>
      <c r="IJ38" s="101" t="str">
        <f t="shared" si="143"/>
        <v/>
      </c>
      <c r="IK38" s="24" t="str">
        <f t="shared" si="144"/>
        <v/>
      </c>
      <c r="IL38" s="27">
        <f t="shared" si="367"/>
        <v>1</v>
      </c>
      <c r="IM38" s="27" t="str">
        <f t="shared" si="145"/>
        <v>1</v>
      </c>
      <c r="IN38" s="27" t="str">
        <f t="shared" si="334"/>
        <v/>
      </c>
      <c r="IO38" s="27" t="str">
        <f t="shared" si="146"/>
        <v/>
      </c>
      <c r="IP38" s="28" t="str">
        <f t="shared" ca="1" si="147"/>
        <v/>
      </c>
      <c r="IQ38" s="33">
        <f>入力シート!IO38</f>
        <v>0</v>
      </c>
      <c r="IR38" s="88" t="str">
        <f t="shared" ca="1" si="431"/>
        <v/>
      </c>
      <c r="IS38" s="87" t="str">
        <f t="shared" si="432"/>
        <v/>
      </c>
      <c r="IT38" s="89" t="str">
        <f t="shared" ca="1" si="148"/>
        <v/>
      </c>
      <c r="IU38" s="84">
        <f t="shared" si="149"/>
        <v>0</v>
      </c>
      <c r="IV38" s="84" t="str">
        <f t="shared" si="433"/>
        <v/>
      </c>
      <c r="IW38" s="84" t="str">
        <f t="shared" si="150"/>
        <v/>
      </c>
      <c r="IX38" s="24" t="str">
        <f t="shared" si="151"/>
        <v/>
      </c>
      <c r="IY38" s="101">
        <f>入力シート!IP38</f>
        <v>0</v>
      </c>
      <c r="IZ38" s="210">
        <f>入力シート!IQ38</f>
        <v>0</v>
      </c>
      <c r="JA38" s="211"/>
      <c r="JB38" s="212"/>
      <c r="JC38" s="94"/>
      <c r="JD38" s="94"/>
      <c r="JE38" s="94"/>
      <c r="JF38" s="14">
        <f>入力シート!IR38</f>
        <v>0</v>
      </c>
      <c r="JH38" s="30" t="str">
        <f t="shared" si="335"/>
        <v/>
      </c>
      <c r="JI38" s="101">
        <f>入力シート!JH38</f>
        <v>0</v>
      </c>
      <c r="JJ38" s="101" t="str">
        <f>IF(JH38="","",入力シート!JI38)</f>
        <v/>
      </c>
      <c r="JK38" s="24">
        <f>TIME(入力シート!JK38,入力シート!JM38,0)</f>
        <v>0</v>
      </c>
      <c r="JL38" s="24">
        <f>TIME(入力シート!JO38,入力シート!JQ38,0)</f>
        <v>0</v>
      </c>
      <c r="JM38" s="31">
        <f>TIME(入力シート!JS38,入力シート!JU38,0)</f>
        <v>0</v>
      </c>
      <c r="JN38" s="31">
        <f>TIME(入力シート!JW38,入力シート!JY38,0)</f>
        <v>0</v>
      </c>
      <c r="JO38" s="24">
        <f t="shared" si="152"/>
        <v>0</v>
      </c>
      <c r="JP38" s="24">
        <f t="shared" si="153"/>
        <v>0</v>
      </c>
      <c r="JQ38" s="24">
        <f t="shared" si="154"/>
        <v>0</v>
      </c>
      <c r="JR38" s="26" t="str">
        <f t="shared" si="21"/>
        <v/>
      </c>
      <c r="JS38" s="26" t="str">
        <f t="shared" si="22"/>
        <v/>
      </c>
      <c r="JT38" s="24" t="str">
        <f t="shared" si="387"/>
        <v/>
      </c>
      <c r="JU38" s="24" t="str">
        <f t="shared" si="434"/>
        <v/>
      </c>
      <c r="JV38" s="101" t="str">
        <f t="shared" si="156"/>
        <v/>
      </c>
      <c r="JW38" s="24" t="str">
        <f t="shared" si="157"/>
        <v/>
      </c>
      <c r="JX38" s="27">
        <f t="shared" si="368"/>
        <v>1</v>
      </c>
      <c r="JY38" s="27" t="str">
        <f t="shared" si="158"/>
        <v>1</v>
      </c>
      <c r="JZ38" s="27" t="str">
        <f t="shared" si="336"/>
        <v/>
      </c>
      <c r="KA38" s="27" t="str">
        <f t="shared" si="159"/>
        <v/>
      </c>
      <c r="KB38" s="28" t="str">
        <f t="shared" ca="1" si="160"/>
        <v/>
      </c>
      <c r="KC38" s="33">
        <f>入力シート!KA38</f>
        <v>0</v>
      </c>
      <c r="KD38" s="88" t="str">
        <f t="shared" ca="1" si="435"/>
        <v/>
      </c>
      <c r="KE38" s="87" t="str">
        <f t="shared" si="436"/>
        <v/>
      </c>
      <c r="KF38" s="89" t="str">
        <f t="shared" ca="1" si="161"/>
        <v/>
      </c>
      <c r="KG38" s="84">
        <f t="shared" si="162"/>
        <v>0</v>
      </c>
      <c r="KH38" s="84" t="str">
        <f t="shared" si="437"/>
        <v/>
      </c>
      <c r="KI38" s="84" t="str">
        <f t="shared" si="163"/>
        <v/>
      </c>
      <c r="KJ38" s="24" t="str">
        <f t="shared" si="164"/>
        <v/>
      </c>
      <c r="KK38" s="101">
        <f>入力シート!KB38</f>
        <v>0</v>
      </c>
      <c r="KL38" s="210">
        <f>入力シート!KC38</f>
        <v>0</v>
      </c>
      <c r="KM38" s="211"/>
      <c r="KN38" s="212"/>
      <c r="KO38" s="94"/>
      <c r="KP38" s="94"/>
      <c r="KQ38" s="94"/>
      <c r="KR38" s="14">
        <f>入力シート!KD38</f>
        <v>0</v>
      </c>
      <c r="KT38" s="30" t="str">
        <f t="shared" si="337"/>
        <v/>
      </c>
      <c r="KU38" s="101">
        <f>入力シート!KT38</f>
        <v>0</v>
      </c>
      <c r="KV38" s="101" t="str">
        <f>IF(KT38="","",入力シート!KU38)</f>
        <v/>
      </c>
      <c r="KW38" s="24">
        <f>TIME(入力シート!KW38,入力シート!KY38,0)</f>
        <v>0</v>
      </c>
      <c r="KX38" s="24">
        <f>TIME(入力シート!LA38,入力シート!LC38,0)</f>
        <v>0</v>
      </c>
      <c r="KY38" s="31">
        <f>TIME(入力シート!LE38,入力シート!LG38,0)</f>
        <v>0</v>
      </c>
      <c r="KZ38" s="31">
        <f>TIME(入力シート!LI38,入力シート!LK38,0)</f>
        <v>0</v>
      </c>
      <c r="LA38" s="24">
        <f t="shared" si="165"/>
        <v>0</v>
      </c>
      <c r="LB38" s="24">
        <f t="shared" si="166"/>
        <v>0</v>
      </c>
      <c r="LC38" s="24">
        <f t="shared" si="167"/>
        <v>0</v>
      </c>
      <c r="LD38" s="26" t="str">
        <f t="shared" si="24"/>
        <v/>
      </c>
      <c r="LE38" s="26" t="str">
        <f t="shared" si="25"/>
        <v/>
      </c>
      <c r="LF38" s="24" t="str">
        <f t="shared" si="388"/>
        <v/>
      </c>
      <c r="LG38" s="24" t="str">
        <f t="shared" si="438"/>
        <v/>
      </c>
      <c r="LH38" s="101" t="str">
        <f t="shared" si="169"/>
        <v/>
      </c>
      <c r="LI38" s="24" t="str">
        <f t="shared" si="170"/>
        <v/>
      </c>
      <c r="LJ38" s="27">
        <f t="shared" si="369"/>
        <v>1</v>
      </c>
      <c r="LK38" s="27" t="str">
        <f t="shared" si="171"/>
        <v>1</v>
      </c>
      <c r="LL38" s="27" t="str">
        <f t="shared" si="338"/>
        <v/>
      </c>
      <c r="LM38" s="27" t="str">
        <f t="shared" si="172"/>
        <v/>
      </c>
      <c r="LN38" s="28" t="str">
        <f t="shared" ca="1" si="173"/>
        <v/>
      </c>
      <c r="LO38" s="33">
        <f>入力シート!LM38</f>
        <v>0</v>
      </c>
      <c r="LP38" s="88" t="str">
        <f t="shared" ca="1" si="439"/>
        <v/>
      </c>
      <c r="LQ38" s="87" t="str">
        <f t="shared" si="440"/>
        <v/>
      </c>
      <c r="LR38" s="89" t="str">
        <f t="shared" ca="1" si="174"/>
        <v/>
      </c>
      <c r="LS38" s="84">
        <f t="shared" si="175"/>
        <v>0</v>
      </c>
      <c r="LT38" s="84" t="str">
        <f t="shared" si="441"/>
        <v/>
      </c>
      <c r="LU38" s="84" t="str">
        <f t="shared" si="176"/>
        <v/>
      </c>
      <c r="LV38" s="24" t="str">
        <f t="shared" si="177"/>
        <v/>
      </c>
      <c r="LW38" s="101">
        <f>入力シート!LN38</f>
        <v>0</v>
      </c>
      <c r="LX38" s="210">
        <f>入力シート!LO38</f>
        <v>0</v>
      </c>
      <c r="LY38" s="211"/>
      <c r="LZ38" s="212"/>
      <c r="MA38" s="94"/>
      <c r="MB38" s="94"/>
      <c r="MC38" s="94"/>
      <c r="MD38" s="14">
        <f>入力シート!LP38</f>
        <v>0</v>
      </c>
      <c r="MF38" s="30" t="str">
        <f t="shared" si="339"/>
        <v/>
      </c>
      <c r="MG38" s="101">
        <f>入力シート!MF38</f>
        <v>0</v>
      </c>
      <c r="MH38" s="101" t="str">
        <f>IF(MF38="","",入力シート!MG38)</f>
        <v/>
      </c>
      <c r="MI38" s="24">
        <f>TIME(入力シート!MI38,入力シート!MK38,0)</f>
        <v>0</v>
      </c>
      <c r="MJ38" s="24">
        <f>TIME(入力シート!MM38,入力シート!MO38,0)</f>
        <v>0</v>
      </c>
      <c r="MK38" s="31">
        <f>TIME(入力シート!MQ38,入力シート!MS38,0)</f>
        <v>0</v>
      </c>
      <c r="ML38" s="31">
        <f>TIME(入力シート!MU38,入力シート!MW38,0)</f>
        <v>0</v>
      </c>
      <c r="MM38" s="24">
        <f t="shared" si="178"/>
        <v>0</v>
      </c>
      <c r="MN38" s="24">
        <f t="shared" si="179"/>
        <v>0</v>
      </c>
      <c r="MO38" s="24">
        <f t="shared" si="180"/>
        <v>0</v>
      </c>
      <c r="MP38" s="26" t="str">
        <f t="shared" si="27"/>
        <v/>
      </c>
      <c r="MQ38" s="26" t="str">
        <f t="shared" si="28"/>
        <v/>
      </c>
      <c r="MR38" s="24" t="str">
        <f t="shared" si="389"/>
        <v/>
      </c>
      <c r="MS38" s="24" t="str">
        <f t="shared" si="442"/>
        <v/>
      </c>
      <c r="MT38" s="101" t="str">
        <f t="shared" si="182"/>
        <v/>
      </c>
      <c r="MU38" s="24" t="str">
        <f t="shared" si="183"/>
        <v/>
      </c>
      <c r="MV38" s="27">
        <f t="shared" si="370"/>
        <v>1</v>
      </c>
      <c r="MW38" s="27" t="str">
        <f t="shared" si="184"/>
        <v>1</v>
      </c>
      <c r="MX38" s="27" t="str">
        <f t="shared" si="340"/>
        <v/>
      </c>
      <c r="MY38" s="27" t="str">
        <f t="shared" si="185"/>
        <v/>
      </c>
      <c r="MZ38" s="28" t="str">
        <f t="shared" ca="1" si="186"/>
        <v/>
      </c>
      <c r="NA38" s="33">
        <f>入力シート!MY38</f>
        <v>0</v>
      </c>
      <c r="NB38" s="88" t="str">
        <f t="shared" ca="1" si="443"/>
        <v/>
      </c>
      <c r="NC38" s="87" t="str">
        <f t="shared" si="444"/>
        <v/>
      </c>
      <c r="ND38" s="89" t="str">
        <f t="shared" ca="1" si="187"/>
        <v/>
      </c>
      <c r="NE38" s="84">
        <f t="shared" si="188"/>
        <v>0</v>
      </c>
      <c r="NF38" s="84" t="str">
        <f t="shared" si="445"/>
        <v/>
      </c>
      <c r="NG38" s="84" t="str">
        <f t="shared" si="189"/>
        <v/>
      </c>
      <c r="NH38" s="24" t="str">
        <f t="shared" si="190"/>
        <v/>
      </c>
      <c r="NI38" s="101">
        <f>入力シート!MZ38</f>
        <v>0</v>
      </c>
      <c r="NJ38" s="210">
        <f>入力シート!NA38</f>
        <v>0</v>
      </c>
      <c r="NK38" s="211"/>
      <c r="NL38" s="212"/>
      <c r="NM38" s="94"/>
      <c r="NN38" s="94"/>
      <c r="NO38" s="94"/>
      <c r="NP38" s="14">
        <f>入力シート!NB38</f>
        <v>0</v>
      </c>
      <c r="NR38" s="30" t="str">
        <f t="shared" si="341"/>
        <v/>
      </c>
      <c r="NS38" s="101">
        <f>入力シート!NR38</f>
        <v>0</v>
      </c>
      <c r="NT38" s="101" t="str">
        <f>IF(NR38="","",入力シート!NS38)</f>
        <v/>
      </c>
      <c r="NU38" s="24">
        <f>TIME(入力シート!NU38,入力シート!NW38,0)</f>
        <v>0</v>
      </c>
      <c r="NV38" s="24">
        <f>TIME(入力シート!NY38,入力シート!OA38,0)</f>
        <v>0</v>
      </c>
      <c r="NW38" s="31">
        <f>TIME(入力シート!OC38,入力シート!OE38,0)</f>
        <v>0</v>
      </c>
      <c r="NX38" s="31">
        <f>TIME(入力シート!OG38,入力シート!OI38,0)</f>
        <v>0</v>
      </c>
      <c r="NY38" s="24">
        <f t="shared" si="191"/>
        <v>0</v>
      </c>
      <c r="NZ38" s="24">
        <f t="shared" si="192"/>
        <v>0</v>
      </c>
      <c r="OA38" s="24">
        <f t="shared" si="193"/>
        <v>0</v>
      </c>
      <c r="OB38" s="26" t="str">
        <f t="shared" si="30"/>
        <v/>
      </c>
      <c r="OC38" s="26" t="str">
        <f t="shared" si="31"/>
        <v/>
      </c>
      <c r="OD38" s="24" t="str">
        <f t="shared" si="390"/>
        <v/>
      </c>
      <c r="OE38" s="24" t="str">
        <f t="shared" si="446"/>
        <v/>
      </c>
      <c r="OF38" s="101" t="str">
        <f t="shared" si="195"/>
        <v/>
      </c>
      <c r="OG38" s="24" t="str">
        <f t="shared" si="196"/>
        <v/>
      </c>
      <c r="OH38" s="27">
        <f t="shared" si="371"/>
        <v>1</v>
      </c>
      <c r="OI38" s="27" t="str">
        <f t="shared" si="197"/>
        <v>1</v>
      </c>
      <c r="OJ38" s="27" t="str">
        <f t="shared" si="342"/>
        <v/>
      </c>
      <c r="OK38" s="27" t="str">
        <f t="shared" si="198"/>
        <v/>
      </c>
      <c r="OL38" s="28" t="str">
        <f t="shared" ca="1" si="199"/>
        <v/>
      </c>
      <c r="OM38" s="33">
        <f>入力シート!OK38</f>
        <v>0</v>
      </c>
      <c r="ON38" s="88" t="str">
        <f t="shared" ca="1" si="447"/>
        <v/>
      </c>
      <c r="OO38" s="87" t="str">
        <f t="shared" si="448"/>
        <v/>
      </c>
      <c r="OP38" s="89" t="str">
        <f t="shared" ca="1" si="200"/>
        <v/>
      </c>
      <c r="OQ38" s="84">
        <f t="shared" si="201"/>
        <v>0</v>
      </c>
      <c r="OR38" s="84" t="str">
        <f t="shared" si="449"/>
        <v/>
      </c>
      <c r="OS38" s="84" t="str">
        <f t="shared" si="202"/>
        <v/>
      </c>
      <c r="OT38" s="24" t="str">
        <f t="shared" si="203"/>
        <v/>
      </c>
      <c r="OU38" s="101">
        <f>入力シート!OL38</f>
        <v>0</v>
      </c>
      <c r="OV38" s="210">
        <f>入力シート!OM38</f>
        <v>0</v>
      </c>
      <c r="OW38" s="211"/>
      <c r="OX38" s="212"/>
      <c r="OY38" s="94"/>
      <c r="OZ38" s="94"/>
      <c r="PA38" s="94"/>
      <c r="PB38" s="14">
        <f>入力シート!ON38</f>
        <v>0</v>
      </c>
      <c r="PD38" s="30" t="str">
        <f t="shared" si="343"/>
        <v/>
      </c>
      <c r="PE38" s="101">
        <f>入力シート!PD38</f>
        <v>0</v>
      </c>
      <c r="PF38" s="101" t="str">
        <f>IF(PD38="","",入力シート!PE38)</f>
        <v/>
      </c>
      <c r="PG38" s="24">
        <f>TIME(入力シート!PG38,入力シート!PI38,0)</f>
        <v>0</v>
      </c>
      <c r="PH38" s="24">
        <f>TIME(入力シート!PK38,入力シート!PM38,0)</f>
        <v>0</v>
      </c>
      <c r="PI38" s="31">
        <f>TIME(入力シート!PO38,入力シート!PQ38,0)</f>
        <v>0</v>
      </c>
      <c r="PJ38" s="31">
        <f>TIME(入力シート!PS38,入力シート!PU38,0)</f>
        <v>0</v>
      </c>
      <c r="PK38" s="24">
        <f t="shared" si="204"/>
        <v>0</v>
      </c>
      <c r="PL38" s="24">
        <f t="shared" si="205"/>
        <v>0</v>
      </c>
      <c r="PM38" s="24">
        <f t="shared" si="206"/>
        <v>0</v>
      </c>
      <c r="PN38" s="26" t="str">
        <f t="shared" si="33"/>
        <v/>
      </c>
      <c r="PO38" s="26" t="str">
        <f t="shared" si="34"/>
        <v/>
      </c>
      <c r="PP38" s="24" t="str">
        <f t="shared" si="391"/>
        <v/>
      </c>
      <c r="PQ38" s="24" t="str">
        <f t="shared" si="450"/>
        <v/>
      </c>
      <c r="PR38" s="101" t="str">
        <f t="shared" si="208"/>
        <v/>
      </c>
      <c r="PS38" s="24" t="str">
        <f t="shared" si="209"/>
        <v/>
      </c>
      <c r="PT38" s="27">
        <f t="shared" si="372"/>
        <v>1</v>
      </c>
      <c r="PU38" s="27" t="str">
        <f t="shared" si="210"/>
        <v>1</v>
      </c>
      <c r="PV38" s="27" t="str">
        <f t="shared" si="344"/>
        <v/>
      </c>
      <c r="PW38" s="27" t="str">
        <f t="shared" si="211"/>
        <v/>
      </c>
      <c r="PX38" s="28" t="str">
        <f t="shared" ca="1" si="212"/>
        <v/>
      </c>
      <c r="PY38" s="33">
        <f>入力シート!PW38</f>
        <v>0</v>
      </c>
      <c r="PZ38" s="88" t="str">
        <f t="shared" ca="1" si="451"/>
        <v/>
      </c>
      <c r="QA38" s="87" t="str">
        <f t="shared" si="452"/>
        <v/>
      </c>
      <c r="QB38" s="89" t="str">
        <f t="shared" ca="1" si="213"/>
        <v/>
      </c>
      <c r="QC38" s="84">
        <f t="shared" si="214"/>
        <v>0</v>
      </c>
      <c r="QD38" s="84" t="str">
        <f t="shared" si="453"/>
        <v/>
      </c>
      <c r="QE38" s="84" t="str">
        <f t="shared" si="215"/>
        <v/>
      </c>
      <c r="QF38" s="24" t="str">
        <f t="shared" si="216"/>
        <v/>
      </c>
      <c r="QG38" s="101">
        <f>入力シート!PX38</f>
        <v>0</v>
      </c>
      <c r="QH38" s="210">
        <f>入力シート!PY38</f>
        <v>0</v>
      </c>
      <c r="QI38" s="211"/>
      <c r="QJ38" s="212"/>
      <c r="QK38" s="94"/>
      <c r="QL38" s="94"/>
      <c r="QM38" s="94"/>
      <c r="QN38" s="14">
        <f>入力シート!PZ38</f>
        <v>0</v>
      </c>
      <c r="QP38" s="30" t="str">
        <f t="shared" si="345"/>
        <v/>
      </c>
      <c r="QQ38" s="101">
        <f>入力シート!QP38</f>
        <v>0</v>
      </c>
      <c r="QR38" s="101" t="str">
        <f>IF(QP38="","",入力シート!QQ38)</f>
        <v/>
      </c>
      <c r="QS38" s="24">
        <f>TIME(入力シート!QS38,入力シート!QU38,0)</f>
        <v>0</v>
      </c>
      <c r="QT38" s="24">
        <f>TIME(入力シート!QW38,入力シート!QY38,0)</f>
        <v>0</v>
      </c>
      <c r="QU38" s="31">
        <f>TIME(入力シート!RA38,入力シート!RC38,0)</f>
        <v>0</v>
      </c>
      <c r="QV38" s="31">
        <f>TIME(入力シート!RE38,入力シート!RG38,0)</f>
        <v>0</v>
      </c>
      <c r="QW38" s="24">
        <f t="shared" si="217"/>
        <v>0</v>
      </c>
      <c r="QX38" s="24">
        <f t="shared" si="218"/>
        <v>0</v>
      </c>
      <c r="QY38" s="24">
        <f t="shared" si="219"/>
        <v>0</v>
      </c>
      <c r="QZ38" s="26" t="str">
        <f t="shared" si="36"/>
        <v/>
      </c>
      <c r="RA38" s="26" t="str">
        <f t="shared" si="37"/>
        <v/>
      </c>
      <c r="RB38" s="24" t="str">
        <f t="shared" si="392"/>
        <v/>
      </c>
      <c r="RC38" s="24" t="str">
        <f t="shared" si="454"/>
        <v/>
      </c>
      <c r="RD38" s="101" t="str">
        <f t="shared" si="221"/>
        <v/>
      </c>
      <c r="RE38" s="24" t="str">
        <f t="shared" si="222"/>
        <v/>
      </c>
      <c r="RF38" s="27">
        <f t="shared" si="373"/>
        <v>1</v>
      </c>
      <c r="RG38" s="27" t="str">
        <f t="shared" si="223"/>
        <v>1</v>
      </c>
      <c r="RH38" s="27" t="str">
        <f t="shared" si="346"/>
        <v/>
      </c>
      <c r="RI38" s="27" t="str">
        <f t="shared" si="224"/>
        <v/>
      </c>
      <c r="RJ38" s="28" t="str">
        <f t="shared" ca="1" si="225"/>
        <v/>
      </c>
      <c r="RK38" s="33">
        <f>入力シート!RI38</f>
        <v>0</v>
      </c>
      <c r="RL38" s="88" t="str">
        <f t="shared" ca="1" si="455"/>
        <v/>
      </c>
      <c r="RM38" s="87" t="str">
        <f t="shared" si="456"/>
        <v/>
      </c>
      <c r="RN38" s="89" t="str">
        <f t="shared" ca="1" si="226"/>
        <v/>
      </c>
      <c r="RO38" s="84">
        <f t="shared" si="227"/>
        <v>0</v>
      </c>
      <c r="RP38" s="84" t="str">
        <f t="shared" si="457"/>
        <v/>
      </c>
      <c r="RQ38" s="84" t="str">
        <f t="shared" si="228"/>
        <v/>
      </c>
      <c r="RR38" s="24" t="str">
        <f t="shared" si="229"/>
        <v/>
      </c>
      <c r="RS38" s="101">
        <f>入力シート!RJ38</f>
        <v>0</v>
      </c>
      <c r="RT38" s="210">
        <f>入力シート!RK38</f>
        <v>0</v>
      </c>
      <c r="RU38" s="211"/>
      <c r="RV38" s="212"/>
      <c r="RW38" s="94"/>
      <c r="RX38" s="94"/>
      <c r="RY38" s="94"/>
      <c r="RZ38" s="14">
        <f>入力シート!RL38</f>
        <v>0</v>
      </c>
      <c r="SB38" s="30" t="str">
        <f t="shared" si="347"/>
        <v/>
      </c>
      <c r="SC38" s="101">
        <f>入力シート!SB38</f>
        <v>0</v>
      </c>
      <c r="SD38" s="101" t="str">
        <f>IF(SB38="","",入力シート!SC38)</f>
        <v/>
      </c>
      <c r="SE38" s="24">
        <f>TIME(入力シート!SE38,入力シート!SG38,0)</f>
        <v>0</v>
      </c>
      <c r="SF38" s="24">
        <f>TIME(入力シート!SI38,入力シート!SK38,0)</f>
        <v>0</v>
      </c>
      <c r="SG38" s="31">
        <f>TIME(入力シート!SM38,入力シート!SO38,0)</f>
        <v>0</v>
      </c>
      <c r="SH38" s="31">
        <f>TIME(入力シート!SQ38,入力シート!SS38,0)</f>
        <v>0</v>
      </c>
      <c r="SI38" s="24">
        <f t="shared" si="230"/>
        <v>0</v>
      </c>
      <c r="SJ38" s="24">
        <f t="shared" si="231"/>
        <v>0</v>
      </c>
      <c r="SK38" s="24">
        <f t="shared" si="232"/>
        <v>0</v>
      </c>
      <c r="SL38" s="26" t="str">
        <f t="shared" si="39"/>
        <v/>
      </c>
      <c r="SM38" s="26" t="str">
        <f t="shared" si="40"/>
        <v/>
      </c>
      <c r="SN38" s="24" t="str">
        <f t="shared" si="393"/>
        <v/>
      </c>
      <c r="SO38" s="24" t="str">
        <f t="shared" si="458"/>
        <v/>
      </c>
      <c r="SP38" s="101" t="str">
        <f t="shared" si="234"/>
        <v/>
      </c>
      <c r="SQ38" s="24" t="str">
        <f t="shared" si="235"/>
        <v/>
      </c>
      <c r="SR38" s="27">
        <f t="shared" si="374"/>
        <v>1</v>
      </c>
      <c r="SS38" s="27" t="str">
        <f t="shared" si="236"/>
        <v>1</v>
      </c>
      <c r="ST38" s="27" t="str">
        <f t="shared" si="348"/>
        <v/>
      </c>
      <c r="SU38" s="27" t="str">
        <f t="shared" si="237"/>
        <v/>
      </c>
      <c r="SV38" s="28" t="str">
        <f t="shared" ca="1" si="238"/>
        <v/>
      </c>
      <c r="SW38" s="33">
        <f>入力シート!SU38</f>
        <v>0</v>
      </c>
      <c r="SX38" s="88" t="str">
        <f t="shared" ca="1" si="459"/>
        <v/>
      </c>
      <c r="SY38" s="87" t="str">
        <f t="shared" si="460"/>
        <v/>
      </c>
      <c r="SZ38" s="89" t="str">
        <f t="shared" ca="1" si="239"/>
        <v/>
      </c>
      <c r="TA38" s="84">
        <f t="shared" si="240"/>
        <v>0</v>
      </c>
      <c r="TB38" s="84" t="str">
        <f t="shared" si="461"/>
        <v/>
      </c>
      <c r="TC38" s="84" t="str">
        <f t="shared" si="241"/>
        <v/>
      </c>
      <c r="TD38" s="24" t="str">
        <f t="shared" si="242"/>
        <v/>
      </c>
      <c r="TE38" s="101">
        <f>入力シート!SV38</f>
        <v>0</v>
      </c>
      <c r="TF38" s="210">
        <f>入力シート!SW38</f>
        <v>0</v>
      </c>
      <c r="TG38" s="211"/>
      <c r="TH38" s="212"/>
      <c r="TI38" s="94"/>
      <c r="TJ38" s="94"/>
      <c r="TK38" s="94"/>
      <c r="TL38" s="14">
        <f>入力シート!SX38</f>
        <v>0</v>
      </c>
      <c r="TN38" s="30" t="str">
        <f t="shared" si="349"/>
        <v/>
      </c>
      <c r="TO38" s="101">
        <f>入力シート!TN38</f>
        <v>0</v>
      </c>
      <c r="TP38" s="101" t="str">
        <f>IF(TN38="","",入力シート!TO38)</f>
        <v/>
      </c>
      <c r="TQ38" s="24">
        <f>TIME(入力シート!TQ38,入力シート!TS38,0)</f>
        <v>0</v>
      </c>
      <c r="TR38" s="24">
        <f>TIME(入力シート!TU38,入力シート!TW38,0)</f>
        <v>0</v>
      </c>
      <c r="TS38" s="31">
        <f>TIME(入力シート!TY38,入力シート!UA38,0)</f>
        <v>0</v>
      </c>
      <c r="TT38" s="31">
        <f>TIME(入力シート!UC38,入力シート!UE38,0)</f>
        <v>0</v>
      </c>
      <c r="TU38" s="24">
        <f t="shared" si="243"/>
        <v>0</v>
      </c>
      <c r="TV38" s="24">
        <f t="shared" si="244"/>
        <v>0</v>
      </c>
      <c r="TW38" s="24">
        <f t="shared" si="245"/>
        <v>0</v>
      </c>
      <c r="TX38" s="26" t="str">
        <f t="shared" si="42"/>
        <v/>
      </c>
      <c r="TY38" s="26" t="str">
        <f t="shared" si="43"/>
        <v/>
      </c>
      <c r="TZ38" s="24" t="str">
        <f t="shared" si="394"/>
        <v/>
      </c>
      <c r="UA38" s="24" t="str">
        <f t="shared" si="462"/>
        <v/>
      </c>
      <c r="UB38" s="101" t="str">
        <f t="shared" si="247"/>
        <v/>
      </c>
      <c r="UC38" s="24" t="str">
        <f t="shared" si="248"/>
        <v/>
      </c>
      <c r="UD38" s="27">
        <f t="shared" si="375"/>
        <v>1</v>
      </c>
      <c r="UE38" s="27" t="str">
        <f t="shared" si="249"/>
        <v>1</v>
      </c>
      <c r="UF38" s="27" t="str">
        <f t="shared" si="350"/>
        <v/>
      </c>
      <c r="UG38" s="27" t="str">
        <f t="shared" si="250"/>
        <v/>
      </c>
      <c r="UH38" s="28" t="str">
        <f t="shared" ca="1" si="251"/>
        <v/>
      </c>
      <c r="UI38" s="33">
        <f>入力シート!UG38</f>
        <v>0</v>
      </c>
      <c r="UJ38" s="88" t="str">
        <f t="shared" ca="1" si="463"/>
        <v/>
      </c>
      <c r="UK38" s="87" t="str">
        <f t="shared" si="464"/>
        <v/>
      </c>
      <c r="UL38" s="89" t="str">
        <f t="shared" ca="1" si="252"/>
        <v/>
      </c>
      <c r="UM38" s="84">
        <f t="shared" si="253"/>
        <v>0</v>
      </c>
      <c r="UN38" s="84" t="str">
        <f t="shared" si="465"/>
        <v/>
      </c>
      <c r="UO38" s="84" t="str">
        <f t="shared" si="254"/>
        <v/>
      </c>
      <c r="UP38" s="24" t="str">
        <f t="shared" si="255"/>
        <v/>
      </c>
      <c r="UQ38" s="101">
        <f>入力シート!UH38</f>
        <v>0</v>
      </c>
      <c r="UR38" s="210">
        <f>入力シート!UI38</f>
        <v>0</v>
      </c>
      <c r="US38" s="211"/>
      <c r="UT38" s="212"/>
      <c r="UU38" s="94"/>
      <c r="UV38" s="94"/>
      <c r="UW38" s="94"/>
      <c r="UX38" s="14">
        <f>入力シート!UJ38</f>
        <v>0</v>
      </c>
      <c r="UZ38" s="30" t="str">
        <f t="shared" si="351"/>
        <v/>
      </c>
      <c r="VA38" s="101">
        <f>入力シート!UZ38</f>
        <v>0</v>
      </c>
      <c r="VB38" s="101" t="str">
        <f>IF(UZ38="","",入力シート!VA38)</f>
        <v/>
      </c>
      <c r="VC38" s="24">
        <f>TIME(入力シート!VC38,入力シート!VE38,0)</f>
        <v>0</v>
      </c>
      <c r="VD38" s="24">
        <f>TIME(入力シート!VG38,入力シート!VI38,0)</f>
        <v>0</v>
      </c>
      <c r="VE38" s="31">
        <f>TIME(入力シート!VK38,入力シート!VM38,0)</f>
        <v>0</v>
      </c>
      <c r="VF38" s="31">
        <f>TIME(入力シート!VO38,入力シート!VQ38,0)</f>
        <v>0</v>
      </c>
      <c r="VG38" s="24">
        <f t="shared" si="256"/>
        <v>0</v>
      </c>
      <c r="VH38" s="24">
        <f t="shared" si="257"/>
        <v>0</v>
      </c>
      <c r="VI38" s="24">
        <f t="shared" si="258"/>
        <v>0</v>
      </c>
      <c r="VJ38" s="26" t="str">
        <f t="shared" si="45"/>
        <v/>
      </c>
      <c r="VK38" s="26" t="str">
        <f t="shared" si="46"/>
        <v/>
      </c>
      <c r="VL38" s="24" t="str">
        <f t="shared" si="395"/>
        <v/>
      </c>
      <c r="VM38" s="24" t="str">
        <f t="shared" si="466"/>
        <v/>
      </c>
      <c r="VN38" s="101" t="str">
        <f t="shared" si="260"/>
        <v/>
      </c>
      <c r="VO38" s="24" t="str">
        <f t="shared" si="261"/>
        <v/>
      </c>
      <c r="VP38" s="27">
        <f t="shared" si="376"/>
        <v>1</v>
      </c>
      <c r="VQ38" s="27" t="str">
        <f t="shared" si="262"/>
        <v>1</v>
      </c>
      <c r="VR38" s="27" t="str">
        <f t="shared" si="352"/>
        <v/>
      </c>
      <c r="VS38" s="27" t="str">
        <f t="shared" si="263"/>
        <v/>
      </c>
      <c r="VT38" s="28" t="str">
        <f t="shared" ca="1" si="264"/>
        <v/>
      </c>
      <c r="VU38" s="33">
        <f>入力シート!VS38</f>
        <v>0</v>
      </c>
      <c r="VV38" s="88" t="str">
        <f t="shared" ca="1" si="467"/>
        <v/>
      </c>
      <c r="VW38" s="87" t="str">
        <f t="shared" si="468"/>
        <v/>
      </c>
      <c r="VX38" s="89" t="str">
        <f t="shared" ca="1" si="265"/>
        <v/>
      </c>
      <c r="VY38" s="84">
        <f t="shared" si="266"/>
        <v>0</v>
      </c>
      <c r="VZ38" s="84" t="str">
        <f t="shared" si="469"/>
        <v/>
      </c>
      <c r="WA38" s="84" t="str">
        <f t="shared" si="267"/>
        <v/>
      </c>
      <c r="WB38" s="24" t="str">
        <f t="shared" si="268"/>
        <v/>
      </c>
      <c r="WC38" s="101">
        <f>入力シート!VT38</f>
        <v>0</v>
      </c>
      <c r="WD38" s="210">
        <f>入力シート!VU38</f>
        <v>0</v>
      </c>
      <c r="WE38" s="211"/>
      <c r="WF38" s="212"/>
      <c r="WG38" s="94"/>
      <c r="WH38" s="94"/>
      <c r="WI38" s="94"/>
      <c r="WJ38" s="14">
        <f>入力シート!VV38</f>
        <v>0</v>
      </c>
      <c r="WL38" s="30" t="str">
        <f t="shared" si="353"/>
        <v/>
      </c>
      <c r="WM38" s="101">
        <f>入力シート!WL38</f>
        <v>0</v>
      </c>
      <c r="WN38" s="101" t="str">
        <f>IF(WL38="","",入力シート!WM38)</f>
        <v/>
      </c>
      <c r="WO38" s="24">
        <f>TIME(入力シート!WO38,入力シート!WQ38,0)</f>
        <v>0</v>
      </c>
      <c r="WP38" s="24">
        <f>TIME(入力シート!WS38,入力シート!WU38,0)</f>
        <v>0</v>
      </c>
      <c r="WQ38" s="31">
        <f>TIME(入力シート!WW38,入力シート!WY38,0)</f>
        <v>0</v>
      </c>
      <c r="WR38" s="31">
        <f>TIME(入力シート!XA38,入力シート!XC38,0)</f>
        <v>0</v>
      </c>
      <c r="WS38" s="24">
        <f t="shared" si="269"/>
        <v>0</v>
      </c>
      <c r="WT38" s="24">
        <f t="shared" si="270"/>
        <v>0</v>
      </c>
      <c r="WU38" s="24">
        <f t="shared" si="271"/>
        <v>0</v>
      </c>
      <c r="WV38" s="26" t="str">
        <f t="shared" si="48"/>
        <v/>
      </c>
      <c r="WW38" s="26" t="str">
        <f t="shared" si="49"/>
        <v/>
      </c>
      <c r="WX38" s="24" t="str">
        <f t="shared" si="396"/>
        <v/>
      </c>
      <c r="WY38" s="24" t="str">
        <f t="shared" si="470"/>
        <v/>
      </c>
      <c r="WZ38" s="101" t="str">
        <f t="shared" si="273"/>
        <v/>
      </c>
      <c r="XA38" s="24" t="str">
        <f t="shared" si="274"/>
        <v/>
      </c>
      <c r="XB38" s="27">
        <f t="shared" si="377"/>
        <v>1</v>
      </c>
      <c r="XC38" s="27" t="str">
        <f t="shared" si="275"/>
        <v>1</v>
      </c>
      <c r="XD38" s="27" t="str">
        <f t="shared" si="354"/>
        <v/>
      </c>
      <c r="XE38" s="27" t="str">
        <f t="shared" si="276"/>
        <v/>
      </c>
      <c r="XF38" s="28" t="str">
        <f t="shared" ca="1" si="277"/>
        <v/>
      </c>
      <c r="XG38" s="33">
        <f>入力シート!XE38</f>
        <v>0</v>
      </c>
      <c r="XH38" s="88" t="str">
        <f t="shared" ca="1" si="471"/>
        <v/>
      </c>
      <c r="XI38" s="87" t="str">
        <f t="shared" si="472"/>
        <v/>
      </c>
      <c r="XJ38" s="89" t="str">
        <f t="shared" ca="1" si="278"/>
        <v/>
      </c>
      <c r="XK38" s="84">
        <f t="shared" si="279"/>
        <v>0</v>
      </c>
      <c r="XL38" s="84" t="str">
        <f t="shared" si="473"/>
        <v/>
      </c>
      <c r="XM38" s="84" t="str">
        <f t="shared" si="280"/>
        <v/>
      </c>
      <c r="XN38" s="24" t="str">
        <f t="shared" si="281"/>
        <v/>
      </c>
      <c r="XO38" s="101">
        <f>入力シート!XF38</f>
        <v>0</v>
      </c>
      <c r="XP38" s="210">
        <f>入力シート!XG38</f>
        <v>0</v>
      </c>
      <c r="XQ38" s="211"/>
      <c r="XR38" s="212"/>
      <c r="XS38" s="94"/>
      <c r="XT38" s="94"/>
      <c r="XU38" s="94"/>
      <c r="XV38" s="14">
        <f>入力シート!XH38</f>
        <v>0</v>
      </c>
      <c r="XX38" s="30" t="str">
        <f t="shared" si="355"/>
        <v/>
      </c>
      <c r="XY38" s="101">
        <f>入力シート!XX38</f>
        <v>0</v>
      </c>
      <c r="XZ38" s="101" t="str">
        <f>IF(XX38="","",入力シート!XY38)</f>
        <v/>
      </c>
      <c r="YA38" s="24">
        <f>TIME(入力シート!YA38,入力シート!YC38,0)</f>
        <v>0</v>
      </c>
      <c r="YB38" s="24">
        <f>TIME(入力シート!YE38,入力シート!YG38,0)</f>
        <v>0</v>
      </c>
      <c r="YC38" s="31">
        <f>TIME(入力シート!YI38,入力シート!YK38,0)</f>
        <v>0</v>
      </c>
      <c r="YD38" s="31">
        <f>TIME(入力シート!YM38,入力シート!YO38,0)</f>
        <v>0</v>
      </c>
      <c r="YE38" s="24">
        <f t="shared" si="282"/>
        <v>0</v>
      </c>
      <c r="YF38" s="24">
        <f t="shared" si="283"/>
        <v>0</v>
      </c>
      <c r="YG38" s="24">
        <f t="shared" si="284"/>
        <v>0</v>
      </c>
      <c r="YH38" s="26" t="str">
        <f t="shared" si="51"/>
        <v/>
      </c>
      <c r="YI38" s="26" t="str">
        <f t="shared" si="52"/>
        <v/>
      </c>
      <c r="YJ38" s="24" t="str">
        <f t="shared" si="397"/>
        <v/>
      </c>
      <c r="YK38" s="24" t="str">
        <f t="shared" si="474"/>
        <v/>
      </c>
      <c r="YL38" s="101" t="str">
        <f t="shared" si="286"/>
        <v/>
      </c>
      <c r="YM38" s="24" t="str">
        <f t="shared" si="287"/>
        <v/>
      </c>
      <c r="YN38" s="27">
        <f t="shared" si="378"/>
        <v>1</v>
      </c>
      <c r="YO38" s="27" t="str">
        <f t="shared" si="288"/>
        <v>1</v>
      </c>
      <c r="YP38" s="27" t="str">
        <f t="shared" si="356"/>
        <v/>
      </c>
      <c r="YQ38" s="27" t="str">
        <f t="shared" si="289"/>
        <v/>
      </c>
      <c r="YR38" s="28" t="str">
        <f t="shared" ca="1" si="290"/>
        <v/>
      </c>
      <c r="YS38" s="33">
        <f>入力シート!YQ38</f>
        <v>0</v>
      </c>
      <c r="YT38" s="88" t="str">
        <f t="shared" ca="1" si="475"/>
        <v/>
      </c>
      <c r="YU38" s="87" t="str">
        <f t="shared" si="476"/>
        <v/>
      </c>
      <c r="YV38" s="89" t="str">
        <f t="shared" ca="1" si="291"/>
        <v/>
      </c>
      <c r="YW38" s="84">
        <f t="shared" si="292"/>
        <v>0</v>
      </c>
      <c r="YX38" s="84" t="str">
        <f t="shared" si="477"/>
        <v/>
      </c>
      <c r="YY38" s="84" t="str">
        <f t="shared" si="293"/>
        <v/>
      </c>
      <c r="YZ38" s="24" t="str">
        <f t="shared" si="294"/>
        <v/>
      </c>
      <c r="ZA38" s="101">
        <f>入力シート!YR38</f>
        <v>0</v>
      </c>
      <c r="ZB38" s="210">
        <f>入力シート!YS38</f>
        <v>0</v>
      </c>
      <c r="ZC38" s="211"/>
      <c r="ZD38" s="212"/>
      <c r="ZE38" s="94"/>
      <c r="ZF38" s="94"/>
      <c r="ZG38" s="94"/>
      <c r="ZH38" s="14">
        <f>入力シート!YT38</f>
        <v>0</v>
      </c>
      <c r="ZJ38" s="30" t="str">
        <f t="shared" si="357"/>
        <v/>
      </c>
      <c r="ZK38" s="101">
        <f>入力シート!ZJ38</f>
        <v>0</v>
      </c>
      <c r="ZL38" s="101" t="str">
        <f>IF(ZJ38="","",入力シート!ZK38)</f>
        <v/>
      </c>
      <c r="ZM38" s="24">
        <f>TIME(入力シート!ZM38,入力シート!ZO38,0)</f>
        <v>0</v>
      </c>
      <c r="ZN38" s="24">
        <f>TIME(入力シート!ZQ38,入力シート!ZS38,0)</f>
        <v>0</v>
      </c>
      <c r="ZO38" s="31">
        <f>TIME(入力シート!ZU38,入力シート!ZW38,0)</f>
        <v>0</v>
      </c>
      <c r="ZP38" s="31">
        <f>TIME(入力シート!ZY38,入力シート!AAA38,0)</f>
        <v>0</v>
      </c>
      <c r="ZQ38" s="24">
        <f t="shared" si="295"/>
        <v>0</v>
      </c>
      <c r="ZR38" s="24">
        <f t="shared" si="296"/>
        <v>0</v>
      </c>
      <c r="ZS38" s="24">
        <f t="shared" si="297"/>
        <v>0</v>
      </c>
      <c r="ZT38" s="26" t="str">
        <f t="shared" si="54"/>
        <v/>
      </c>
      <c r="ZU38" s="26" t="str">
        <f t="shared" si="55"/>
        <v/>
      </c>
      <c r="ZV38" s="24" t="str">
        <f t="shared" si="398"/>
        <v/>
      </c>
      <c r="ZW38" s="24" t="str">
        <f t="shared" si="478"/>
        <v/>
      </c>
      <c r="ZX38" s="101" t="str">
        <f t="shared" si="299"/>
        <v/>
      </c>
      <c r="ZY38" s="24" t="str">
        <f t="shared" si="300"/>
        <v/>
      </c>
      <c r="ZZ38" s="27">
        <f t="shared" si="379"/>
        <v>1</v>
      </c>
      <c r="AAA38" s="27" t="str">
        <f t="shared" si="301"/>
        <v>1</v>
      </c>
      <c r="AAB38" s="27" t="str">
        <f t="shared" si="358"/>
        <v/>
      </c>
      <c r="AAC38" s="27" t="str">
        <f t="shared" si="302"/>
        <v/>
      </c>
      <c r="AAD38" s="28" t="str">
        <f t="shared" ca="1" si="303"/>
        <v/>
      </c>
      <c r="AAE38" s="33">
        <f>入力シート!AAC38</f>
        <v>0</v>
      </c>
      <c r="AAF38" s="88" t="str">
        <f t="shared" ca="1" si="479"/>
        <v/>
      </c>
      <c r="AAG38" s="87" t="str">
        <f t="shared" si="480"/>
        <v/>
      </c>
      <c r="AAH38" s="89" t="str">
        <f t="shared" ca="1" si="304"/>
        <v/>
      </c>
      <c r="AAI38" s="84">
        <f t="shared" si="305"/>
        <v>0</v>
      </c>
      <c r="AAJ38" s="84" t="str">
        <f t="shared" si="481"/>
        <v/>
      </c>
      <c r="AAK38" s="84" t="str">
        <f t="shared" si="306"/>
        <v/>
      </c>
      <c r="AAL38" s="24" t="str">
        <f t="shared" si="307"/>
        <v/>
      </c>
      <c r="AAM38" s="101">
        <f>入力シート!AAD38</f>
        <v>0</v>
      </c>
      <c r="AAN38" s="210">
        <f>入力シート!AAE38</f>
        <v>0</v>
      </c>
      <c r="AAO38" s="211"/>
      <c r="AAP38" s="212"/>
      <c r="AAQ38" s="94"/>
      <c r="AAR38" s="94"/>
      <c r="AAS38" s="94"/>
      <c r="AAT38" s="14">
        <f>入力シート!AAF38</f>
        <v>0</v>
      </c>
      <c r="AAV38" s="30" t="str">
        <f t="shared" si="359"/>
        <v/>
      </c>
      <c r="AAW38" s="101">
        <f>入力シート!AAV38</f>
        <v>0</v>
      </c>
      <c r="AAX38" s="101" t="str">
        <f>IF(AAV38="","",入力シート!AAW38)</f>
        <v/>
      </c>
      <c r="AAY38" s="24">
        <f>TIME(入力シート!AAY38,入力シート!ABA38,0)</f>
        <v>0</v>
      </c>
      <c r="AAZ38" s="24">
        <f>TIME(入力シート!ABC38,入力シート!ABE38,0)</f>
        <v>0</v>
      </c>
      <c r="ABA38" s="31">
        <f>TIME(入力シート!ABG38,入力シート!ABI38,0)</f>
        <v>0</v>
      </c>
      <c r="ABB38" s="31">
        <f>TIME(入力シート!ABK38,入力シート!ABM38,0)</f>
        <v>0</v>
      </c>
      <c r="ABC38" s="24">
        <f t="shared" si="308"/>
        <v>0</v>
      </c>
      <c r="ABD38" s="24">
        <f t="shared" si="309"/>
        <v>0</v>
      </c>
      <c r="ABE38" s="24">
        <f t="shared" si="310"/>
        <v>0</v>
      </c>
      <c r="ABF38" s="26" t="str">
        <f t="shared" si="57"/>
        <v/>
      </c>
      <c r="ABG38" s="26" t="str">
        <f t="shared" si="58"/>
        <v/>
      </c>
      <c r="ABH38" s="24" t="str">
        <f t="shared" si="399"/>
        <v/>
      </c>
      <c r="ABI38" s="24" t="str">
        <f t="shared" si="482"/>
        <v/>
      </c>
      <c r="ABJ38" s="101" t="str">
        <f t="shared" si="312"/>
        <v/>
      </c>
      <c r="ABK38" s="24" t="str">
        <f t="shared" si="313"/>
        <v/>
      </c>
      <c r="ABL38" s="27">
        <f t="shared" si="380"/>
        <v>1</v>
      </c>
      <c r="ABM38" s="27" t="str">
        <f t="shared" si="314"/>
        <v>1</v>
      </c>
      <c r="ABN38" s="27" t="str">
        <f t="shared" si="360"/>
        <v/>
      </c>
      <c r="ABO38" s="27" t="str">
        <f t="shared" si="315"/>
        <v/>
      </c>
      <c r="ABP38" s="28" t="str">
        <f t="shared" ca="1" si="316"/>
        <v/>
      </c>
      <c r="ABQ38" s="33">
        <f>入力シート!ABO38</f>
        <v>0</v>
      </c>
      <c r="ABR38" s="88" t="str">
        <f t="shared" ca="1" si="483"/>
        <v/>
      </c>
      <c r="ABS38" s="87" t="str">
        <f t="shared" si="484"/>
        <v/>
      </c>
      <c r="ABT38" s="89" t="str">
        <f t="shared" ca="1" si="317"/>
        <v/>
      </c>
      <c r="ABU38" s="84">
        <f t="shared" si="318"/>
        <v>0</v>
      </c>
      <c r="ABV38" s="84" t="str">
        <f t="shared" si="485"/>
        <v/>
      </c>
      <c r="ABW38" s="84" t="str">
        <f t="shared" si="319"/>
        <v/>
      </c>
      <c r="ABX38" s="24" t="str">
        <f t="shared" si="320"/>
        <v/>
      </c>
      <c r="ABY38" s="101">
        <f>入力シート!ABP38</f>
        <v>0</v>
      </c>
      <c r="ABZ38" s="210">
        <f>入力シート!ABQ38</f>
        <v>0</v>
      </c>
      <c r="ACA38" s="211"/>
      <c r="ACB38" s="212"/>
      <c r="ACC38" s="94"/>
      <c r="ACD38" s="94"/>
      <c r="ACE38" s="94"/>
      <c r="ACF38" s="14">
        <f>入力シート!ABR38</f>
        <v>0</v>
      </c>
    </row>
    <row r="39" spans="2:760" ht="18" customHeight="1" x14ac:dyDescent="0.2">
      <c r="B39" s="30" t="str">
        <f t="shared" si="321"/>
        <v/>
      </c>
      <c r="C39" s="101">
        <f>入力シート!B39</f>
        <v>0</v>
      </c>
      <c r="D39" s="101" t="str">
        <f>IF(B39="","",入力シート!C39)</f>
        <v/>
      </c>
      <c r="E39" s="24">
        <f>TIME(入力シート!E39,入力シート!G39,0)</f>
        <v>0</v>
      </c>
      <c r="F39" s="24">
        <f>TIME(入力シート!I39,入力シート!K39,0)</f>
        <v>0</v>
      </c>
      <c r="G39" s="31">
        <f>TIME(入力シート!M39,入力シート!O39,0)</f>
        <v>0</v>
      </c>
      <c r="H39" s="31">
        <f>TIME(入力シート!Q39,入力シート!S39,0)</f>
        <v>0</v>
      </c>
      <c r="I39" s="24">
        <f t="shared" si="60"/>
        <v>0</v>
      </c>
      <c r="J39" s="24">
        <f t="shared" si="61"/>
        <v>0</v>
      </c>
      <c r="K39" s="24">
        <f t="shared" si="62"/>
        <v>0</v>
      </c>
      <c r="L39" s="26" t="str">
        <f t="shared" si="400"/>
        <v/>
      </c>
      <c r="M39" s="26" t="str">
        <f t="shared" si="1"/>
        <v/>
      </c>
      <c r="N39" s="24" t="str">
        <f t="shared" si="401"/>
        <v/>
      </c>
      <c r="O39" s="24" t="str">
        <f t="shared" si="402"/>
        <v/>
      </c>
      <c r="P39" s="101" t="str">
        <f t="shared" si="403"/>
        <v/>
      </c>
      <c r="Q39" s="24" t="str">
        <f t="shared" si="66"/>
        <v/>
      </c>
      <c r="R39" s="27">
        <f t="shared" si="361"/>
        <v>1</v>
      </c>
      <c r="S39" s="27" t="str">
        <f t="shared" si="404"/>
        <v>1</v>
      </c>
      <c r="T39" s="27" t="str">
        <f t="shared" si="322"/>
        <v/>
      </c>
      <c r="U39" s="27" t="str">
        <f t="shared" si="405"/>
        <v/>
      </c>
      <c r="V39" s="28" t="str">
        <f t="shared" ca="1" si="406"/>
        <v/>
      </c>
      <c r="W39" s="33">
        <f>入力シート!U39</f>
        <v>0</v>
      </c>
      <c r="X39" s="88" t="str">
        <f t="shared" ca="1" si="407"/>
        <v/>
      </c>
      <c r="Y39" s="87" t="str">
        <f t="shared" si="408"/>
        <v/>
      </c>
      <c r="Z39" s="89" t="str">
        <f t="shared" ca="1" si="70"/>
        <v/>
      </c>
      <c r="AA39" s="84">
        <f t="shared" si="71"/>
        <v>0</v>
      </c>
      <c r="AB39" s="84" t="str">
        <f t="shared" si="409"/>
        <v/>
      </c>
      <c r="AC39" s="84" t="str">
        <f t="shared" si="72"/>
        <v/>
      </c>
      <c r="AD39" s="24" t="str">
        <f t="shared" si="73"/>
        <v/>
      </c>
      <c r="AE39" s="101">
        <f>入力シート!V39</f>
        <v>0</v>
      </c>
      <c r="AF39" s="210">
        <f>入力シート!W39</f>
        <v>0</v>
      </c>
      <c r="AG39" s="211"/>
      <c r="AH39" s="212"/>
      <c r="AI39" s="94"/>
      <c r="AJ39" s="94"/>
      <c r="AK39" s="94"/>
      <c r="AL39" s="14">
        <f>入力シート!X39</f>
        <v>0</v>
      </c>
      <c r="AN39" s="30" t="str">
        <f t="shared" si="323"/>
        <v/>
      </c>
      <c r="AO39" s="101">
        <f>入力シート!AN39</f>
        <v>0</v>
      </c>
      <c r="AP39" s="101" t="str">
        <f>IF(AN39="","",入力シート!AO39)</f>
        <v/>
      </c>
      <c r="AQ39" s="24">
        <f>TIME(入力シート!AQ39,入力シート!AS39,0)</f>
        <v>0</v>
      </c>
      <c r="AR39" s="24">
        <f>TIME(入力シート!AU39,入力シート!AW39,0)</f>
        <v>0</v>
      </c>
      <c r="AS39" s="31">
        <f>TIME(入力シート!AY39,入力シート!BA39,0)</f>
        <v>0</v>
      </c>
      <c r="AT39" s="31">
        <f>TIME(入力シート!BC39,入力シート!BE39,0)</f>
        <v>0</v>
      </c>
      <c r="AU39" s="24">
        <f t="shared" si="74"/>
        <v>0</v>
      </c>
      <c r="AV39" s="24">
        <f t="shared" si="75"/>
        <v>0</v>
      </c>
      <c r="AW39" s="24">
        <f t="shared" si="76"/>
        <v>0</v>
      </c>
      <c r="AX39" s="26" t="str">
        <f t="shared" si="3"/>
        <v/>
      </c>
      <c r="AY39" s="26" t="str">
        <f t="shared" si="4"/>
        <v/>
      </c>
      <c r="AZ39" s="24" t="str">
        <f t="shared" si="381"/>
        <v/>
      </c>
      <c r="BA39" s="24" t="str">
        <f t="shared" si="410"/>
        <v/>
      </c>
      <c r="BB39" s="101" t="str">
        <f t="shared" si="78"/>
        <v/>
      </c>
      <c r="BC39" s="24" t="str">
        <f t="shared" si="79"/>
        <v/>
      </c>
      <c r="BD39" s="27">
        <f t="shared" si="362"/>
        <v>1</v>
      </c>
      <c r="BE39" s="27" t="str">
        <f t="shared" si="80"/>
        <v>1</v>
      </c>
      <c r="BF39" s="27" t="str">
        <f t="shared" si="324"/>
        <v/>
      </c>
      <c r="BG39" s="27" t="str">
        <f t="shared" si="81"/>
        <v/>
      </c>
      <c r="BH39" s="28" t="str">
        <f t="shared" ca="1" si="82"/>
        <v/>
      </c>
      <c r="BI39" s="33">
        <f>入力シート!BG39</f>
        <v>0</v>
      </c>
      <c r="BJ39" s="88" t="str">
        <f t="shared" ca="1" si="411"/>
        <v/>
      </c>
      <c r="BK39" s="87" t="str">
        <f t="shared" si="412"/>
        <v/>
      </c>
      <c r="BL39" s="89" t="str">
        <f t="shared" ca="1" si="83"/>
        <v/>
      </c>
      <c r="BM39" s="84">
        <f t="shared" si="84"/>
        <v>0</v>
      </c>
      <c r="BN39" s="84" t="str">
        <f t="shared" si="413"/>
        <v/>
      </c>
      <c r="BO39" s="84" t="str">
        <f t="shared" si="85"/>
        <v/>
      </c>
      <c r="BP39" s="24" t="str">
        <f t="shared" si="86"/>
        <v/>
      </c>
      <c r="BQ39" s="101">
        <f>入力シート!BH39</f>
        <v>0</v>
      </c>
      <c r="BR39" s="210">
        <f>入力シート!BI39</f>
        <v>0</v>
      </c>
      <c r="BS39" s="211"/>
      <c r="BT39" s="212"/>
      <c r="BU39" s="94"/>
      <c r="BV39" s="94"/>
      <c r="BW39" s="94"/>
      <c r="BX39" s="14">
        <f>入力シート!BJ39</f>
        <v>0</v>
      </c>
      <c r="BZ39" s="30" t="str">
        <f t="shared" si="325"/>
        <v/>
      </c>
      <c r="CA39" s="101">
        <f>入力シート!BZ39</f>
        <v>0</v>
      </c>
      <c r="CB39" s="101" t="str">
        <f>IF(BZ39="","",入力シート!CA39)</f>
        <v/>
      </c>
      <c r="CC39" s="24">
        <f>TIME(入力シート!CC39,入力シート!CE39,0)</f>
        <v>0</v>
      </c>
      <c r="CD39" s="24">
        <f>TIME(入力シート!CG39,入力シート!CI39,0)</f>
        <v>0</v>
      </c>
      <c r="CE39" s="31">
        <f>TIME(入力シート!CK39,入力シート!CM39,0)</f>
        <v>0</v>
      </c>
      <c r="CF39" s="31">
        <f>TIME(入力シート!CO39,入力シート!CQ39,0)</f>
        <v>0</v>
      </c>
      <c r="CG39" s="24">
        <f t="shared" si="87"/>
        <v>0</v>
      </c>
      <c r="CH39" s="24">
        <f t="shared" si="88"/>
        <v>0</v>
      </c>
      <c r="CI39" s="24">
        <f t="shared" si="89"/>
        <v>0</v>
      </c>
      <c r="CJ39" s="26" t="str">
        <f t="shared" si="6"/>
        <v/>
      </c>
      <c r="CK39" s="26" t="str">
        <f t="shared" si="7"/>
        <v/>
      </c>
      <c r="CL39" s="24" t="str">
        <f t="shared" si="382"/>
        <v/>
      </c>
      <c r="CM39" s="24" t="str">
        <f t="shared" si="414"/>
        <v/>
      </c>
      <c r="CN39" s="101" t="str">
        <f t="shared" si="91"/>
        <v/>
      </c>
      <c r="CO39" s="24" t="str">
        <f t="shared" si="92"/>
        <v/>
      </c>
      <c r="CP39" s="27">
        <f t="shared" si="363"/>
        <v>1</v>
      </c>
      <c r="CQ39" s="27" t="str">
        <f t="shared" si="93"/>
        <v>1</v>
      </c>
      <c r="CR39" s="27" t="str">
        <f t="shared" si="326"/>
        <v/>
      </c>
      <c r="CS39" s="27" t="str">
        <f t="shared" si="94"/>
        <v/>
      </c>
      <c r="CT39" s="28" t="str">
        <f t="shared" ca="1" si="95"/>
        <v/>
      </c>
      <c r="CU39" s="33">
        <f>入力シート!CS39</f>
        <v>0</v>
      </c>
      <c r="CV39" s="88" t="str">
        <f t="shared" ca="1" si="415"/>
        <v/>
      </c>
      <c r="CW39" s="87" t="str">
        <f t="shared" si="416"/>
        <v/>
      </c>
      <c r="CX39" s="89" t="str">
        <f t="shared" ca="1" si="96"/>
        <v/>
      </c>
      <c r="CY39" s="84">
        <f t="shared" si="97"/>
        <v>0</v>
      </c>
      <c r="CZ39" s="84" t="str">
        <f t="shared" si="417"/>
        <v/>
      </c>
      <c r="DA39" s="84" t="str">
        <f t="shared" si="98"/>
        <v/>
      </c>
      <c r="DB39" s="24" t="str">
        <f t="shared" si="99"/>
        <v/>
      </c>
      <c r="DC39" s="101">
        <f>入力シート!CT39</f>
        <v>0</v>
      </c>
      <c r="DD39" s="210">
        <f>入力シート!CU39</f>
        <v>0</v>
      </c>
      <c r="DE39" s="211"/>
      <c r="DF39" s="212"/>
      <c r="DG39" s="94"/>
      <c r="DH39" s="94"/>
      <c r="DI39" s="94"/>
      <c r="DJ39" s="14">
        <f>入力シート!CV39</f>
        <v>0</v>
      </c>
      <c r="DL39" s="30" t="str">
        <f t="shared" si="327"/>
        <v/>
      </c>
      <c r="DM39" s="101">
        <f>入力シート!DL39</f>
        <v>0</v>
      </c>
      <c r="DN39" s="101" t="str">
        <f>IF(DL39="","",入力シート!DM39)</f>
        <v/>
      </c>
      <c r="DO39" s="24">
        <f>TIME(入力シート!DO39,入力シート!DQ39,0)</f>
        <v>0</v>
      </c>
      <c r="DP39" s="24">
        <f>TIME(入力シート!DS39,入力シート!DU39,0)</f>
        <v>0</v>
      </c>
      <c r="DQ39" s="31">
        <f>TIME(入力シート!DW39,入力シート!DY39,0)</f>
        <v>0</v>
      </c>
      <c r="DR39" s="31">
        <f>TIME(入力シート!EA39,入力シート!EC39,0)</f>
        <v>0</v>
      </c>
      <c r="DS39" s="24">
        <f t="shared" si="100"/>
        <v>0</v>
      </c>
      <c r="DT39" s="24">
        <f t="shared" si="101"/>
        <v>0</v>
      </c>
      <c r="DU39" s="24">
        <f t="shared" si="102"/>
        <v>0</v>
      </c>
      <c r="DV39" s="26" t="str">
        <f t="shared" si="9"/>
        <v/>
      </c>
      <c r="DW39" s="26" t="str">
        <f t="shared" si="10"/>
        <v/>
      </c>
      <c r="DX39" s="24" t="str">
        <f t="shared" si="383"/>
        <v/>
      </c>
      <c r="DY39" s="24" t="str">
        <f t="shared" si="418"/>
        <v/>
      </c>
      <c r="DZ39" s="101" t="str">
        <f t="shared" si="104"/>
        <v/>
      </c>
      <c r="EA39" s="24" t="str">
        <f t="shared" si="105"/>
        <v/>
      </c>
      <c r="EB39" s="27">
        <f t="shared" si="364"/>
        <v>1</v>
      </c>
      <c r="EC39" s="27" t="str">
        <f t="shared" si="106"/>
        <v>1</v>
      </c>
      <c r="ED39" s="27" t="str">
        <f t="shared" si="328"/>
        <v/>
      </c>
      <c r="EE39" s="27" t="str">
        <f t="shared" si="107"/>
        <v/>
      </c>
      <c r="EF39" s="28" t="str">
        <f t="shared" ca="1" si="108"/>
        <v/>
      </c>
      <c r="EG39" s="33">
        <f>入力シート!EE39</f>
        <v>0</v>
      </c>
      <c r="EH39" s="88" t="str">
        <f t="shared" ca="1" si="419"/>
        <v/>
      </c>
      <c r="EI39" s="87" t="str">
        <f t="shared" si="420"/>
        <v/>
      </c>
      <c r="EJ39" s="89" t="str">
        <f t="shared" ca="1" si="109"/>
        <v/>
      </c>
      <c r="EK39" s="84">
        <f t="shared" si="110"/>
        <v>0</v>
      </c>
      <c r="EL39" s="84" t="str">
        <f t="shared" si="421"/>
        <v/>
      </c>
      <c r="EM39" s="84" t="str">
        <f t="shared" si="111"/>
        <v/>
      </c>
      <c r="EN39" s="24" t="str">
        <f t="shared" si="112"/>
        <v/>
      </c>
      <c r="EO39" s="101">
        <f>入力シート!EF39</f>
        <v>0</v>
      </c>
      <c r="EP39" s="210">
        <f>入力シート!EG39</f>
        <v>0</v>
      </c>
      <c r="EQ39" s="211"/>
      <c r="ER39" s="212"/>
      <c r="ES39" s="94"/>
      <c r="ET39" s="94"/>
      <c r="EU39" s="94"/>
      <c r="EV39" s="14">
        <f>入力シート!EH39</f>
        <v>0</v>
      </c>
      <c r="EX39" s="30" t="str">
        <f t="shared" si="329"/>
        <v/>
      </c>
      <c r="EY39" s="101">
        <f>入力シート!EX39</f>
        <v>0</v>
      </c>
      <c r="EZ39" s="101" t="str">
        <f>IF(EX39="","",入力シート!EY39)</f>
        <v/>
      </c>
      <c r="FA39" s="24">
        <f>TIME(入力シート!FA39,入力シート!FC39,0)</f>
        <v>0</v>
      </c>
      <c r="FB39" s="24">
        <f>TIME(入力シート!FE39,入力シート!FG39,0)</f>
        <v>0</v>
      </c>
      <c r="FC39" s="31">
        <f>TIME(入力シート!FI39,入力シート!FK39,0)</f>
        <v>0</v>
      </c>
      <c r="FD39" s="31">
        <f>TIME(入力シート!FM39,入力シート!FO39,0)</f>
        <v>0</v>
      </c>
      <c r="FE39" s="24">
        <f t="shared" si="113"/>
        <v>0</v>
      </c>
      <c r="FF39" s="24">
        <f t="shared" si="114"/>
        <v>0</v>
      </c>
      <c r="FG39" s="24">
        <f t="shared" si="115"/>
        <v>0</v>
      </c>
      <c r="FH39" s="26" t="str">
        <f t="shared" si="12"/>
        <v/>
      </c>
      <c r="FI39" s="26" t="str">
        <f t="shared" si="13"/>
        <v/>
      </c>
      <c r="FJ39" s="24" t="str">
        <f t="shared" si="384"/>
        <v/>
      </c>
      <c r="FK39" s="24" t="str">
        <f t="shared" si="422"/>
        <v/>
      </c>
      <c r="FL39" s="101" t="str">
        <f t="shared" si="117"/>
        <v/>
      </c>
      <c r="FM39" s="24" t="str">
        <f t="shared" si="118"/>
        <v/>
      </c>
      <c r="FN39" s="27">
        <f t="shared" si="365"/>
        <v>1</v>
      </c>
      <c r="FO39" s="27" t="str">
        <f t="shared" si="119"/>
        <v>1</v>
      </c>
      <c r="FP39" s="27" t="str">
        <f t="shared" si="330"/>
        <v/>
      </c>
      <c r="FQ39" s="27" t="str">
        <f t="shared" si="120"/>
        <v/>
      </c>
      <c r="FR39" s="28" t="str">
        <f t="shared" ca="1" si="121"/>
        <v/>
      </c>
      <c r="FS39" s="33">
        <f>入力シート!FQ39</f>
        <v>0</v>
      </c>
      <c r="FT39" s="88" t="str">
        <f t="shared" ca="1" si="423"/>
        <v/>
      </c>
      <c r="FU39" s="87" t="str">
        <f t="shared" si="424"/>
        <v/>
      </c>
      <c r="FV39" s="89" t="str">
        <f t="shared" ca="1" si="122"/>
        <v/>
      </c>
      <c r="FW39" s="84">
        <f t="shared" si="123"/>
        <v>0</v>
      </c>
      <c r="FX39" s="84" t="str">
        <f t="shared" si="425"/>
        <v/>
      </c>
      <c r="FY39" s="84" t="str">
        <f t="shared" si="124"/>
        <v/>
      </c>
      <c r="FZ39" s="24" t="str">
        <f t="shared" si="125"/>
        <v/>
      </c>
      <c r="GA39" s="101">
        <f>入力シート!FR39</f>
        <v>0</v>
      </c>
      <c r="GB39" s="210">
        <f>入力シート!FS39</f>
        <v>0</v>
      </c>
      <c r="GC39" s="211"/>
      <c r="GD39" s="212"/>
      <c r="GE39" s="94"/>
      <c r="GF39" s="94"/>
      <c r="GG39" s="94"/>
      <c r="GH39" s="14">
        <f>入力シート!FT39</f>
        <v>0</v>
      </c>
      <c r="GJ39" s="30" t="str">
        <f t="shared" si="331"/>
        <v/>
      </c>
      <c r="GK39" s="101">
        <f>入力シート!GJ39</f>
        <v>0</v>
      </c>
      <c r="GL39" s="101" t="str">
        <f>IF(GJ39="","",入力シート!GK39)</f>
        <v/>
      </c>
      <c r="GM39" s="24">
        <f>TIME(入力シート!GM39,入力シート!GO39,0)</f>
        <v>0</v>
      </c>
      <c r="GN39" s="24">
        <f>TIME(入力シート!GQ39,入力シート!GS39,0)</f>
        <v>0</v>
      </c>
      <c r="GO39" s="31">
        <f>TIME(入力シート!GU39,入力シート!GW39,0)</f>
        <v>0</v>
      </c>
      <c r="GP39" s="31">
        <f>TIME(入力シート!GY39,入力シート!HA39,0)</f>
        <v>0</v>
      </c>
      <c r="GQ39" s="24">
        <f t="shared" si="126"/>
        <v>0</v>
      </c>
      <c r="GR39" s="24">
        <f t="shared" si="127"/>
        <v>0</v>
      </c>
      <c r="GS39" s="24">
        <f t="shared" si="128"/>
        <v>0</v>
      </c>
      <c r="GT39" s="26" t="str">
        <f t="shared" si="15"/>
        <v/>
      </c>
      <c r="GU39" s="26" t="str">
        <f t="shared" si="16"/>
        <v/>
      </c>
      <c r="GV39" s="24" t="str">
        <f t="shared" si="385"/>
        <v/>
      </c>
      <c r="GW39" s="24" t="str">
        <f t="shared" si="426"/>
        <v/>
      </c>
      <c r="GX39" s="101" t="str">
        <f t="shared" si="130"/>
        <v/>
      </c>
      <c r="GY39" s="24" t="str">
        <f t="shared" si="131"/>
        <v/>
      </c>
      <c r="GZ39" s="27">
        <f t="shared" si="366"/>
        <v>1</v>
      </c>
      <c r="HA39" s="27" t="str">
        <f t="shared" si="132"/>
        <v>1</v>
      </c>
      <c r="HB39" s="27" t="str">
        <f t="shared" si="332"/>
        <v/>
      </c>
      <c r="HC39" s="27" t="str">
        <f t="shared" si="133"/>
        <v/>
      </c>
      <c r="HD39" s="28" t="str">
        <f t="shared" ca="1" si="134"/>
        <v/>
      </c>
      <c r="HE39" s="33">
        <f>入力シート!HC39</f>
        <v>0</v>
      </c>
      <c r="HF39" s="88" t="str">
        <f t="shared" ca="1" si="427"/>
        <v/>
      </c>
      <c r="HG39" s="87" t="str">
        <f t="shared" si="428"/>
        <v/>
      </c>
      <c r="HH39" s="89" t="str">
        <f t="shared" ca="1" si="135"/>
        <v/>
      </c>
      <c r="HI39" s="84">
        <f t="shared" si="136"/>
        <v>0</v>
      </c>
      <c r="HJ39" s="84" t="str">
        <f t="shared" si="429"/>
        <v/>
      </c>
      <c r="HK39" s="84" t="str">
        <f t="shared" si="137"/>
        <v/>
      </c>
      <c r="HL39" s="24" t="str">
        <f t="shared" si="138"/>
        <v/>
      </c>
      <c r="HM39" s="101">
        <f>入力シート!HD39</f>
        <v>0</v>
      </c>
      <c r="HN39" s="210">
        <f>入力シート!HE39</f>
        <v>0</v>
      </c>
      <c r="HO39" s="211"/>
      <c r="HP39" s="212"/>
      <c r="HQ39" s="94"/>
      <c r="HR39" s="94"/>
      <c r="HS39" s="94"/>
      <c r="HT39" s="14">
        <f>入力シート!HF39</f>
        <v>0</v>
      </c>
      <c r="HV39" s="30" t="str">
        <f t="shared" si="333"/>
        <v/>
      </c>
      <c r="HW39" s="101">
        <f>入力シート!HV39</f>
        <v>0</v>
      </c>
      <c r="HX39" s="101" t="str">
        <f>IF(HV39="","",入力シート!HW39)</f>
        <v/>
      </c>
      <c r="HY39" s="24">
        <f>TIME(入力シート!HY39,入力シート!IA39,0)</f>
        <v>0</v>
      </c>
      <c r="HZ39" s="24">
        <f>TIME(入力シート!IC39,入力シート!IE39,0)</f>
        <v>0</v>
      </c>
      <c r="IA39" s="31">
        <f>TIME(入力シート!IG39,入力シート!II39,0)</f>
        <v>0</v>
      </c>
      <c r="IB39" s="31">
        <f>TIME(入力シート!IK39,入力シート!IM39,0)</f>
        <v>0</v>
      </c>
      <c r="IC39" s="24">
        <f t="shared" si="139"/>
        <v>0</v>
      </c>
      <c r="ID39" s="24">
        <f t="shared" si="140"/>
        <v>0</v>
      </c>
      <c r="IE39" s="24">
        <f t="shared" si="141"/>
        <v>0</v>
      </c>
      <c r="IF39" s="26" t="str">
        <f t="shared" si="18"/>
        <v/>
      </c>
      <c r="IG39" s="26" t="str">
        <f t="shared" si="19"/>
        <v/>
      </c>
      <c r="IH39" s="24" t="str">
        <f t="shared" si="386"/>
        <v/>
      </c>
      <c r="II39" s="24" t="str">
        <f t="shared" si="430"/>
        <v/>
      </c>
      <c r="IJ39" s="101" t="str">
        <f t="shared" si="143"/>
        <v/>
      </c>
      <c r="IK39" s="24" t="str">
        <f t="shared" si="144"/>
        <v/>
      </c>
      <c r="IL39" s="27">
        <f t="shared" si="367"/>
        <v>1</v>
      </c>
      <c r="IM39" s="27" t="str">
        <f t="shared" si="145"/>
        <v>1</v>
      </c>
      <c r="IN39" s="27" t="str">
        <f t="shared" si="334"/>
        <v/>
      </c>
      <c r="IO39" s="27" t="str">
        <f t="shared" si="146"/>
        <v/>
      </c>
      <c r="IP39" s="28" t="str">
        <f t="shared" ca="1" si="147"/>
        <v/>
      </c>
      <c r="IQ39" s="33">
        <f>入力シート!IO39</f>
        <v>0</v>
      </c>
      <c r="IR39" s="88" t="str">
        <f t="shared" ca="1" si="431"/>
        <v/>
      </c>
      <c r="IS39" s="87" t="str">
        <f t="shared" si="432"/>
        <v/>
      </c>
      <c r="IT39" s="89" t="str">
        <f t="shared" ca="1" si="148"/>
        <v/>
      </c>
      <c r="IU39" s="84">
        <f t="shared" si="149"/>
        <v>0</v>
      </c>
      <c r="IV39" s="84" t="str">
        <f t="shared" si="433"/>
        <v/>
      </c>
      <c r="IW39" s="84" t="str">
        <f t="shared" si="150"/>
        <v/>
      </c>
      <c r="IX39" s="24" t="str">
        <f t="shared" si="151"/>
        <v/>
      </c>
      <c r="IY39" s="101">
        <f>入力シート!IP39</f>
        <v>0</v>
      </c>
      <c r="IZ39" s="210">
        <f>入力シート!IQ39</f>
        <v>0</v>
      </c>
      <c r="JA39" s="211"/>
      <c r="JB39" s="212"/>
      <c r="JC39" s="94"/>
      <c r="JD39" s="94"/>
      <c r="JE39" s="94"/>
      <c r="JF39" s="14">
        <f>入力シート!IR39</f>
        <v>0</v>
      </c>
      <c r="JH39" s="30" t="str">
        <f t="shared" si="335"/>
        <v/>
      </c>
      <c r="JI39" s="101">
        <f>入力シート!JH39</f>
        <v>0</v>
      </c>
      <c r="JJ39" s="101" t="str">
        <f>IF(JH39="","",入力シート!JI39)</f>
        <v/>
      </c>
      <c r="JK39" s="24">
        <f>TIME(入力シート!JK39,入力シート!JM39,0)</f>
        <v>0</v>
      </c>
      <c r="JL39" s="24">
        <f>TIME(入力シート!JO39,入力シート!JQ39,0)</f>
        <v>0</v>
      </c>
      <c r="JM39" s="31">
        <f>TIME(入力シート!JS39,入力シート!JU39,0)</f>
        <v>0</v>
      </c>
      <c r="JN39" s="31">
        <f>TIME(入力シート!JW39,入力シート!JY39,0)</f>
        <v>0</v>
      </c>
      <c r="JO39" s="24">
        <f t="shared" si="152"/>
        <v>0</v>
      </c>
      <c r="JP39" s="24">
        <f t="shared" si="153"/>
        <v>0</v>
      </c>
      <c r="JQ39" s="24">
        <f t="shared" si="154"/>
        <v>0</v>
      </c>
      <c r="JR39" s="26" t="str">
        <f t="shared" si="21"/>
        <v/>
      </c>
      <c r="JS39" s="26" t="str">
        <f t="shared" si="22"/>
        <v/>
      </c>
      <c r="JT39" s="24" t="str">
        <f t="shared" si="387"/>
        <v/>
      </c>
      <c r="JU39" s="24" t="str">
        <f t="shared" si="434"/>
        <v/>
      </c>
      <c r="JV39" s="101" t="str">
        <f t="shared" si="156"/>
        <v/>
      </c>
      <c r="JW39" s="24" t="str">
        <f t="shared" si="157"/>
        <v/>
      </c>
      <c r="JX39" s="27">
        <f t="shared" si="368"/>
        <v>1</v>
      </c>
      <c r="JY39" s="27" t="str">
        <f t="shared" si="158"/>
        <v>1</v>
      </c>
      <c r="JZ39" s="27" t="str">
        <f t="shared" si="336"/>
        <v/>
      </c>
      <c r="KA39" s="27" t="str">
        <f t="shared" si="159"/>
        <v/>
      </c>
      <c r="KB39" s="28" t="str">
        <f t="shared" ca="1" si="160"/>
        <v/>
      </c>
      <c r="KC39" s="33">
        <f>入力シート!KA39</f>
        <v>0</v>
      </c>
      <c r="KD39" s="88" t="str">
        <f t="shared" ca="1" si="435"/>
        <v/>
      </c>
      <c r="KE39" s="87" t="str">
        <f t="shared" si="436"/>
        <v/>
      </c>
      <c r="KF39" s="89" t="str">
        <f t="shared" ca="1" si="161"/>
        <v/>
      </c>
      <c r="KG39" s="84">
        <f t="shared" si="162"/>
        <v>0</v>
      </c>
      <c r="KH39" s="84" t="str">
        <f t="shared" si="437"/>
        <v/>
      </c>
      <c r="KI39" s="84" t="str">
        <f t="shared" si="163"/>
        <v/>
      </c>
      <c r="KJ39" s="24" t="str">
        <f t="shared" si="164"/>
        <v/>
      </c>
      <c r="KK39" s="101">
        <f>入力シート!KB39</f>
        <v>0</v>
      </c>
      <c r="KL39" s="210">
        <f>入力シート!KC39</f>
        <v>0</v>
      </c>
      <c r="KM39" s="211"/>
      <c r="KN39" s="212"/>
      <c r="KO39" s="94"/>
      <c r="KP39" s="94"/>
      <c r="KQ39" s="94"/>
      <c r="KR39" s="14">
        <f>入力シート!KD39</f>
        <v>0</v>
      </c>
      <c r="KT39" s="30" t="str">
        <f t="shared" si="337"/>
        <v/>
      </c>
      <c r="KU39" s="101">
        <f>入力シート!KT39</f>
        <v>0</v>
      </c>
      <c r="KV39" s="101" t="str">
        <f>IF(KT39="","",入力シート!KU39)</f>
        <v/>
      </c>
      <c r="KW39" s="24">
        <f>TIME(入力シート!KW39,入力シート!KY39,0)</f>
        <v>0</v>
      </c>
      <c r="KX39" s="24">
        <f>TIME(入力シート!LA39,入力シート!LC39,0)</f>
        <v>0</v>
      </c>
      <c r="KY39" s="31">
        <f>TIME(入力シート!LE39,入力シート!LG39,0)</f>
        <v>0</v>
      </c>
      <c r="KZ39" s="31">
        <f>TIME(入力シート!LI39,入力シート!LK39,0)</f>
        <v>0</v>
      </c>
      <c r="LA39" s="24">
        <f t="shared" si="165"/>
        <v>0</v>
      </c>
      <c r="LB39" s="24">
        <f t="shared" si="166"/>
        <v>0</v>
      </c>
      <c r="LC39" s="24">
        <f t="shared" si="167"/>
        <v>0</v>
      </c>
      <c r="LD39" s="26" t="str">
        <f t="shared" si="24"/>
        <v/>
      </c>
      <c r="LE39" s="26" t="str">
        <f t="shared" si="25"/>
        <v/>
      </c>
      <c r="LF39" s="24" t="str">
        <f t="shared" si="388"/>
        <v/>
      </c>
      <c r="LG39" s="24" t="str">
        <f t="shared" si="438"/>
        <v/>
      </c>
      <c r="LH39" s="101" t="str">
        <f t="shared" si="169"/>
        <v/>
      </c>
      <c r="LI39" s="24" t="str">
        <f t="shared" si="170"/>
        <v/>
      </c>
      <c r="LJ39" s="27">
        <f t="shared" si="369"/>
        <v>1</v>
      </c>
      <c r="LK39" s="27" t="str">
        <f t="shared" si="171"/>
        <v>1</v>
      </c>
      <c r="LL39" s="27" t="str">
        <f t="shared" si="338"/>
        <v/>
      </c>
      <c r="LM39" s="27" t="str">
        <f t="shared" si="172"/>
        <v/>
      </c>
      <c r="LN39" s="28" t="str">
        <f t="shared" ca="1" si="173"/>
        <v/>
      </c>
      <c r="LO39" s="33">
        <f>入力シート!LM39</f>
        <v>0</v>
      </c>
      <c r="LP39" s="88" t="str">
        <f t="shared" ca="1" si="439"/>
        <v/>
      </c>
      <c r="LQ39" s="87" t="str">
        <f t="shared" si="440"/>
        <v/>
      </c>
      <c r="LR39" s="89" t="str">
        <f t="shared" ca="1" si="174"/>
        <v/>
      </c>
      <c r="LS39" s="84">
        <f t="shared" si="175"/>
        <v>0</v>
      </c>
      <c r="LT39" s="84" t="str">
        <f t="shared" si="441"/>
        <v/>
      </c>
      <c r="LU39" s="84" t="str">
        <f t="shared" si="176"/>
        <v/>
      </c>
      <c r="LV39" s="24" t="str">
        <f t="shared" si="177"/>
        <v/>
      </c>
      <c r="LW39" s="101">
        <f>入力シート!LN39</f>
        <v>0</v>
      </c>
      <c r="LX39" s="210">
        <f>入力シート!LO39</f>
        <v>0</v>
      </c>
      <c r="LY39" s="211"/>
      <c r="LZ39" s="212"/>
      <c r="MA39" s="94"/>
      <c r="MB39" s="94"/>
      <c r="MC39" s="94"/>
      <c r="MD39" s="14">
        <f>入力シート!LP39</f>
        <v>0</v>
      </c>
      <c r="MF39" s="30" t="str">
        <f t="shared" si="339"/>
        <v/>
      </c>
      <c r="MG39" s="101">
        <f>入力シート!MF39</f>
        <v>0</v>
      </c>
      <c r="MH39" s="101" t="str">
        <f>IF(MF39="","",入力シート!MG39)</f>
        <v/>
      </c>
      <c r="MI39" s="24">
        <f>TIME(入力シート!MI39,入力シート!MK39,0)</f>
        <v>0</v>
      </c>
      <c r="MJ39" s="24">
        <f>TIME(入力シート!MM39,入力シート!MO39,0)</f>
        <v>0</v>
      </c>
      <c r="MK39" s="31">
        <f>TIME(入力シート!MQ39,入力シート!MS39,0)</f>
        <v>0</v>
      </c>
      <c r="ML39" s="31">
        <f>TIME(入力シート!MU39,入力シート!MW39,0)</f>
        <v>0</v>
      </c>
      <c r="MM39" s="24">
        <f t="shared" si="178"/>
        <v>0</v>
      </c>
      <c r="MN39" s="24">
        <f t="shared" si="179"/>
        <v>0</v>
      </c>
      <c r="MO39" s="24">
        <f t="shared" si="180"/>
        <v>0</v>
      </c>
      <c r="MP39" s="26" t="str">
        <f t="shared" si="27"/>
        <v/>
      </c>
      <c r="MQ39" s="26" t="str">
        <f t="shared" si="28"/>
        <v/>
      </c>
      <c r="MR39" s="24" t="str">
        <f t="shared" si="389"/>
        <v/>
      </c>
      <c r="MS39" s="24" t="str">
        <f t="shared" si="442"/>
        <v/>
      </c>
      <c r="MT39" s="101" t="str">
        <f t="shared" si="182"/>
        <v/>
      </c>
      <c r="MU39" s="24" t="str">
        <f t="shared" si="183"/>
        <v/>
      </c>
      <c r="MV39" s="27">
        <f t="shared" si="370"/>
        <v>1</v>
      </c>
      <c r="MW39" s="27" t="str">
        <f t="shared" si="184"/>
        <v>1</v>
      </c>
      <c r="MX39" s="27" t="str">
        <f t="shared" si="340"/>
        <v/>
      </c>
      <c r="MY39" s="27" t="str">
        <f t="shared" si="185"/>
        <v/>
      </c>
      <c r="MZ39" s="28" t="str">
        <f t="shared" ca="1" si="186"/>
        <v/>
      </c>
      <c r="NA39" s="33">
        <f>入力シート!MY39</f>
        <v>0</v>
      </c>
      <c r="NB39" s="88" t="str">
        <f t="shared" ca="1" si="443"/>
        <v/>
      </c>
      <c r="NC39" s="87" t="str">
        <f t="shared" si="444"/>
        <v/>
      </c>
      <c r="ND39" s="89" t="str">
        <f t="shared" ca="1" si="187"/>
        <v/>
      </c>
      <c r="NE39" s="84">
        <f t="shared" si="188"/>
        <v>0</v>
      </c>
      <c r="NF39" s="84" t="str">
        <f t="shared" si="445"/>
        <v/>
      </c>
      <c r="NG39" s="84" t="str">
        <f t="shared" si="189"/>
        <v/>
      </c>
      <c r="NH39" s="24" t="str">
        <f t="shared" si="190"/>
        <v/>
      </c>
      <c r="NI39" s="101">
        <f>入力シート!MZ39</f>
        <v>0</v>
      </c>
      <c r="NJ39" s="210">
        <f>入力シート!NA39</f>
        <v>0</v>
      </c>
      <c r="NK39" s="211"/>
      <c r="NL39" s="212"/>
      <c r="NM39" s="94"/>
      <c r="NN39" s="94"/>
      <c r="NO39" s="94"/>
      <c r="NP39" s="14">
        <f>入力シート!NB39</f>
        <v>0</v>
      </c>
      <c r="NR39" s="30" t="str">
        <f t="shared" si="341"/>
        <v/>
      </c>
      <c r="NS39" s="101">
        <f>入力シート!NR39</f>
        <v>0</v>
      </c>
      <c r="NT39" s="101" t="str">
        <f>IF(NR39="","",入力シート!NS39)</f>
        <v/>
      </c>
      <c r="NU39" s="24">
        <f>TIME(入力シート!NU39,入力シート!NW39,0)</f>
        <v>0</v>
      </c>
      <c r="NV39" s="24">
        <f>TIME(入力シート!NY39,入力シート!OA39,0)</f>
        <v>0</v>
      </c>
      <c r="NW39" s="31">
        <f>TIME(入力シート!OC39,入力シート!OE39,0)</f>
        <v>0</v>
      </c>
      <c r="NX39" s="31">
        <f>TIME(入力シート!OG39,入力シート!OI39,0)</f>
        <v>0</v>
      </c>
      <c r="NY39" s="24">
        <f t="shared" si="191"/>
        <v>0</v>
      </c>
      <c r="NZ39" s="24">
        <f t="shared" si="192"/>
        <v>0</v>
      </c>
      <c r="OA39" s="24">
        <f t="shared" si="193"/>
        <v>0</v>
      </c>
      <c r="OB39" s="26" t="str">
        <f t="shared" si="30"/>
        <v/>
      </c>
      <c r="OC39" s="26" t="str">
        <f t="shared" si="31"/>
        <v/>
      </c>
      <c r="OD39" s="24" t="str">
        <f t="shared" si="390"/>
        <v/>
      </c>
      <c r="OE39" s="24" t="str">
        <f t="shared" si="446"/>
        <v/>
      </c>
      <c r="OF39" s="101" t="str">
        <f t="shared" si="195"/>
        <v/>
      </c>
      <c r="OG39" s="24" t="str">
        <f t="shared" si="196"/>
        <v/>
      </c>
      <c r="OH39" s="27">
        <f t="shared" si="371"/>
        <v>1</v>
      </c>
      <c r="OI39" s="27" t="str">
        <f t="shared" si="197"/>
        <v>1</v>
      </c>
      <c r="OJ39" s="27" t="str">
        <f t="shared" si="342"/>
        <v/>
      </c>
      <c r="OK39" s="27" t="str">
        <f t="shared" si="198"/>
        <v/>
      </c>
      <c r="OL39" s="28" t="str">
        <f t="shared" ca="1" si="199"/>
        <v/>
      </c>
      <c r="OM39" s="33">
        <f>入力シート!OK39</f>
        <v>0</v>
      </c>
      <c r="ON39" s="88" t="str">
        <f t="shared" ca="1" si="447"/>
        <v/>
      </c>
      <c r="OO39" s="87" t="str">
        <f t="shared" si="448"/>
        <v/>
      </c>
      <c r="OP39" s="89" t="str">
        <f t="shared" ca="1" si="200"/>
        <v/>
      </c>
      <c r="OQ39" s="84">
        <f t="shared" si="201"/>
        <v>0</v>
      </c>
      <c r="OR39" s="84" t="str">
        <f t="shared" si="449"/>
        <v/>
      </c>
      <c r="OS39" s="84" t="str">
        <f t="shared" si="202"/>
        <v/>
      </c>
      <c r="OT39" s="24" t="str">
        <f t="shared" si="203"/>
        <v/>
      </c>
      <c r="OU39" s="101">
        <f>入力シート!OL39</f>
        <v>0</v>
      </c>
      <c r="OV39" s="210">
        <f>入力シート!OM39</f>
        <v>0</v>
      </c>
      <c r="OW39" s="211"/>
      <c r="OX39" s="212"/>
      <c r="OY39" s="94"/>
      <c r="OZ39" s="94"/>
      <c r="PA39" s="94"/>
      <c r="PB39" s="14">
        <f>入力シート!ON39</f>
        <v>0</v>
      </c>
      <c r="PD39" s="30" t="str">
        <f t="shared" si="343"/>
        <v/>
      </c>
      <c r="PE39" s="101">
        <f>入力シート!PD39</f>
        <v>0</v>
      </c>
      <c r="PF39" s="101" t="str">
        <f>IF(PD39="","",入力シート!PE39)</f>
        <v/>
      </c>
      <c r="PG39" s="24">
        <f>TIME(入力シート!PG39,入力シート!PI39,0)</f>
        <v>0</v>
      </c>
      <c r="PH39" s="24">
        <f>TIME(入力シート!PK39,入力シート!PM39,0)</f>
        <v>0</v>
      </c>
      <c r="PI39" s="31">
        <f>TIME(入力シート!PO39,入力シート!PQ39,0)</f>
        <v>0</v>
      </c>
      <c r="PJ39" s="31">
        <f>TIME(入力シート!PS39,入力シート!PU39,0)</f>
        <v>0</v>
      </c>
      <c r="PK39" s="24">
        <f t="shared" si="204"/>
        <v>0</v>
      </c>
      <c r="PL39" s="24">
        <f t="shared" si="205"/>
        <v>0</v>
      </c>
      <c r="PM39" s="24">
        <f t="shared" si="206"/>
        <v>0</v>
      </c>
      <c r="PN39" s="26" t="str">
        <f t="shared" si="33"/>
        <v/>
      </c>
      <c r="PO39" s="26" t="str">
        <f t="shared" si="34"/>
        <v/>
      </c>
      <c r="PP39" s="24" t="str">
        <f t="shared" si="391"/>
        <v/>
      </c>
      <c r="PQ39" s="24" t="str">
        <f t="shared" si="450"/>
        <v/>
      </c>
      <c r="PR39" s="101" t="str">
        <f t="shared" si="208"/>
        <v/>
      </c>
      <c r="PS39" s="24" t="str">
        <f t="shared" si="209"/>
        <v/>
      </c>
      <c r="PT39" s="27">
        <f t="shared" si="372"/>
        <v>1</v>
      </c>
      <c r="PU39" s="27" t="str">
        <f t="shared" si="210"/>
        <v>1</v>
      </c>
      <c r="PV39" s="27" t="str">
        <f t="shared" si="344"/>
        <v/>
      </c>
      <c r="PW39" s="27" t="str">
        <f t="shared" si="211"/>
        <v/>
      </c>
      <c r="PX39" s="28" t="str">
        <f t="shared" ca="1" si="212"/>
        <v/>
      </c>
      <c r="PY39" s="33">
        <f>入力シート!PW39</f>
        <v>0</v>
      </c>
      <c r="PZ39" s="88" t="str">
        <f t="shared" ca="1" si="451"/>
        <v/>
      </c>
      <c r="QA39" s="87" t="str">
        <f t="shared" si="452"/>
        <v/>
      </c>
      <c r="QB39" s="89" t="str">
        <f t="shared" ca="1" si="213"/>
        <v/>
      </c>
      <c r="QC39" s="84">
        <f t="shared" si="214"/>
        <v>0</v>
      </c>
      <c r="QD39" s="84" t="str">
        <f t="shared" si="453"/>
        <v/>
      </c>
      <c r="QE39" s="84" t="str">
        <f t="shared" si="215"/>
        <v/>
      </c>
      <c r="QF39" s="24" t="str">
        <f t="shared" si="216"/>
        <v/>
      </c>
      <c r="QG39" s="101">
        <f>入力シート!PX39</f>
        <v>0</v>
      </c>
      <c r="QH39" s="210">
        <f>入力シート!PY39</f>
        <v>0</v>
      </c>
      <c r="QI39" s="211"/>
      <c r="QJ39" s="212"/>
      <c r="QK39" s="94"/>
      <c r="QL39" s="94"/>
      <c r="QM39" s="94"/>
      <c r="QN39" s="14">
        <f>入力シート!PZ39</f>
        <v>0</v>
      </c>
      <c r="QP39" s="30" t="str">
        <f t="shared" si="345"/>
        <v/>
      </c>
      <c r="QQ39" s="101">
        <f>入力シート!QP39</f>
        <v>0</v>
      </c>
      <c r="QR39" s="101" t="str">
        <f>IF(QP39="","",入力シート!QQ39)</f>
        <v/>
      </c>
      <c r="QS39" s="24">
        <f>TIME(入力シート!QS39,入力シート!QU39,0)</f>
        <v>0</v>
      </c>
      <c r="QT39" s="24">
        <f>TIME(入力シート!QW39,入力シート!QY39,0)</f>
        <v>0</v>
      </c>
      <c r="QU39" s="31">
        <f>TIME(入力シート!RA39,入力シート!RC39,0)</f>
        <v>0</v>
      </c>
      <c r="QV39" s="31">
        <f>TIME(入力シート!RE39,入力シート!RG39,0)</f>
        <v>0</v>
      </c>
      <c r="QW39" s="24">
        <f t="shared" si="217"/>
        <v>0</v>
      </c>
      <c r="QX39" s="24">
        <f t="shared" si="218"/>
        <v>0</v>
      </c>
      <c r="QY39" s="24">
        <f t="shared" si="219"/>
        <v>0</v>
      </c>
      <c r="QZ39" s="26" t="str">
        <f t="shared" si="36"/>
        <v/>
      </c>
      <c r="RA39" s="26" t="str">
        <f t="shared" si="37"/>
        <v/>
      </c>
      <c r="RB39" s="24" t="str">
        <f t="shared" si="392"/>
        <v/>
      </c>
      <c r="RC39" s="24" t="str">
        <f t="shared" si="454"/>
        <v/>
      </c>
      <c r="RD39" s="101" t="str">
        <f t="shared" si="221"/>
        <v/>
      </c>
      <c r="RE39" s="24" t="str">
        <f t="shared" si="222"/>
        <v/>
      </c>
      <c r="RF39" s="27">
        <f t="shared" si="373"/>
        <v>1</v>
      </c>
      <c r="RG39" s="27" t="str">
        <f t="shared" si="223"/>
        <v>1</v>
      </c>
      <c r="RH39" s="27" t="str">
        <f t="shared" si="346"/>
        <v/>
      </c>
      <c r="RI39" s="27" t="str">
        <f t="shared" si="224"/>
        <v/>
      </c>
      <c r="RJ39" s="28" t="str">
        <f t="shared" ca="1" si="225"/>
        <v/>
      </c>
      <c r="RK39" s="33">
        <f>入力シート!RI39</f>
        <v>0</v>
      </c>
      <c r="RL39" s="88" t="str">
        <f t="shared" ca="1" si="455"/>
        <v/>
      </c>
      <c r="RM39" s="87" t="str">
        <f t="shared" si="456"/>
        <v/>
      </c>
      <c r="RN39" s="89" t="str">
        <f t="shared" ca="1" si="226"/>
        <v/>
      </c>
      <c r="RO39" s="84">
        <f t="shared" si="227"/>
        <v>0</v>
      </c>
      <c r="RP39" s="84" t="str">
        <f t="shared" si="457"/>
        <v/>
      </c>
      <c r="RQ39" s="84" t="str">
        <f t="shared" si="228"/>
        <v/>
      </c>
      <c r="RR39" s="24" t="str">
        <f t="shared" si="229"/>
        <v/>
      </c>
      <c r="RS39" s="101">
        <f>入力シート!RJ39</f>
        <v>0</v>
      </c>
      <c r="RT39" s="210">
        <f>入力シート!RK39</f>
        <v>0</v>
      </c>
      <c r="RU39" s="211"/>
      <c r="RV39" s="212"/>
      <c r="RW39" s="94"/>
      <c r="RX39" s="94"/>
      <c r="RY39" s="94"/>
      <c r="RZ39" s="14">
        <f>入力シート!RL39</f>
        <v>0</v>
      </c>
      <c r="SB39" s="30" t="str">
        <f t="shared" si="347"/>
        <v/>
      </c>
      <c r="SC39" s="101">
        <f>入力シート!SB39</f>
        <v>0</v>
      </c>
      <c r="SD39" s="101" t="str">
        <f>IF(SB39="","",入力シート!SC39)</f>
        <v/>
      </c>
      <c r="SE39" s="24">
        <f>TIME(入力シート!SE39,入力シート!SG39,0)</f>
        <v>0</v>
      </c>
      <c r="SF39" s="24">
        <f>TIME(入力シート!SI39,入力シート!SK39,0)</f>
        <v>0</v>
      </c>
      <c r="SG39" s="31">
        <f>TIME(入力シート!SM39,入力シート!SO39,0)</f>
        <v>0</v>
      </c>
      <c r="SH39" s="31">
        <f>TIME(入力シート!SQ39,入力シート!SS39,0)</f>
        <v>0</v>
      </c>
      <c r="SI39" s="24">
        <f t="shared" si="230"/>
        <v>0</v>
      </c>
      <c r="SJ39" s="24">
        <f t="shared" si="231"/>
        <v>0</v>
      </c>
      <c r="SK39" s="24">
        <f t="shared" si="232"/>
        <v>0</v>
      </c>
      <c r="SL39" s="26" t="str">
        <f t="shared" si="39"/>
        <v/>
      </c>
      <c r="SM39" s="26" t="str">
        <f t="shared" si="40"/>
        <v/>
      </c>
      <c r="SN39" s="24" t="str">
        <f t="shared" si="393"/>
        <v/>
      </c>
      <c r="SO39" s="24" t="str">
        <f t="shared" si="458"/>
        <v/>
      </c>
      <c r="SP39" s="101" t="str">
        <f t="shared" si="234"/>
        <v/>
      </c>
      <c r="SQ39" s="24" t="str">
        <f t="shared" si="235"/>
        <v/>
      </c>
      <c r="SR39" s="27">
        <f t="shared" si="374"/>
        <v>1</v>
      </c>
      <c r="SS39" s="27" t="str">
        <f t="shared" si="236"/>
        <v>1</v>
      </c>
      <c r="ST39" s="27" t="str">
        <f t="shared" si="348"/>
        <v/>
      </c>
      <c r="SU39" s="27" t="str">
        <f t="shared" si="237"/>
        <v/>
      </c>
      <c r="SV39" s="28" t="str">
        <f t="shared" ca="1" si="238"/>
        <v/>
      </c>
      <c r="SW39" s="33">
        <f>入力シート!SU39</f>
        <v>0</v>
      </c>
      <c r="SX39" s="88" t="str">
        <f t="shared" ca="1" si="459"/>
        <v/>
      </c>
      <c r="SY39" s="87" t="str">
        <f t="shared" si="460"/>
        <v/>
      </c>
      <c r="SZ39" s="89" t="str">
        <f t="shared" ca="1" si="239"/>
        <v/>
      </c>
      <c r="TA39" s="84">
        <f t="shared" si="240"/>
        <v>0</v>
      </c>
      <c r="TB39" s="84" t="str">
        <f t="shared" si="461"/>
        <v/>
      </c>
      <c r="TC39" s="84" t="str">
        <f t="shared" si="241"/>
        <v/>
      </c>
      <c r="TD39" s="24" t="str">
        <f t="shared" si="242"/>
        <v/>
      </c>
      <c r="TE39" s="101">
        <f>入力シート!SV39</f>
        <v>0</v>
      </c>
      <c r="TF39" s="210">
        <f>入力シート!SW39</f>
        <v>0</v>
      </c>
      <c r="TG39" s="211"/>
      <c r="TH39" s="212"/>
      <c r="TI39" s="94"/>
      <c r="TJ39" s="94"/>
      <c r="TK39" s="94"/>
      <c r="TL39" s="14">
        <f>入力シート!SX39</f>
        <v>0</v>
      </c>
      <c r="TN39" s="30" t="str">
        <f t="shared" si="349"/>
        <v/>
      </c>
      <c r="TO39" s="101">
        <f>入力シート!TN39</f>
        <v>0</v>
      </c>
      <c r="TP39" s="101" t="str">
        <f>IF(TN39="","",入力シート!TO39)</f>
        <v/>
      </c>
      <c r="TQ39" s="24">
        <f>TIME(入力シート!TQ39,入力シート!TS39,0)</f>
        <v>0</v>
      </c>
      <c r="TR39" s="24">
        <f>TIME(入力シート!TU39,入力シート!TW39,0)</f>
        <v>0</v>
      </c>
      <c r="TS39" s="31">
        <f>TIME(入力シート!TY39,入力シート!UA39,0)</f>
        <v>0</v>
      </c>
      <c r="TT39" s="31">
        <f>TIME(入力シート!UC39,入力シート!UE39,0)</f>
        <v>0</v>
      </c>
      <c r="TU39" s="24">
        <f t="shared" si="243"/>
        <v>0</v>
      </c>
      <c r="TV39" s="24">
        <f t="shared" si="244"/>
        <v>0</v>
      </c>
      <c r="TW39" s="24">
        <f t="shared" si="245"/>
        <v>0</v>
      </c>
      <c r="TX39" s="26" t="str">
        <f t="shared" si="42"/>
        <v/>
      </c>
      <c r="TY39" s="26" t="str">
        <f t="shared" si="43"/>
        <v/>
      </c>
      <c r="TZ39" s="24" t="str">
        <f t="shared" si="394"/>
        <v/>
      </c>
      <c r="UA39" s="24" t="str">
        <f t="shared" si="462"/>
        <v/>
      </c>
      <c r="UB39" s="101" t="str">
        <f t="shared" si="247"/>
        <v/>
      </c>
      <c r="UC39" s="24" t="str">
        <f t="shared" si="248"/>
        <v/>
      </c>
      <c r="UD39" s="27">
        <f t="shared" si="375"/>
        <v>1</v>
      </c>
      <c r="UE39" s="27" t="str">
        <f t="shared" si="249"/>
        <v>1</v>
      </c>
      <c r="UF39" s="27" t="str">
        <f t="shared" si="350"/>
        <v/>
      </c>
      <c r="UG39" s="27" t="str">
        <f t="shared" si="250"/>
        <v/>
      </c>
      <c r="UH39" s="28" t="str">
        <f t="shared" ca="1" si="251"/>
        <v/>
      </c>
      <c r="UI39" s="33">
        <f>入力シート!UG39</f>
        <v>0</v>
      </c>
      <c r="UJ39" s="88" t="str">
        <f t="shared" ca="1" si="463"/>
        <v/>
      </c>
      <c r="UK39" s="87" t="str">
        <f t="shared" si="464"/>
        <v/>
      </c>
      <c r="UL39" s="89" t="str">
        <f t="shared" ca="1" si="252"/>
        <v/>
      </c>
      <c r="UM39" s="84">
        <f t="shared" si="253"/>
        <v>0</v>
      </c>
      <c r="UN39" s="84" t="str">
        <f t="shared" si="465"/>
        <v/>
      </c>
      <c r="UO39" s="84" t="str">
        <f t="shared" si="254"/>
        <v/>
      </c>
      <c r="UP39" s="24" t="str">
        <f t="shared" si="255"/>
        <v/>
      </c>
      <c r="UQ39" s="101">
        <f>入力シート!UH39</f>
        <v>0</v>
      </c>
      <c r="UR39" s="210">
        <f>入力シート!UI39</f>
        <v>0</v>
      </c>
      <c r="US39" s="211"/>
      <c r="UT39" s="212"/>
      <c r="UU39" s="94"/>
      <c r="UV39" s="94"/>
      <c r="UW39" s="94"/>
      <c r="UX39" s="14">
        <f>入力シート!UJ39</f>
        <v>0</v>
      </c>
      <c r="UZ39" s="30" t="str">
        <f t="shared" si="351"/>
        <v/>
      </c>
      <c r="VA39" s="101">
        <f>入力シート!UZ39</f>
        <v>0</v>
      </c>
      <c r="VB39" s="101" t="str">
        <f>IF(UZ39="","",入力シート!VA39)</f>
        <v/>
      </c>
      <c r="VC39" s="24">
        <f>TIME(入力シート!VC39,入力シート!VE39,0)</f>
        <v>0</v>
      </c>
      <c r="VD39" s="24">
        <f>TIME(入力シート!VG39,入力シート!VI39,0)</f>
        <v>0</v>
      </c>
      <c r="VE39" s="31">
        <f>TIME(入力シート!VK39,入力シート!VM39,0)</f>
        <v>0</v>
      </c>
      <c r="VF39" s="31">
        <f>TIME(入力シート!VO39,入力シート!VQ39,0)</f>
        <v>0</v>
      </c>
      <c r="VG39" s="24">
        <f t="shared" si="256"/>
        <v>0</v>
      </c>
      <c r="VH39" s="24">
        <f t="shared" si="257"/>
        <v>0</v>
      </c>
      <c r="VI39" s="24">
        <f t="shared" si="258"/>
        <v>0</v>
      </c>
      <c r="VJ39" s="26" t="str">
        <f t="shared" si="45"/>
        <v/>
      </c>
      <c r="VK39" s="26" t="str">
        <f t="shared" si="46"/>
        <v/>
      </c>
      <c r="VL39" s="24" t="str">
        <f t="shared" si="395"/>
        <v/>
      </c>
      <c r="VM39" s="24" t="str">
        <f t="shared" si="466"/>
        <v/>
      </c>
      <c r="VN39" s="101" t="str">
        <f t="shared" si="260"/>
        <v/>
      </c>
      <c r="VO39" s="24" t="str">
        <f t="shared" si="261"/>
        <v/>
      </c>
      <c r="VP39" s="27">
        <f t="shared" si="376"/>
        <v>1</v>
      </c>
      <c r="VQ39" s="27" t="str">
        <f t="shared" si="262"/>
        <v>1</v>
      </c>
      <c r="VR39" s="27" t="str">
        <f t="shared" si="352"/>
        <v/>
      </c>
      <c r="VS39" s="27" t="str">
        <f t="shared" si="263"/>
        <v/>
      </c>
      <c r="VT39" s="28" t="str">
        <f t="shared" ca="1" si="264"/>
        <v/>
      </c>
      <c r="VU39" s="33">
        <f>入力シート!VS39</f>
        <v>0</v>
      </c>
      <c r="VV39" s="88" t="str">
        <f t="shared" ca="1" si="467"/>
        <v/>
      </c>
      <c r="VW39" s="87" t="str">
        <f t="shared" si="468"/>
        <v/>
      </c>
      <c r="VX39" s="89" t="str">
        <f t="shared" ca="1" si="265"/>
        <v/>
      </c>
      <c r="VY39" s="84">
        <f t="shared" si="266"/>
        <v>0</v>
      </c>
      <c r="VZ39" s="84" t="str">
        <f t="shared" si="469"/>
        <v/>
      </c>
      <c r="WA39" s="84" t="str">
        <f t="shared" si="267"/>
        <v/>
      </c>
      <c r="WB39" s="24" t="str">
        <f t="shared" si="268"/>
        <v/>
      </c>
      <c r="WC39" s="101">
        <f>入力シート!VT39</f>
        <v>0</v>
      </c>
      <c r="WD39" s="210">
        <f>入力シート!VU39</f>
        <v>0</v>
      </c>
      <c r="WE39" s="211"/>
      <c r="WF39" s="212"/>
      <c r="WG39" s="94"/>
      <c r="WH39" s="94"/>
      <c r="WI39" s="94"/>
      <c r="WJ39" s="14">
        <f>入力シート!VV39</f>
        <v>0</v>
      </c>
      <c r="WL39" s="30" t="str">
        <f t="shared" si="353"/>
        <v/>
      </c>
      <c r="WM39" s="101">
        <f>入力シート!WL39</f>
        <v>0</v>
      </c>
      <c r="WN39" s="101" t="str">
        <f>IF(WL39="","",入力シート!WM39)</f>
        <v/>
      </c>
      <c r="WO39" s="24">
        <f>TIME(入力シート!WO39,入力シート!WQ39,0)</f>
        <v>0</v>
      </c>
      <c r="WP39" s="24">
        <f>TIME(入力シート!WS39,入力シート!WU39,0)</f>
        <v>0</v>
      </c>
      <c r="WQ39" s="31">
        <f>TIME(入力シート!WW39,入力シート!WY39,0)</f>
        <v>0</v>
      </c>
      <c r="WR39" s="31">
        <f>TIME(入力シート!XA39,入力シート!XC39,0)</f>
        <v>0</v>
      </c>
      <c r="WS39" s="24">
        <f t="shared" si="269"/>
        <v>0</v>
      </c>
      <c r="WT39" s="24">
        <f t="shared" si="270"/>
        <v>0</v>
      </c>
      <c r="WU39" s="24">
        <f t="shared" si="271"/>
        <v>0</v>
      </c>
      <c r="WV39" s="26" t="str">
        <f t="shared" si="48"/>
        <v/>
      </c>
      <c r="WW39" s="26" t="str">
        <f t="shared" si="49"/>
        <v/>
      </c>
      <c r="WX39" s="24" t="str">
        <f t="shared" si="396"/>
        <v/>
      </c>
      <c r="WY39" s="24" t="str">
        <f t="shared" si="470"/>
        <v/>
      </c>
      <c r="WZ39" s="101" t="str">
        <f t="shared" si="273"/>
        <v/>
      </c>
      <c r="XA39" s="24" t="str">
        <f t="shared" si="274"/>
        <v/>
      </c>
      <c r="XB39" s="27">
        <f t="shared" si="377"/>
        <v>1</v>
      </c>
      <c r="XC39" s="27" t="str">
        <f t="shared" si="275"/>
        <v>1</v>
      </c>
      <c r="XD39" s="27" t="str">
        <f t="shared" si="354"/>
        <v/>
      </c>
      <c r="XE39" s="27" t="str">
        <f t="shared" si="276"/>
        <v/>
      </c>
      <c r="XF39" s="28" t="str">
        <f t="shared" ca="1" si="277"/>
        <v/>
      </c>
      <c r="XG39" s="33">
        <f>入力シート!XE39</f>
        <v>0</v>
      </c>
      <c r="XH39" s="88" t="str">
        <f t="shared" ca="1" si="471"/>
        <v/>
      </c>
      <c r="XI39" s="87" t="str">
        <f t="shared" si="472"/>
        <v/>
      </c>
      <c r="XJ39" s="89" t="str">
        <f t="shared" ca="1" si="278"/>
        <v/>
      </c>
      <c r="XK39" s="84">
        <f t="shared" si="279"/>
        <v>0</v>
      </c>
      <c r="XL39" s="84" t="str">
        <f t="shared" si="473"/>
        <v/>
      </c>
      <c r="XM39" s="84" t="str">
        <f t="shared" si="280"/>
        <v/>
      </c>
      <c r="XN39" s="24" t="str">
        <f t="shared" si="281"/>
        <v/>
      </c>
      <c r="XO39" s="101">
        <f>入力シート!XF39</f>
        <v>0</v>
      </c>
      <c r="XP39" s="210">
        <f>入力シート!XG39</f>
        <v>0</v>
      </c>
      <c r="XQ39" s="211"/>
      <c r="XR39" s="212"/>
      <c r="XS39" s="94"/>
      <c r="XT39" s="94"/>
      <c r="XU39" s="94"/>
      <c r="XV39" s="14">
        <f>入力シート!XH39</f>
        <v>0</v>
      </c>
      <c r="XX39" s="30" t="str">
        <f t="shared" si="355"/>
        <v/>
      </c>
      <c r="XY39" s="101">
        <f>入力シート!XX39</f>
        <v>0</v>
      </c>
      <c r="XZ39" s="101" t="str">
        <f>IF(XX39="","",入力シート!XY39)</f>
        <v/>
      </c>
      <c r="YA39" s="24">
        <f>TIME(入力シート!YA39,入力シート!YC39,0)</f>
        <v>0</v>
      </c>
      <c r="YB39" s="24">
        <f>TIME(入力シート!YE39,入力シート!YG39,0)</f>
        <v>0</v>
      </c>
      <c r="YC39" s="31">
        <f>TIME(入力シート!YI39,入力シート!YK39,0)</f>
        <v>0</v>
      </c>
      <c r="YD39" s="31">
        <f>TIME(入力シート!YM39,入力シート!YO39,0)</f>
        <v>0</v>
      </c>
      <c r="YE39" s="24">
        <f t="shared" si="282"/>
        <v>0</v>
      </c>
      <c r="YF39" s="24">
        <f t="shared" si="283"/>
        <v>0</v>
      </c>
      <c r="YG39" s="24">
        <f t="shared" si="284"/>
        <v>0</v>
      </c>
      <c r="YH39" s="26" t="str">
        <f t="shared" si="51"/>
        <v/>
      </c>
      <c r="YI39" s="26" t="str">
        <f t="shared" si="52"/>
        <v/>
      </c>
      <c r="YJ39" s="24" t="str">
        <f t="shared" si="397"/>
        <v/>
      </c>
      <c r="YK39" s="24" t="str">
        <f t="shared" si="474"/>
        <v/>
      </c>
      <c r="YL39" s="101" t="str">
        <f t="shared" si="286"/>
        <v/>
      </c>
      <c r="YM39" s="24" t="str">
        <f t="shared" si="287"/>
        <v/>
      </c>
      <c r="YN39" s="27">
        <f t="shared" si="378"/>
        <v>1</v>
      </c>
      <c r="YO39" s="27" t="str">
        <f t="shared" si="288"/>
        <v>1</v>
      </c>
      <c r="YP39" s="27" t="str">
        <f t="shared" si="356"/>
        <v/>
      </c>
      <c r="YQ39" s="27" t="str">
        <f t="shared" si="289"/>
        <v/>
      </c>
      <c r="YR39" s="28" t="str">
        <f t="shared" ca="1" si="290"/>
        <v/>
      </c>
      <c r="YS39" s="33">
        <f>入力シート!YQ39</f>
        <v>0</v>
      </c>
      <c r="YT39" s="88" t="str">
        <f t="shared" ca="1" si="475"/>
        <v/>
      </c>
      <c r="YU39" s="87" t="str">
        <f t="shared" si="476"/>
        <v/>
      </c>
      <c r="YV39" s="89" t="str">
        <f t="shared" ca="1" si="291"/>
        <v/>
      </c>
      <c r="YW39" s="84">
        <f t="shared" si="292"/>
        <v>0</v>
      </c>
      <c r="YX39" s="84" t="str">
        <f t="shared" si="477"/>
        <v/>
      </c>
      <c r="YY39" s="84" t="str">
        <f t="shared" si="293"/>
        <v/>
      </c>
      <c r="YZ39" s="24" t="str">
        <f t="shared" si="294"/>
        <v/>
      </c>
      <c r="ZA39" s="101">
        <f>入力シート!YR39</f>
        <v>0</v>
      </c>
      <c r="ZB39" s="210">
        <f>入力シート!YS39</f>
        <v>0</v>
      </c>
      <c r="ZC39" s="211"/>
      <c r="ZD39" s="212"/>
      <c r="ZE39" s="94"/>
      <c r="ZF39" s="94"/>
      <c r="ZG39" s="94"/>
      <c r="ZH39" s="14">
        <f>入力シート!YT39</f>
        <v>0</v>
      </c>
      <c r="ZJ39" s="30" t="str">
        <f t="shared" si="357"/>
        <v/>
      </c>
      <c r="ZK39" s="101">
        <f>入力シート!ZJ39</f>
        <v>0</v>
      </c>
      <c r="ZL39" s="101" t="str">
        <f>IF(ZJ39="","",入力シート!ZK39)</f>
        <v/>
      </c>
      <c r="ZM39" s="24">
        <f>TIME(入力シート!ZM39,入力シート!ZO39,0)</f>
        <v>0</v>
      </c>
      <c r="ZN39" s="24">
        <f>TIME(入力シート!ZQ39,入力シート!ZS39,0)</f>
        <v>0</v>
      </c>
      <c r="ZO39" s="31">
        <f>TIME(入力シート!ZU39,入力シート!ZW39,0)</f>
        <v>0</v>
      </c>
      <c r="ZP39" s="31">
        <f>TIME(入力シート!ZY39,入力シート!AAA39,0)</f>
        <v>0</v>
      </c>
      <c r="ZQ39" s="24">
        <f t="shared" si="295"/>
        <v>0</v>
      </c>
      <c r="ZR39" s="24">
        <f t="shared" si="296"/>
        <v>0</v>
      </c>
      <c r="ZS39" s="24">
        <f t="shared" si="297"/>
        <v>0</v>
      </c>
      <c r="ZT39" s="26" t="str">
        <f t="shared" si="54"/>
        <v/>
      </c>
      <c r="ZU39" s="26" t="str">
        <f t="shared" si="55"/>
        <v/>
      </c>
      <c r="ZV39" s="24" t="str">
        <f t="shared" si="398"/>
        <v/>
      </c>
      <c r="ZW39" s="24" t="str">
        <f t="shared" si="478"/>
        <v/>
      </c>
      <c r="ZX39" s="101" t="str">
        <f t="shared" si="299"/>
        <v/>
      </c>
      <c r="ZY39" s="24" t="str">
        <f t="shared" si="300"/>
        <v/>
      </c>
      <c r="ZZ39" s="27">
        <f t="shared" si="379"/>
        <v>1</v>
      </c>
      <c r="AAA39" s="27" t="str">
        <f t="shared" si="301"/>
        <v>1</v>
      </c>
      <c r="AAB39" s="27" t="str">
        <f t="shared" si="358"/>
        <v/>
      </c>
      <c r="AAC39" s="27" t="str">
        <f t="shared" si="302"/>
        <v/>
      </c>
      <c r="AAD39" s="28" t="str">
        <f t="shared" ca="1" si="303"/>
        <v/>
      </c>
      <c r="AAE39" s="33">
        <f>入力シート!AAC39</f>
        <v>0</v>
      </c>
      <c r="AAF39" s="88" t="str">
        <f t="shared" ca="1" si="479"/>
        <v/>
      </c>
      <c r="AAG39" s="87" t="str">
        <f t="shared" si="480"/>
        <v/>
      </c>
      <c r="AAH39" s="89" t="str">
        <f t="shared" ca="1" si="304"/>
        <v/>
      </c>
      <c r="AAI39" s="84">
        <f t="shared" si="305"/>
        <v>0</v>
      </c>
      <c r="AAJ39" s="84" t="str">
        <f t="shared" si="481"/>
        <v/>
      </c>
      <c r="AAK39" s="84" t="str">
        <f t="shared" si="306"/>
        <v/>
      </c>
      <c r="AAL39" s="24" t="str">
        <f t="shared" si="307"/>
        <v/>
      </c>
      <c r="AAM39" s="101">
        <f>入力シート!AAD39</f>
        <v>0</v>
      </c>
      <c r="AAN39" s="210">
        <f>入力シート!AAE39</f>
        <v>0</v>
      </c>
      <c r="AAO39" s="211"/>
      <c r="AAP39" s="212"/>
      <c r="AAQ39" s="94"/>
      <c r="AAR39" s="94"/>
      <c r="AAS39" s="94"/>
      <c r="AAT39" s="14">
        <f>入力シート!AAF39</f>
        <v>0</v>
      </c>
      <c r="AAV39" s="30" t="str">
        <f t="shared" si="359"/>
        <v/>
      </c>
      <c r="AAW39" s="101">
        <f>入力シート!AAV39</f>
        <v>0</v>
      </c>
      <c r="AAX39" s="101" t="str">
        <f>IF(AAV39="","",入力シート!AAW39)</f>
        <v/>
      </c>
      <c r="AAY39" s="24">
        <f>TIME(入力シート!AAY39,入力シート!ABA39,0)</f>
        <v>0</v>
      </c>
      <c r="AAZ39" s="24">
        <f>TIME(入力シート!ABC39,入力シート!ABE39,0)</f>
        <v>0</v>
      </c>
      <c r="ABA39" s="31">
        <f>TIME(入力シート!ABG39,入力シート!ABI39,0)</f>
        <v>0</v>
      </c>
      <c r="ABB39" s="31">
        <f>TIME(入力シート!ABK39,入力シート!ABM39,0)</f>
        <v>0</v>
      </c>
      <c r="ABC39" s="24">
        <f t="shared" si="308"/>
        <v>0</v>
      </c>
      <c r="ABD39" s="24">
        <f t="shared" si="309"/>
        <v>0</v>
      </c>
      <c r="ABE39" s="24">
        <f t="shared" si="310"/>
        <v>0</v>
      </c>
      <c r="ABF39" s="26" t="str">
        <f t="shared" si="57"/>
        <v/>
      </c>
      <c r="ABG39" s="26" t="str">
        <f t="shared" si="58"/>
        <v/>
      </c>
      <c r="ABH39" s="24" t="str">
        <f t="shared" si="399"/>
        <v/>
      </c>
      <c r="ABI39" s="24" t="str">
        <f t="shared" si="482"/>
        <v/>
      </c>
      <c r="ABJ39" s="101" t="str">
        <f t="shared" si="312"/>
        <v/>
      </c>
      <c r="ABK39" s="24" t="str">
        <f t="shared" si="313"/>
        <v/>
      </c>
      <c r="ABL39" s="27">
        <f t="shared" si="380"/>
        <v>1</v>
      </c>
      <c r="ABM39" s="27" t="str">
        <f t="shared" si="314"/>
        <v>1</v>
      </c>
      <c r="ABN39" s="27" t="str">
        <f t="shared" si="360"/>
        <v/>
      </c>
      <c r="ABO39" s="27" t="str">
        <f t="shared" si="315"/>
        <v/>
      </c>
      <c r="ABP39" s="28" t="str">
        <f t="shared" ca="1" si="316"/>
        <v/>
      </c>
      <c r="ABQ39" s="33">
        <f>入力シート!ABO39</f>
        <v>0</v>
      </c>
      <c r="ABR39" s="88" t="str">
        <f t="shared" ca="1" si="483"/>
        <v/>
      </c>
      <c r="ABS39" s="87" t="str">
        <f t="shared" si="484"/>
        <v/>
      </c>
      <c r="ABT39" s="89" t="str">
        <f t="shared" ca="1" si="317"/>
        <v/>
      </c>
      <c r="ABU39" s="84">
        <f t="shared" si="318"/>
        <v>0</v>
      </c>
      <c r="ABV39" s="84" t="str">
        <f t="shared" si="485"/>
        <v/>
      </c>
      <c r="ABW39" s="84" t="str">
        <f t="shared" si="319"/>
        <v/>
      </c>
      <c r="ABX39" s="24" t="str">
        <f t="shared" si="320"/>
        <v/>
      </c>
      <c r="ABY39" s="101">
        <f>入力シート!ABP39</f>
        <v>0</v>
      </c>
      <c r="ABZ39" s="210">
        <f>入力シート!ABQ39</f>
        <v>0</v>
      </c>
      <c r="ACA39" s="211"/>
      <c r="ACB39" s="212"/>
      <c r="ACC39" s="94"/>
      <c r="ACD39" s="94"/>
      <c r="ACE39" s="94"/>
      <c r="ACF39" s="14">
        <f>入力シート!ABR39</f>
        <v>0</v>
      </c>
    </row>
    <row r="40" spans="2:760" ht="18" customHeight="1" x14ac:dyDescent="0.2">
      <c r="B40" s="30" t="str">
        <f t="shared" si="321"/>
        <v/>
      </c>
      <c r="C40" s="101">
        <f>入力シート!B40</f>
        <v>0</v>
      </c>
      <c r="D40" s="101" t="str">
        <f>IF(B40="","",入力シート!C40)</f>
        <v/>
      </c>
      <c r="E40" s="24">
        <f>TIME(入力シート!E40,入力シート!G40,0)</f>
        <v>0</v>
      </c>
      <c r="F40" s="24">
        <f>TIME(入力シート!I40,入力シート!K40,0)</f>
        <v>0</v>
      </c>
      <c r="G40" s="31">
        <f>TIME(入力シート!M40,入力シート!O40,0)</f>
        <v>0</v>
      </c>
      <c r="H40" s="31">
        <f>TIME(入力シート!Q40,入力シート!S40,0)</f>
        <v>0</v>
      </c>
      <c r="I40" s="24">
        <f t="shared" si="60"/>
        <v>0</v>
      </c>
      <c r="J40" s="24">
        <f t="shared" si="61"/>
        <v>0</v>
      </c>
      <c r="K40" s="24">
        <f t="shared" si="62"/>
        <v>0</v>
      </c>
      <c r="L40" s="26" t="str">
        <f t="shared" si="400"/>
        <v/>
      </c>
      <c r="M40" s="26" t="str">
        <f t="shared" si="1"/>
        <v/>
      </c>
      <c r="N40" s="24" t="str">
        <f t="shared" si="401"/>
        <v/>
      </c>
      <c r="O40" s="24" t="str">
        <f t="shared" si="402"/>
        <v/>
      </c>
      <c r="P40" s="101" t="str">
        <f t="shared" si="403"/>
        <v/>
      </c>
      <c r="Q40" s="24" t="str">
        <f t="shared" si="66"/>
        <v/>
      </c>
      <c r="R40" s="27">
        <f t="shared" si="361"/>
        <v>1</v>
      </c>
      <c r="S40" s="27" t="str">
        <f t="shared" si="404"/>
        <v>1</v>
      </c>
      <c r="T40" s="27" t="str">
        <f t="shared" si="322"/>
        <v/>
      </c>
      <c r="U40" s="27" t="str">
        <f t="shared" si="405"/>
        <v/>
      </c>
      <c r="V40" s="28" t="str">
        <f t="shared" ca="1" si="406"/>
        <v/>
      </c>
      <c r="W40" s="33">
        <f>入力シート!U40</f>
        <v>0</v>
      </c>
      <c r="X40" s="88" t="str">
        <f t="shared" ca="1" si="407"/>
        <v/>
      </c>
      <c r="Y40" s="87" t="str">
        <f t="shared" si="408"/>
        <v/>
      </c>
      <c r="Z40" s="89" t="str">
        <f t="shared" ca="1" si="70"/>
        <v/>
      </c>
      <c r="AA40" s="84">
        <f t="shared" si="71"/>
        <v>0</v>
      </c>
      <c r="AB40" s="84" t="str">
        <f t="shared" si="409"/>
        <v/>
      </c>
      <c r="AC40" s="84" t="str">
        <f t="shared" si="72"/>
        <v/>
      </c>
      <c r="AD40" s="24" t="str">
        <f t="shared" si="73"/>
        <v/>
      </c>
      <c r="AE40" s="101">
        <f>入力シート!V40</f>
        <v>0</v>
      </c>
      <c r="AF40" s="210">
        <f>入力シート!W40</f>
        <v>0</v>
      </c>
      <c r="AG40" s="211"/>
      <c r="AH40" s="212"/>
      <c r="AI40" s="94"/>
      <c r="AJ40" s="94"/>
      <c r="AK40" s="94"/>
      <c r="AL40" s="14">
        <f>入力シート!X40</f>
        <v>0</v>
      </c>
      <c r="AN40" s="30" t="str">
        <f t="shared" si="323"/>
        <v/>
      </c>
      <c r="AO40" s="101">
        <f>入力シート!AN40</f>
        <v>0</v>
      </c>
      <c r="AP40" s="101" t="str">
        <f>IF(AN40="","",入力シート!AO40)</f>
        <v/>
      </c>
      <c r="AQ40" s="24">
        <f>TIME(入力シート!AQ40,入力シート!AS40,0)</f>
        <v>0</v>
      </c>
      <c r="AR40" s="24">
        <f>TIME(入力シート!AU40,入力シート!AW40,0)</f>
        <v>0</v>
      </c>
      <c r="AS40" s="31">
        <f>TIME(入力シート!AY40,入力シート!BA40,0)</f>
        <v>0</v>
      </c>
      <c r="AT40" s="31">
        <f>TIME(入力シート!BC40,入力シート!BE40,0)</f>
        <v>0</v>
      </c>
      <c r="AU40" s="24">
        <f t="shared" si="74"/>
        <v>0</v>
      </c>
      <c r="AV40" s="24">
        <f t="shared" si="75"/>
        <v>0</v>
      </c>
      <c r="AW40" s="24">
        <f t="shared" si="76"/>
        <v>0</v>
      </c>
      <c r="AX40" s="26" t="str">
        <f t="shared" si="3"/>
        <v/>
      </c>
      <c r="AY40" s="26" t="str">
        <f t="shared" si="4"/>
        <v/>
      </c>
      <c r="AZ40" s="24" t="str">
        <f t="shared" si="381"/>
        <v/>
      </c>
      <c r="BA40" s="24" t="str">
        <f t="shared" si="410"/>
        <v/>
      </c>
      <c r="BB40" s="101" t="str">
        <f t="shared" si="78"/>
        <v/>
      </c>
      <c r="BC40" s="24" t="str">
        <f t="shared" si="79"/>
        <v/>
      </c>
      <c r="BD40" s="27">
        <f t="shared" si="362"/>
        <v>1</v>
      </c>
      <c r="BE40" s="27" t="str">
        <f t="shared" si="80"/>
        <v>1</v>
      </c>
      <c r="BF40" s="27" t="str">
        <f t="shared" si="324"/>
        <v/>
      </c>
      <c r="BG40" s="27" t="str">
        <f t="shared" si="81"/>
        <v/>
      </c>
      <c r="BH40" s="28" t="str">
        <f t="shared" ca="1" si="82"/>
        <v/>
      </c>
      <c r="BI40" s="33">
        <f>入力シート!BG40</f>
        <v>0</v>
      </c>
      <c r="BJ40" s="88" t="str">
        <f t="shared" ca="1" si="411"/>
        <v/>
      </c>
      <c r="BK40" s="87" t="str">
        <f t="shared" si="412"/>
        <v/>
      </c>
      <c r="BL40" s="89" t="str">
        <f t="shared" ca="1" si="83"/>
        <v/>
      </c>
      <c r="BM40" s="84">
        <f t="shared" si="84"/>
        <v>0</v>
      </c>
      <c r="BN40" s="84" t="str">
        <f t="shared" si="413"/>
        <v/>
      </c>
      <c r="BO40" s="84" t="str">
        <f t="shared" si="85"/>
        <v/>
      </c>
      <c r="BP40" s="24" t="str">
        <f t="shared" si="86"/>
        <v/>
      </c>
      <c r="BQ40" s="101">
        <f>入力シート!BH40</f>
        <v>0</v>
      </c>
      <c r="BR40" s="210">
        <f>入力シート!BI40</f>
        <v>0</v>
      </c>
      <c r="BS40" s="211"/>
      <c r="BT40" s="212"/>
      <c r="BU40" s="94"/>
      <c r="BV40" s="94"/>
      <c r="BW40" s="94"/>
      <c r="BX40" s="14">
        <f>入力シート!BJ40</f>
        <v>0</v>
      </c>
      <c r="BZ40" s="30" t="str">
        <f t="shared" si="325"/>
        <v/>
      </c>
      <c r="CA40" s="101">
        <f>入力シート!BZ40</f>
        <v>0</v>
      </c>
      <c r="CB40" s="101" t="str">
        <f>IF(BZ40="","",入力シート!CA40)</f>
        <v/>
      </c>
      <c r="CC40" s="24">
        <f>TIME(入力シート!CC40,入力シート!CE40,0)</f>
        <v>0</v>
      </c>
      <c r="CD40" s="24">
        <f>TIME(入力シート!CG40,入力シート!CI40,0)</f>
        <v>0</v>
      </c>
      <c r="CE40" s="31">
        <f>TIME(入力シート!CK40,入力シート!CM40,0)</f>
        <v>0</v>
      </c>
      <c r="CF40" s="31">
        <f>TIME(入力シート!CO40,入力シート!CQ40,0)</f>
        <v>0</v>
      </c>
      <c r="CG40" s="24">
        <f t="shared" si="87"/>
        <v>0</v>
      </c>
      <c r="CH40" s="24">
        <f t="shared" si="88"/>
        <v>0</v>
      </c>
      <c r="CI40" s="24">
        <f t="shared" si="89"/>
        <v>0</v>
      </c>
      <c r="CJ40" s="26" t="str">
        <f t="shared" si="6"/>
        <v/>
      </c>
      <c r="CK40" s="26" t="str">
        <f t="shared" si="7"/>
        <v/>
      </c>
      <c r="CL40" s="24" t="str">
        <f t="shared" si="382"/>
        <v/>
      </c>
      <c r="CM40" s="24" t="str">
        <f t="shared" si="414"/>
        <v/>
      </c>
      <c r="CN40" s="101" t="str">
        <f t="shared" si="91"/>
        <v/>
      </c>
      <c r="CO40" s="24" t="str">
        <f t="shared" si="92"/>
        <v/>
      </c>
      <c r="CP40" s="27">
        <f t="shared" si="363"/>
        <v>1</v>
      </c>
      <c r="CQ40" s="27" t="str">
        <f t="shared" si="93"/>
        <v>1</v>
      </c>
      <c r="CR40" s="27" t="str">
        <f t="shared" si="326"/>
        <v/>
      </c>
      <c r="CS40" s="27" t="str">
        <f t="shared" si="94"/>
        <v/>
      </c>
      <c r="CT40" s="28" t="str">
        <f t="shared" ca="1" si="95"/>
        <v/>
      </c>
      <c r="CU40" s="33">
        <f>入力シート!CS40</f>
        <v>0</v>
      </c>
      <c r="CV40" s="88" t="str">
        <f t="shared" ca="1" si="415"/>
        <v/>
      </c>
      <c r="CW40" s="87" t="str">
        <f t="shared" si="416"/>
        <v/>
      </c>
      <c r="CX40" s="89" t="str">
        <f t="shared" ca="1" si="96"/>
        <v/>
      </c>
      <c r="CY40" s="84">
        <f t="shared" si="97"/>
        <v>0</v>
      </c>
      <c r="CZ40" s="84" t="str">
        <f t="shared" si="417"/>
        <v/>
      </c>
      <c r="DA40" s="84" t="str">
        <f t="shared" si="98"/>
        <v/>
      </c>
      <c r="DB40" s="24" t="str">
        <f t="shared" si="99"/>
        <v/>
      </c>
      <c r="DC40" s="101">
        <f>入力シート!CT40</f>
        <v>0</v>
      </c>
      <c r="DD40" s="210">
        <f>入力シート!CU40</f>
        <v>0</v>
      </c>
      <c r="DE40" s="211"/>
      <c r="DF40" s="212"/>
      <c r="DG40" s="94"/>
      <c r="DH40" s="94"/>
      <c r="DI40" s="94"/>
      <c r="DJ40" s="14">
        <f>入力シート!CV40</f>
        <v>0</v>
      </c>
      <c r="DL40" s="30" t="str">
        <f t="shared" si="327"/>
        <v/>
      </c>
      <c r="DM40" s="101">
        <f>入力シート!DL40</f>
        <v>0</v>
      </c>
      <c r="DN40" s="101" t="str">
        <f>IF(DL40="","",入力シート!DM40)</f>
        <v/>
      </c>
      <c r="DO40" s="24">
        <f>TIME(入力シート!DO40,入力シート!DQ40,0)</f>
        <v>0</v>
      </c>
      <c r="DP40" s="24">
        <f>TIME(入力シート!DS40,入力シート!DU40,0)</f>
        <v>0</v>
      </c>
      <c r="DQ40" s="31">
        <f>TIME(入力シート!DW40,入力シート!DY40,0)</f>
        <v>0</v>
      </c>
      <c r="DR40" s="31">
        <f>TIME(入力シート!EA40,入力シート!EC40,0)</f>
        <v>0</v>
      </c>
      <c r="DS40" s="24">
        <f t="shared" si="100"/>
        <v>0</v>
      </c>
      <c r="DT40" s="24">
        <f t="shared" si="101"/>
        <v>0</v>
      </c>
      <c r="DU40" s="24">
        <f t="shared" si="102"/>
        <v>0</v>
      </c>
      <c r="DV40" s="26" t="str">
        <f t="shared" si="9"/>
        <v/>
      </c>
      <c r="DW40" s="26" t="str">
        <f t="shared" si="10"/>
        <v/>
      </c>
      <c r="DX40" s="24" t="str">
        <f t="shared" si="383"/>
        <v/>
      </c>
      <c r="DY40" s="24" t="str">
        <f t="shared" si="418"/>
        <v/>
      </c>
      <c r="DZ40" s="101" t="str">
        <f t="shared" si="104"/>
        <v/>
      </c>
      <c r="EA40" s="24" t="str">
        <f t="shared" si="105"/>
        <v/>
      </c>
      <c r="EB40" s="27">
        <f t="shared" si="364"/>
        <v>1</v>
      </c>
      <c r="EC40" s="27" t="str">
        <f t="shared" si="106"/>
        <v>1</v>
      </c>
      <c r="ED40" s="27" t="str">
        <f t="shared" si="328"/>
        <v/>
      </c>
      <c r="EE40" s="27" t="str">
        <f t="shared" si="107"/>
        <v/>
      </c>
      <c r="EF40" s="28" t="str">
        <f t="shared" ca="1" si="108"/>
        <v/>
      </c>
      <c r="EG40" s="33">
        <f>入力シート!EE40</f>
        <v>0</v>
      </c>
      <c r="EH40" s="88" t="str">
        <f t="shared" ca="1" si="419"/>
        <v/>
      </c>
      <c r="EI40" s="87" t="str">
        <f t="shared" si="420"/>
        <v/>
      </c>
      <c r="EJ40" s="89" t="str">
        <f t="shared" ca="1" si="109"/>
        <v/>
      </c>
      <c r="EK40" s="84">
        <f t="shared" si="110"/>
        <v>0</v>
      </c>
      <c r="EL40" s="84" t="str">
        <f t="shared" si="421"/>
        <v/>
      </c>
      <c r="EM40" s="84" t="str">
        <f t="shared" si="111"/>
        <v/>
      </c>
      <c r="EN40" s="24" t="str">
        <f t="shared" si="112"/>
        <v/>
      </c>
      <c r="EO40" s="101">
        <f>入力シート!EF40</f>
        <v>0</v>
      </c>
      <c r="EP40" s="210">
        <f>入力シート!EG40</f>
        <v>0</v>
      </c>
      <c r="EQ40" s="211"/>
      <c r="ER40" s="212"/>
      <c r="ES40" s="94"/>
      <c r="ET40" s="94"/>
      <c r="EU40" s="94"/>
      <c r="EV40" s="14">
        <f>入力シート!EH40</f>
        <v>0</v>
      </c>
      <c r="EX40" s="30" t="str">
        <f t="shared" si="329"/>
        <v/>
      </c>
      <c r="EY40" s="101">
        <f>入力シート!EX40</f>
        <v>0</v>
      </c>
      <c r="EZ40" s="101" t="str">
        <f>IF(EX40="","",入力シート!EY40)</f>
        <v/>
      </c>
      <c r="FA40" s="24">
        <f>TIME(入力シート!FA40,入力シート!FC40,0)</f>
        <v>0</v>
      </c>
      <c r="FB40" s="24">
        <f>TIME(入力シート!FE40,入力シート!FG40,0)</f>
        <v>0</v>
      </c>
      <c r="FC40" s="31">
        <f>TIME(入力シート!FI40,入力シート!FK40,0)</f>
        <v>0</v>
      </c>
      <c r="FD40" s="31">
        <f>TIME(入力シート!FM40,入力シート!FO40,0)</f>
        <v>0</v>
      </c>
      <c r="FE40" s="24">
        <f t="shared" si="113"/>
        <v>0</v>
      </c>
      <c r="FF40" s="24">
        <f t="shared" si="114"/>
        <v>0</v>
      </c>
      <c r="FG40" s="24">
        <f t="shared" si="115"/>
        <v>0</v>
      </c>
      <c r="FH40" s="26" t="str">
        <f t="shared" si="12"/>
        <v/>
      </c>
      <c r="FI40" s="26" t="str">
        <f t="shared" si="13"/>
        <v/>
      </c>
      <c r="FJ40" s="24" t="str">
        <f t="shared" si="384"/>
        <v/>
      </c>
      <c r="FK40" s="24" t="str">
        <f t="shared" si="422"/>
        <v/>
      </c>
      <c r="FL40" s="101" t="str">
        <f t="shared" si="117"/>
        <v/>
      </c>
      <c r="FM40" s="24" t="str">
        <f t="shared" si="118"/>
        <v/>
      </c>
      <c r="FN40" s="27">
        <f t="shared" si="365"/>
        <v>1</v>
      </c>
      <c r="FO40" s="27" t="str">
        <f t="shared" si="119"/>
        <v>1</v>
      </c>
      <c r="FP40" s="27" t="str">
        <f t="shared" si="330"/>
        <v/>
      </c>
      <c r="FQ40" s="27" t="str">
        <f t="shared" si="120"/>
        <v/>
      </c>
      <c r="FR40" s="28" t="str">
        <f t="shared" ca="1" si="121"/>
        <v/>
      </c>
      <c r="FS40" s="33">
        <f>入力シート!FQ40</f>
        <v>0</v>
      </c>
      <c r="FT40" s="88" t="str">
        <f t="shared" ca="1" si="423"/>
        <v/>
      </c>
      <c r="FU40" s="87" t="str">
        <f t="shared" si="424"/>
        <v/>
      </c>
      <c r="FV40" s="89" t="str">
        <f t="shared" ca="1" si="122"/>
        <v/>
      </c>
      <c r="FW40" s="84">
        <f t="shared" si="123"/>
        <v>0</v>
      </c>
      <c r="FX40" s="84" t="str">
        <f t="shared" si="425"/>
        <v/>
      </c>
      <c r="FY40" s="84" t="str">
        <f t="shared" si="124"/>
        <v/>
      </c>
      <c r="FZ40" s="24" t="str">
        <f t="shared" si="125"/>
        <v/>
      </c>
      <c r="GA40" s="101">
        <f>入力シート!FR40</f>
        <v>0</v>
      </c>
      <c r="GB40" s="210">
        <f>入力シート!FS40</f>
        <v>0</v>
      </c>
      <c r="GC40" s="211"/>
      <c r="GD40" s="212"/>
      <c r="GE40" s="94"/>
      <c r="GF40" s="94"/>
      <c r="GG40" s="94"/>
      <c r="GH40" s="14">
        <f>入力シート!FT40</f>
        <v>0</v>
      </c>
      <c r="GJ40" s="30" t="str">
        <f t="shared" si="331"/>
        <v/>
      </c>
      <c r="GK40" s="101">
        <f>入力シート!GJ40</f>
        <v>0</v>
      </c>
      <c r="GL40" s="101" t="str">
        <f>IF(GJ40="","",入力シート!GK40)</f>
        <v/>
      </c>
      <c r="GM40" s="24">
        <f>TIME(入力シート!GM40,入力シート!GO40,0)</f>
        <v>0</v>
      </c>
      <c r="GN40" s="24">
        <f>TIME(入力シート!GQ40,入力シート!GS40,0)</f>
        <v>0</v>
      </c>
      <c r="GO40" s="31">
        <f>TIME(入力シート!GU40,入力シート!GW40,0)</f>
        <v>0</v>
      </c>
      <c r="GP40" s="31">
        <f>TIME(入力シート!GY40,入力シート!HA40,0)</f>
        <v>0</v>
      </c>
      <c r="GQ40" s="24">
        <f t="shared" si="126"/>
        <v>0</v>
      </c>
      <c r="GR40" s="24">
        <f t="shared" si="127"/>
        <v>0</v>
      </c>
      <c r="GS40" s="24">
        <f t="shared" si="128"/>
        <v>0</v>
      </c>
      <c r="GT40" s="26" t="str">
        <f t="shared" si="15"/>
        <v/>
      </c>
      <c r="GU40" s="26" t="str">
        <f t="shared" si="16"/>
        <v/>
      </c>
      <c r="GV40" s="24" t="str">
        <f t="shared" si="385"/>
        <v/>
      </c>
      <c r="GW40" s="24" t="str">
        <f t="shared" si="426"/>
        <v/>
      </c>
      <c r="GX40" s="101" t="str">
        <f t="shared" si="130"/>
        <v/>
      </c>
      <c r="GY40" s="24" t="str">
        <f t="shared" si="131"/>
        <v/>
      </c>
      <c r="GZ40" s="27">
        <f t="shared" si="366"/>
        <v>1</v>
      </c>
      <c r="HA40" s="27" t="str">
        <f t="shared" si="132"/>
        <v>1</v>
      </c>
      <c r="HB40" s="27" t="str">
        <f t="shared" si="332"/>
        <v/>
      </c>
      <c r="HC40" s="27" t="str">
        <f t="shared" si="133"/>
        <v/>
      </c>
      <c r="HD40" s="28" t="str">
        <f t="shared" ca="1" si="134"/>
        <v/>
      </c>
      <c r="HE40" s="33">
        <f>入力シート!HC40</f>
        <v>0</v>
      </c>
      <c r="HF40" s="88" t="str">
        <f t="shared" ca="1" si="427"/>
        <v/>
      </c>
      <c r="HG40" s="87" t="str">
        <f t="shared" si="428"/>
        <v/>
      </c>
      <c r="HH40" s="89" t="str">
        <f t="shared" ca="1" si="135"/>
        <v/>
      </c>
      <c r="HI40" s="84">
        <f t="shared" si="136"/>
        <v>0</v>
      </c>
      <c r="HJ40" s="84" t="str">
        <f t="shared" si="429"/>
        <v/>
      </c>
      <c r="HK40" s="84" t="str">
        <f t="shared" si="137"/>
        <v/>
      </c>
      <c r="HL40" s="24" t="str">
        <f t="shared" si="138"/>
        <v/>
      </c>
      <c r="HM40" s="101">
        <f>入力シート!HD40</f>
        <v>0</v>
      </c>
      <c r="HN40" s="210">
        <f>入力シート!HE40</f>
        <v>0</v>
      </c>
      <c r="HO40" s="211"/>
      <c r="HP40" s="212"/>
      <c r="HQ40" s="94"/>
      <c r="HR40" s="94"/>
      <c r="HS40" s="94"/>
      <c r="HT40" s="14">
        <f>入力シート!HF40</f>
        <v>0</v>
      </c>
      <c r="HV40" s="30" t="str">
        <f t="shared" si="333"/>
        <v/>
      </c>
      <c r="HW40" s="101">
        <f>入力シート!HV40</f>
        <v>0</v>
      </c>
      <c r="HX40" s="101" t="str">
        <f>IF(HV40="","",入力シート!HW40)</f>
        <v/>
      </c>
      <c r="HY40" s="24">
        <f>TIME(入力シート!HY40,入力シート!IA40,0)</f>
        <v>0</v>
      </c>
      <c r="HZ40" s="24">
        <f>TIME(入力シート!IC40,入力シート!IE40,0)</f>
        <v>0</v>
      </c>
      <c r="IA40" s="31">
        <f>TIME(入力シート!IG40,入力シート!II40,0)</f>
        <v>0</v>
      </c>
      <c r="IB40" s="31">
        <f>TIME(入力シート!IK40,入力シート!IM40,0)</f>
        <v>0</v>
      </c>
      <c r="IC40" s="24">
        <f t="shared" si="139"/>
        <v>0</v>
      </c>
      <c r="ID40" s="24">
        <f t="shared" si="140"/>
        <v>0</v>
      </c>
      <c r="IE40" s="24">
        <f t="shared" si="141"/>
        <v>0</v>
      </c>
      <c r="IF40" s="26" t="str">
        <f t="shared" si="18"/>
        <v/>
      </c>
      <c r="IG40" s="26" t="str">
        <f t="shared" si="19"/>
        <v/>
      </c>
      <c r="IH40" s="24" t="str">
        <f t="shared" si="386"/>
        <v/>
      </c>
      <c r="II40" s="24" t="str">
        <f t="shared" si="430"/>
        <v/>
      </c>
      <c r="IJ40" s="101" t="str">
        <f t="shared" si="143"/>
        <v/>
      </c>
      <c r="IK40" s="24" t="str">
        <f t="shared" si="144"/>
        <v/>
      </c>
      <c r="IL40" s="27">
        <f t="shared" si="367"/>
        <v>1</v>
      </c>
      <c r="IM40" s="27" t="str">
        <f t="shared" si="145"/>
        <v>1</v>
      </c>
      <c r="IN40" s="27" t="str">
        <f t="shared" si="334"/>
        <v/>
      </c>
      <c r="IO40" s="27" t="str">
        <f t="shared" si="146"/>
        <v/>
      </c>
      <c r="IP40" s="28" t="str">
        <f t="shared" ca="1" si="147"/>
        <v/>
      </c>
      <c r="IQ40" s="33">
        <f>入力シート!IO40</f>
        <v>0</v>
      </c>
      <c r="IR40" s="88" t="str">
        <f t="shared" ca="1" si="431"/>
        <v/>
      </c>
      <c r="IS40" s="87" t="str">
        <f t="shared" si="432"/>
        <v/>
      </c>
      <c r="IT40" s="89" t="str">
        <f t="shared" ca="1" si="148"/>
        <v/>
      </c>
      <c r="IU40" s="84">
        <f t="shared" si="149"/>
        <v>0</v>
      </c>
      <c r="IV40" s="84" t="str">
        <f t="shared" si="433"/>
        <v/>
      </c>
      <c r="IW40" s="84" t="str">
        <f t="shared" si="150"/>
        <v/>
      </c>
      <c r="IX40" s="24" t="str">
        <f t="shared" si="151"/>
        <v/>
      </c>
      <c r="IY40" s="101">
        <f>入力シート!IP40</f>
        <v>0</v>
      </c>
      <c r="IZ40" s="210">
        <f>入力シート!IQ40</f>
        <v>0</v>
      </c>
      <c r="JA40" s="211"/>
      <c r="JB40" s="212"/>
      <c r="JC40" s="94"/>
      <c r="JD40" s="94"/>
      <c r="JE40" s="94"/>
      <c r="JF40" s="14">
        <f>入力シート!IR40</f>
        <v>0</v>
      </c>
      <c r="JH40" s="30" t="str">
        <f t="shared" si="335"/>
        <v/>
      </c>
      <c r="JI40" s="101">
        <f>入力シート!JH40</f>
        <v>0</v>
      </c>
      <c r="JJ40" s="101" t="str">
        <f>IF(JH40="","",入力シート!JI40)</f>
        <v/>
      </c>
      <c r="JK40" s="24">
        <f>TIME(入力シート!JK40,入力シート!JM40,0)</f>
        <v>0</v>
      </c>
      <c r="JL40" s="24">
        <f>TIME(入力シート!JO40,入力シート!JQ40,0)</f>
        <v>0</v>
      </c>
      <c r="JM40" s="31">
        <f>TIME(入力シート!JS40,入力シート!JU40,0)</f>
        <v>0</v>
      </c>
      <c r="JN40" s="31">
        <f>TIME(入力シート!JW40,入力シート!JY40,0)</f>
        <v>0</v>
      </c>
      <c r="JO40" s="24">
        <f t="shared" si="152"/>
        <v>0</v>
      </c>
      <c r="JP40" s="24">
        <f t="shared" si="153"/>
        <v>0</v>
      </c>
      <c r="JQ40" s="24">
        <f t="shared" si="154"/>
        <v>0</v>
      </c>
      <c r="JR40" s="26" t="str">
        <f t="shared" si="21"/>
        <v/>
      </c>
      <c r="JS40" s="26" t="str">
        <f t="shared" si="22"/>
        <v/>
      </c>
      <c r="JT40" s="24" t="str">
        <f t="shared" si="387"/>
        <v/>
      </c>
      <c r="JU40" s="24" t="str">
        <f t="shared" si="434"/>
        <v/>
      </c>
      <c r="JV40" s="101" t="str">
        <f t="shared" si="156"/>
        <v/>
      </c>
      <c r="JW40" s="24" t="str">
        <f t="shared" si="157"/>
        <v/>
      </c>
      <c r="JX40" s="27">
        <f t="shared" si="368"/>
        <v>1</v>
      </c>
      <c r="JY40" s="27" t="str">
        <f t="shared" si="158"/>
        <v>1</v>
      </c>
      <c r="JZ40" s="27" t="str">
        <f t="shared" si="336"/>
        <v/>
      </c>
      <c r="KA40" s="27" t="str">
        <f t="shared" si="159"/>
        <v/>
      </c>
      <c r="KB40" s="28" t="str">
        <f t="shared" ca="1" si="160"/>
        <v/>
      </c>
      <c r="KC40" s="33">
        <f>入力シート!KA40</f>
        <v>0</v>
      </c>
      <c r="KD40" s="88" t="str">
        <f t="shared" ca="1" si="435"/>
        <v/>
      </c>
      <c r="KE40" s="87" t="str">
        <f t="shared" si="436"/>
        <v/>
      </c>
      <c r="KF40" s="89" t="str">
        <f t="shared" ca="1" si="161"/>
        <v/>
      </c>
      <c r="KG40" s="84">
        <f t="shared" si="162"/>
        <v>0</v>
      </c>
      <c r="KH40" s="84" t="str">
        <f t="shared" si="437"/>
        <v/>
      </c>
      <c r="KI40" s="84" t="str">
        <f t="shared" si="163"/>
        <v/>
      </c>
      <c r="KJ40" s="24" t="str">
        <f t="shared" si="164"/>
        <v/>
      </c>
      <c r="KK40" s="101">
        <f>入力シート!KB40</f>
        <v>0</v>
      </c>
      <c r="KL40" s="210">
        <f>入力シート!KC40</f>
        <v>0</v>
      </c>
      <c r="KM40" s="211"/>
      <c r="KN40" s="212"/>
      <c r="KO40" s="94"/>
      <c r="KP40" s="94"/>
      <c r="KQ40" s="94"/>
      <c r="KR40" s="14">
        <f>入力シート!KD40</f>
        <v>0</v>
      </c>
      <c r="KT40" s="30" t="str">
        <f t="shared" si="337"/>
        <v/>
      </c>
      <c r="KU40" s="101">
        <f>入力シート!KT40</f>
        <v>0</v>
      </c>
      <c r="KV40" s="101" t="str">
        <f>IF(KT40="","",入力シート!KU40)</f>
        <v/>
      </c>
      <c r="KW40" s="24">
        <f>TIME(入力シート!KW40,入力シート!KY40,0)</f>
        <v>0</v>
      </c>
      <c r="KX40" s="24">
        <f>TIME(入力シート!LA40,入力シート!LC40,0)</f>
        <v>0</v>
      </c>
      <c r="KY40" s="31">
        <f>TIME(入力シート!LE40,入力シート!LG40,0)</f>
        <v>0</v>
      </c>
      <c r="KZ40" s="31">
        <f>TIME(入力シート!LI40,入力シート!LK40,0)</f>
        <v>0</v>
      </c>
      <c r="LA40" s="24">
        <f t="shared" si="165"/>
        <v>0</v>
      </c>
      <c r="LB40" s="24">
        <f t="shared" si="166"/>
        <v>0</v>
      </c>
      <c r="LC40" s="24">
        <f t="shared" si="167"/>
        <v>0</v>
      </c>
      <c r="LD40" s="26" t="str">
        <f t="shared" si="24"/>
        <v/>
      </c>
      <c r="LE40" s="26" t="str">
        <f t="shared" si="25"/>
        <v/>
      </c>
      <c r="LF40" s="24" t="str">
        <f t="shared" si="388"/>
        <v/>
      </c>
      <c r="LG40" s="24" t="str">
        <f t="shared" si="438"/>
        <v/>
      </c>
      <c r="LH40" s="101" t="str">
        <f t="shared" si="169"/>
        <v/>
      </c>
      <c r="LI40" s="24" t="str">
        <f t="shared" si="170"/>
        <v/>
      </c>
      <c r="LJ40" s="27">
        <f t="shared" si="369"/>
        <v>1</v>
      </c>
      <c r="LK40" s="27" t="str">
        <f t="shared" si="171"/>
        <v>1</v>
      </c>
      <c r="LL40" s="27" t="str">
        <f t="shared" si="338"/>
        <v/>
      </c>
      <c r="LM40" s="27" t="str">
        <f t="shared" si="172"/>
        <v/>
      </c>
      <c r="LN40" s="28" t="str">
        <f t="shared" ca="1" si="173"/>
        <v/>
      </c>
      <c r="LO40" s="33">
        <f>入力シート!LM40</f>
        <v>0</v>
      </c>
      <c r="LP40" s="88" t="str">
        <f t="shared" ca="1" si="439"/>
        <v/>
      </c>
      <c r="LQ40" s="87" t="str">
        <f t="shared" si="440"/>
        <v/>
      </c>
      <c r="LR40" s="89" t="str">
        <f t="shared" ca="1" si="174"/>
        <v/>
      </c>
      <c r="LS40" s="84">
        <f t="shared" si="175"/>
        <v>0</v>
      </c>
      <c r="LT40" s="84" t="str">
        <f t="shared" si="441"/>
        <v/>
      </c>
      <c r="LU40" s="84" t="str">
        <f t="shared" si="176"/>
        <v/>
      </c>
      <c r="LV40" s="24" t="str">
        <f t="shared" si="177"/>
        <v/>
      </c>
      <c r="LW40" s="101">
        <f>入力シート!LN40</f>
        <v>0</v>
      </c>
      <c r="LX40" s="210">
        <f>入力シート!LO40</f>
        <v>0</v>
      </c>
      <c r="LY40" s="211"/>
      <c r="LZ40" s="212"/>
      <c r="MA40" s="94"/>
      <c r="MB40" s="94"/>
      <c r="MC40" s="94"/>
      <c r="MD40" s="14">
        <f>入力シート!LP40</f>
        <v>0</v>
      </c>
      <c r="MF40" s="30" t="str">
        <f t="shared" si="339"/>
        <v/>
      </c>
      <c r="MG40" s="101">
        <f>入力シート!MF40</f>
        <v>0</v>
      </c>
      <c r="MH40" s="101" t="str">
        <f>IF(MF40="","",入力シート!MG40)</f>
        <v/>
      </c>
      <c r="MI40" s="24">
        <f>TIME(入力シート!MI40,入力シート!MK40,0)</f>
        <v>0</v>
      </c>
      <c r="MJ40" s="24">
        <f>TIME(入力シート!MM40,入力シート!MO40,0)</f>
        <v>0</v>
      </c>
      <c r="MK40" s="31">
        <f>TIME(入力シート!MQ40,入力シート!MS40,0)</f>
        <v>0</v>
      </c>
      <c r="ML40" s="31">
        <f>TIME(入力シート!MU40,入力シート!MW40,0)</f>
        <v>0</v>
      </c>
      <c r="MM40" s="24">
        <f t="shared" si="178"/>
        <v>0</v>
      </c>
      <c r="MN40" s="24">
        <f t="shared" si="179"/>
        <v>0</v>
      </c>
      <c r="MO40" s="24">
        <f t="shared" si="180"/>
        <v>0</v>
      </c>
      <c r="MP40" s="26" t="str">
        <f t="shared" si="27"/>
        <v/>
      </c>
      <c r="MQ40" s="26" t="str">
        <f t="shared" si="28"/>
        <v/>
      </c>
      <c r="MR40" s="24" t="str">
        <f t="shared" si="389"/>
        <v/>
      </c>
      <c r="MS40" s="24" t="str">
        <f t="shared" si="442"/>
        <v/>
      </c>
      <c r="MT40" s="101" t="str">
        <f t="shared" si="182"/>
        <v/>
      </c>
      <c r="MU40" s="24" t="str">
        <f t="shared" si="183"/>
        <v/>
      </c>
      <c r="MV40" s="27">
        <f t="shared" si="370"/>
        <v>1</v>
      </c>
      <c r="MW40" s="27" t="str">
        <f t="shared" si="184"/>
        <v>1</v>
      </c>
      <c r="MX40" s="27" t="str">
        <f t="shared" si="340"/>
        <v/>
      </c>
      <c r="MY40" s="27" t="str">
        <f t="shared" si="185"/>
        <v/>
      </c>
      <c r="MZ40" s="28" t="str">
        <f t="shared" ca="1" si="186"/>
        <v/>
      </c>
      <c r="NA40" s="33">
        <f>入力シート!MY40</f>
        <v>0</v>
      </c>
      <c r="NB40" s="88" t="str">
        <f t="shared" ca="1" si="443"/>
        <v/>
      </c>
      <c r="NC40" s="87" t="str">
        <f t="shared" si="444"/>
        <v/>
      </c>
      <c r="ND40" s="89" t="str">
        <f t="shared" ca="1" si="187"/>
        <v/>
      </c>
      <c r="NE40" s="84">
        <f t="shared" si="188"/>
        <v>0</v>
      </c>
      <c r="NF40" s="84" t="str">
        <f t="shared" si="445"/>
        <v/>
      </c>
      <c r="NG40" s="84" t="str">
        <f t="shared" si="189"/>
        <v/>
      </c>
      <c r="NH40" s="24" t="str">
        <f t="shared" si="190"/>
        <v/>
      </c>
      <c r="NI40" s="101">
        <f>入力シート!MZ40</f>
        <v>0</v>
      </c>
      <c r="NJ40" s="210">
        <f>入力シート!NA40</f>
        <v>0</v>
      </c>
      <c r="NK40" s="211"/>
      <c r="NL40" s="212"/>
      <c r="NM40" s="94"/>
      <c r="NN40" s="94"/>
      <c r="NO40" s="94"/>
      <c r="NP40" s="14">
        <f>入力シート!NB40</f>
        <v>0</v>
      </c>
      <c r="NR40" s="30" t="str">
        <f t="shared" si="341"/>
        <v/>
      </c>
      <c r="NS40" s="101">
        <f>入力シート!NR40</f>
        <v>0</v>
      </c>
      <c r="NT40" s="101" t="str">
        <f>IF(NR40="","",入力シート!NS40)</f>
        <v/>
      </c>
      <c r="NU40" s="24">
        <f>TIME(入力シート!NU40,入力シート!NW40,0)</f>
        <v>0</v>
      </c>
      <c r="NV40" s="24">
        <f>TIME(入力シート!NY40,入力シート!OA40,0)</f>
        <v>0</v>
      </c>
      <c r="NW40" s="31">
        <f>TIME(入力シート!OC40,入力シート!OE40,0)</f>
        <v>0</v>
      </c>
      <c r="NX40" s="31">
        <f>TIME(入力シート!OG40,入力シート!OI40,0)</f>
        <v>0</v>
      </c>
      <c r="NY40" s="24">
        <f t="shared" si="191"/>
        <v>0</v>
      </c>
      <c r="NZ40" s="24">
        <f t="shared" si="192"/>
        <v>0</v>
      </c>
      <c r="OA40" s="24">
        <f t="shared" si="193"/>
        <v>0</v>
      </c>
      <c r="OB40" s="26" t="str">
        <f t="shared" si="30"/>
        <v/>
      </c>
      <c r="OC40" s="26" t="str">
        <f t="shared" si="31"/>
        <v/>
      </c>
      <c r="OD40" s="24" t="str">
        <f t="shared" si="390"/>
        <v/>
      </c>
      <c r="OE40" s="24" t="str">
        <f t="shared" si="446"/>
        <v/>
      </c>
      <c r="OF40" s="101" t="str">
        <f t="shared" si="195"/>
        <v/>
      </c>
      <c r="OG40" s="24" t="str">
        <f t="shared" si="196"/>
        <v/>
      </c>
      <c r="OH40" s="27">
        <f t="shared" si="371"/>
        <v>1</v>
      </c>
      <c r="OI40" s="27" t="str">
        <f t="shared" si="197"/>
        <v>1</v>
      </c>
      <c r="OJ40" s="27" t="str">
        <f t="shared" si="342"/>
        <v/>
      </c>
      <c r="OK40" s="27" t="str">
        <f t="shared" si="198"/>
        <v/>
      </c>
      <c r="OL40" s="28" t="str">
        <f t="shared" ca="1" si="199"/>
        <v/>
      </c>
      <c r="OM40" s="33">
        <f>入力シート!OK40</f>
        <v>0</v>
      </c>
      <c r="ON40" s="88" t="str">
        <f t="shared" ca="1" si="447"/>
        <v/>
      </c>
      <c r="OO40" s="87" t="str">
        <f t="shared" si="448"/>
        <v/>
      </c>
      <c r="OP40" s="89" t="str">
        <f t="shared" ca="1" si="200"/>
        <v/>
      </c>
      <c r="OQ40" s="84">
        <f t="shared" si="201"/>
        <v>0</v>
      </c>
      <c r="OR40" s="84" t="str">
        <f t="shared" si="449"/>
        <v/>
      </c>
      <c r="OS40" s="84" t="str">
        <f t="shared" si="202"/>
        <v/>
      </c>
      <c r="OT40" s="24" t="str">
        <f t="shared" si="203"/>
        <v/>
      </c>
      <c r="OU40" s="101">
        <f>入力シート!OL40</f>
        <v>0</v>
      </c>
      <c r="OV40" s="210">
        <f>入力シート!OM40</f>
        <v>0</v>
      </c>
      <c r="OW40" s="211"/>
      <c r="OX40" s="212"/>
      <c r="OY40" s="94"/>
      <c r="OZ40" s="94"/>
      <c r="PA40" s="94"/>
      <c r="PB40" s="14">
        <f>入力シート!ON40</f>
        <v>0</v>
      </c>
      <c r="PD40" s="30" t="str">
        <f t="shared" si="343"/>
        <v/>
      </c>
      <c r="PE40" s="101">
        <f>入力シート!PD40</f>
        <v>0</v>
      </c>
      <c r="PF40" s="101" t="str">
        <f>IF(PD40="","",入力シート!PE40)</f>
        <v/>
      </c>
      <c r="PG40" s="24">
        <f>TIME(入力シート!PG40,入力シート!PI40,0)</f>
        <v>0</v>
      </c>
      <c r="PH40" s="24">
        <f>TIME(入力シート!PK40,入力シート!PM40,0)</f>
        <v>0</v>
      </c>
      <c r="PI40" s="31">
        <f>TIME(入力シート!PO40,入力シート!PQ40,0)</f>
        <v>0</v>
      </c>
      <c r="PJ40" s="31">
        <f>TIME(入力シート!PS40,入力シート!PU40,0)</f>
        <v>0</v>
      </c>
      <c r="PK40" s="24">
        <f t="shared" si="204"/>
        <v>0</v>
      </c>
      <c r="PL40" s="24">
        <f t="shared" si="205"/>
        <v>0</v>
      </c>
      <c r="PM40" s="24">
        <f t="shared" si="206"/>
        <v>0</v>
      </c>
      <c r="PN40" s="26" t="str">
        <f t="shared" si="33"/>
        <v/>
      </c>
      <c r="PO40" s="26" t="str">
        <f t="shared" si="34"/>
        <v/>
      </c>
      <c r="PP40" s="24" t="str">
        <f t="shared" si="391"/>
        <v/>
      </c>
      <c r="PQ40" s="24" t="str">
        <f t="shared" si="450"/>
        <v/>
      </c>
      <c r="PR40" s="101" t="str">
        <f t="shared" si="208"/>
        <v/>
      </c>
      <c r="PS40" s="24" t="str">
        <f t="shared" si="209"/>
        <v/>
      </c>
      <c r="PT40" s="27">
        <f t="shared" si="372"/>
        <v>1</v>
      </c>
      <c r="PU40" s="27" t="str">
        <f t="shared" si="210"/>
        <v>1</v>
      </c>
      <c r="PV40" s="27" t="str">
        <f t="shared" si="344"/>
        <v/>
      </c>
      <c r="PW40" s="27" t="str">
        <f t="shared" si="211"/>
        <v/>
      </c>
      <c r="PX40" s="28" t="str">
        <f t="shared" ca="1" si="212"/>
        <v/>
      </c>
      <c r="PY40" s="33">
        <f>入力シート!PW40</f>
        <v>0</v>
      </c>
      <c r="PZ40" s="88" t="str">
        <f t="shared" ca="1" si="451"/>
        <v/>
      </c>
      <c r="QA40" s="87" t="str">
        <f t="shared" si="452"/>
        <v/>
      </c>
      <c r="QB40" s="89" t="str">
        <f t="shared" ca="1" si="213"/>
        <v/>
      </c>
      <c r="QC40" s="84">
        <f t="shared" si="214"/>
        <v>0</v>
      </c>
      <c r="QD40" s="84" t="str">
        <f t="shared" si="453"/>
        <v/>
      </c>
      <c r="QE40" s="84" t="str">
        <f t="shared" si="215"/>
        <v/>
      </c>
      <c r="QF40" s="24" t="str">
        <f t="shared" si="216"/>
        <v/>
      </c>
      <c r="QG40" s="101">
        <f>入力シート!PX40</f>
        <v>0</v>
      </c>
      <c r="QH40" s="210">
        <f>入力シート!PY40</f>
        <v>0</v>
      </c>
      <c r="QI40" s="211"/>
      <c r="QJ40" s="212"/>
      <c r="QK40" s="94"/>
      <c r="QL40" s="94"/>
      <c r="QM40" s="94"/>
      <c r="QN40" s="14">
        <f>入力シート!PZ40</f>
        <v>0</v>
      </c>
      <c r="QP40" s="30" t="str">
        <f t="shared" si="345"/>
        <v/>
      </c>
      <c r="QQ40" s="101">
        <f>入力シート!QP40</f>
        <v>0</v>
      </c>
      <c r="QR40" s="101" t="str">
        <f>IF(QP40="","",入力シート!QQ40)</f>
        <v/>
      </c>
      <c r="QS40" s="24">
        <f>TIME(入力シート!QS40,入力シート!QU40,0)</f>
        <v>0</v>
      </c>
      <c r="QT40" s="24">
        <f>TIME(入力シート!QW40,入力シート!QY40,0)</f>
        <v>0</v>
      </c>
      <c r="QU40" s="31">
        <f>TIME(入力シート!RA40,入力シート!RC40,0)</f>
        <v>0</v>
      </c>
      <c r="QV40" s="31">
        <f>TIME(入力シート!RE40,入力シート!RG40,0)</f>
        <v>0</v>
      </c>
      <c r="QW40" s="24">
        <f t="shared" si="217"/>
        <v>0</v>
      </c>
      <c r="QX40" s="24">
        <f t="shared" si="218"/>
        <v>0</v>
      </c>
      <c r="QY40" s="24">
        <f t="shared" si="219"/>
        <v>0</v>
      </c>
      <c r="QZ40" s="26" t="str">
        <f t="shared" si="36"/>
        <v/>
      </c>
      <c r="RA40" s="26" t="str">
        <f t="shared" si="37"/>
        <v/>
      </c>
      <c r="RB40" s="24" t="str">
        <f t="shared" si="392"/>
        <v/>
      </c>
      <c r="RC40" s="24" t="str">
        <f t="shared" si="454"/>
        <v/>
      </c>
      <c r="RD40" s="101" t="str">
        <f t="shared" si="221"/>
        <v/>
      </c>
      <c r="RE40" s="24" t="str">
        <f t="shared" si="222"/>
        <v/>
      </c>
      <c r="RF40" s="27">
        <f t="shared" si="373"/>
        <v>1</v>
      </c>
      <c r="RG40" s="27" t="str">
        <f t="shared" si="223"/>
        <v>1</v>
      </c>
      <c r="RH40" s="27" t="str">
        <f t="shared" si="346"/>
        <v/>
      </c>
      <c r="RI40" s="27" t="str">
        <f t="shared" si="224"/>
        <v/>
      </c>
      <c r="RJ40" s="28" t="str">
        <f t="shared" ca="1" si="225"/>
        <v/>
      </c>
      <c r="RK40" s="33">
        <f>入力シート!RI40</f>
        <v>0</v>
      </c>
      <c r="RL40" s="88" t="str">
        <f t="shared" ca="1" si="455"/>
        <v/>
      </c>
      <c r="RM40" s="87" t="str">
        <f t="shared" si="456"/>
        <v/>
      </c>
      <c r="RN40" s="89" t="str">
        <f t="shared" ca="1" si="226"/>
        <v/>
      </c>
      <c r="RO40" s="84">
        <f t="shared" si="227"/>
        <v>0</v>
      </c>
      <c r="RP40" s="84" t="str">
        <f t="shared" si="457"/>
        <v/>
      </c>
      <c r="RQ40" s="84" t="str">
        <f t="shared" si="228"/>
        <v/>
      </c>
      <c r="RR40" s="24" t="str">
        <f t="shared" si="229"/>
        <v/>
      </c>
      <c r="RS40" s="101">
        <f>入力シート!RJ40</f>
        <v>0</v>
      </c>
      <c r="RT40" s="210">
        <f>入力シート!RK40</f>
        <v>0</v>
      </c>
      <c r="RU40" s="211"/>
      <c r="RV40" s="212"/>
      <c r="RW40" s="94"/>
      <c r="RX40" s="94"/>
      <c r="RY40" s="94"/>
      <c r="RZ40" s="14">
        <f>入力シート!RL40</f>
        <v>0</v>
      </c>
      <c r="SB40" s="30" t="str">
        <f t="shared" si="347"/>
        <v/>
      </c>
      <c r="SC40" s="101">
        <f>入力シート!SB40</f>
        <v>0</v>
      </c>
      <c r="SD40" s="101" t="str">
        <f>IF(SB40="","",入力シート!SC40)</f>
        <v/>
      </c>
      <c r="SE40" s="24">
        <f>TIME(入力シート!SE40,入力シート!SG40,0)</f>
        <v>0</v>
      </c>
      <c r="SF40" s="24">
        <f>TIME(入力シート!SI40,入力シート!SK40,0)</f>
        <v>0</v>
      </c>
      <c r="SG40" s="31">
        <f>TIME(入力シート!SM40,入力シート!SO40,0)</f>
        <v>0</v>
      </c>
      <c r="SH40" s="31">
        <f>TIME(入力シート!SQ40,入力シート!SS40,0)</f>
        <v>0</v>
      </c>
      <c r="SI40" s="24">
        <f t="shared" si="230"/>
        <v>0</v>
      </c>
      <c r="SJ40" s="24">
        <f t="shared" si="231"/>
        <v>0</v>
      </c>
      <c r="SK40" s="24">
        <f t="shared" si="232"/>
        <v>0</v>
      </c>
      <c r="SL40" s="26" t="str">
        <f t="shared" si="39"/>
        <v/>
      </c>
      <c r="SM40" s="26" t="str">
        <f t="shared" si="40"/>
        <v/>
      </c>
      <c r="SN40" s="24" t="str">
        <f t="shared" si="393"/>
        <v/>
      </c>
      <c r="SO40" s="24" t="str">
        <f t="shared" si="458"/>
        <v/>
      </c>
      <c r="SP40" s="101" t="str">
        <f t="shared" si="234"/>
        <v/>
      </c>
      <c r="SQ40" s="24" t="str">
        <f t="shared" si="235"/>
        <v/>
      </c>
      <c r="SR40" s="27">
        <f t="shared" si="374"/>
        <v>1</v>
      </c>
      <c r="SS40" s="27" t="str">
        <f t="shared" si="236"/>
        <v>1</v>
      </c>
      <c r="ST40" s="27" t="str">
        <f t="shared" si="348"/>
        <v/>
      </c>
      <c r="SU40" s="27" t="str">
        <f t="shared" si="237"/>
        <v/>
      </c>
      <c r="SV40" s="28" t="str">
        <f t="shared" ca="1" si="238"/>
        <v/>
      </c>
      <c r="SW40" s="33">
        <f>入力シート!SU40</f>
        <v>0</v>
      </c>
      <c r="SX40" s="88" t="str">
        <f t="shared" ca="1" si="459"/>
        <v/>
      </c>
      <c r="SY40" s="87" t="str">
        <f t="shared" si="460"/>
        <v/>
      </c>
      <c r="SZ40" s="89" t="str">
        <f t="shared" ca="1" si="239"/>
        <v/>
      </c>
      <c r="TA40" s="84">
        <f t="shared" si="240"/>
        <v>0</v>
      </c>
      <c r="TB40" s="84" t="str">
        <f t="shared" si="461"/>
        <v/>
      </c>
      <c r="TC40" s="84" t="str">
        <f t="shared" si="241"/>
        <v/>
      </c>
      <c r="TD40" s="24" t="str">
        <f t="shared" si="242"/>
        <v/>
      </c>
      <c r="TE40" s="101">
        <f>入力シート!SV40</f>
        <v>0</v>
      </c>
      <c r="TF40" s="210">
        <f>入力シート!SW40</f>
        <v>0</v>
      </c>
      <c r="TG40" s="211"/>
      <c r="TH40" s="212"/>
      <c r="TI40" s="94"/>
      <c r="TJ40" s="94"/>
      <c r="TK40" s="94"/>
      <c r="TL40" s="14">
        <f>入力シート!SX40</f>
        <v>0</v>
      </c>
      <c r="TN40" s="30" t="str">
        <f t="shared" si="349"/>
        <v/>
      </c>
      <c r="TO40" s="101">
        <f>入力シート!TN40</f>
        <v>0</v>
      </c>
      <c r="TP40" s="101" t="str">
        <f>IF(TN40="","",入力シート!TO40)</f>
        <v/>
      </c>
      <c r="TQ40" s="24">
        <f>TIME(入力シート!TQ40,入力シート!TS40,0)</f>
        <v>0</v>
      </c>
      <c r="TR40" s="24">
        <f>TIME(入力シート!TU40,入力シート!TW40,0)</f>
        <v>0</v>
      </c>
      <c r="TS40" s="31">
        <f>TIME(入力シート!TY40,入力シート!UA40,0)</f>
        <v>0</v>
      </c>
      <c r="TT40" s="31">
        <f>TIME(入力シート!UC40,入力シート!UE40,0)</f>
        <v>0</v>
      </c>
      <c r="TU40" s="24">
        <f t="shared" si="243"/>
        <v>0</v>
      </c>
      <c r="TV40" s="24">
        <f t="shared" si="244"/>
        <v>0</v>
      </c>
      <c r="TW40" s="24">
        <f t="shared" si="245"/>
        <v>0</v>
      </c>
      <c r="TX40" s="26" t="str">
        <f t="shared" si="42"/>
        <v/>
      </c>
      <c r="TY40" s="26" t="str">
        <f t="shared" si="43"/>
        <v/>
      </c>
      <c r="TZ40" s="24" t="str">
        <f t="shared" si="394"/>
        <v/>
      </c>
      <c r="UA40" s="24" t="str">
        <f t="shared" si="462"/>
        <v/>
      </c>
      <c r="UB40" s="101" t="str">
        <f t="shared" si="247"/>
        <v/>
      </c>
      <c r="UC40" s="24" t="str">
        <f t="shared" si="248"/>
        <v/>
      </c>
      <c r="UD40" s="27">
        <f t="shared" si="375"/>
        <v>1</v>
      </c>
      <c r="UE40" s="27" t="str">
        <f t="shared" si="249"/>
        <v>1</v>
      </c>
      <c r="UF40" s="27" t="str">
        <f t="shared" si="350"/>
        <v/>
      </c>
      <c r="UG40" s="27" t="str">
        <f t="shared" si="250"/>
        <v/>
      </c>
      <c r="UH40" s="28" t="str">
        <f t="shared" ca="1" si="251"/>
        <v/>
      </c>
      <c r="UI40" s="33">
        <f>入力シート!UG40</f>
        <v>0</v>
      </c>
      <c r="UJ40" s="88" t="str">
        <f t="shared" ca="1" si="463"/>
        <v/>
      </c>
      <c r="UK40" s="87" t="str">
        <f t="shared" si="464"/>
        <v/>
      </c>
      <c r="UL40" s="89" t="str">
        <f t="shared" ca="1" si="252"/>
        <v/>
      </c>
      <c r="UM40" s="84">
        <f t="shared" si="253"/>
        <v>0</v>
      </c>
      <c r="UN40" s="84" t="str">
        <f t="shared" si="465"/>
        <v/>
      </c>
      <c r="UO40" s="84" t="str">
        <f t="shared" si="254"/>
        <v/>
      </c>
      <c r="UP40" s="24" t="str">
        <f t="shared" si="255"/>
        <v/>
      </c>
      <c r="UQ40" s="101">
        <f>入力シート!UH40</f>
        <v>0</v>
      </c>
      <c r="UR40" s="210">
        <f>入力シート!UI40</f>
        <v>0</v>
      </c>
      <c r="US40" s="211"/>
      <c r="UT40" s="212"/>
      <c r="UU40" s="94"/>
      <c r="UV40" s="94"/>
      <c r="UW40" s="94"/>
      <c r="UX40" s="14">
        <f>入力シート!UJ40</f>
        <v>0</v>
      </c>
      <c r="UZ40" s="30" t="str">
        <f t="shared" si="351"/>
        <v/>
      </c>
      <c r="VA40" s="101">
        <f>入力シート!UZ40</f>
        <v>0</v>
      </c>
      <c r="VB40" s="101" t="str">
        <f>IF(UZ40="","",入力シート!VA40)</f>
        <v/>
      </c>
      <c r="VC40" s="24">
        <f>TIME(入力シート!VC40,入力シート!VE40,0)</f>
        <v>0</v>
      </c>
      <c r="VD40" s="24">
        <f>TIME(入力シート!VG40,入力シート!VI40,0)</f>
        <v>0</v>
      </c>
      <c r="VE40" s="31">
        <f>TIME(入力シート!VK40,入力シート!VM40,0)</f>
        <v>0</v>
      </c>
      <c r="VF40" s="31">
        <f>TIME(入力シート!VO40,入力シート!VQ40,0)</f>
        <v>0</v>
      </c>
      <c r="VG40" s="24">
        <f t="shared" si="256"/>
        <v>0</v>
      </c>
      <c r="VH40" s="24">
        <f t="shared" si="257"/>
        <v>0</v>
      </c>
      <c r="VI40" s="24">
        <f t="shared" si="258"/>
        <v>0</v>
      </c>
      <c r="VJ40" s="26" t="str">
        <f t="shared" si="45"/>
        <v/>
      </c>
      <c r="VK40" s="26" t="str">
        <f t="shared" si="46"/>
        <v/>
      </c>
      <c r="VL40" s="24" t="str">
        <f t="shared" si="395"/>
        <v/>
      </c>
      <c r="VM40" s="24" t="str">
        <f t="shared" si="466"/>
        <v/>
      </c>
      <c r="VN40" s="101" t="str">
        <f t="shared" si="260"/>
        <v/>
      </c>
      <c r="VO40" s="24" t="str">
        <f t="shared" si="261"/>
        <v/>
      </c>
      <c r="VP40" s="27">
        <f t="shared" si="376"/>
        <v>1</v>
      </c>
      <c r="VQ40" s="27" t="str">
        <f t="shared" si="262"/>
        <v>1</v>
      </c>
      <c r="VR40" s="27" t="str">
        <f t="shared" si="352"/>
        <v/>
      </c>
      <c r="VS40" s="27" t="str">
        <f t="shared" si="263"/>
        <v/>
      </c>
      <c r="VT40" s="28" t="str">
        <f t="shared" ca="1" si="264"/>
        <v/>
      </c>
      <c r="VU40" s="33">
        <f>入力シート!VS40</f>
        <v>0</v>
      </c>
      <c r="VV40" s="88" t="str">
        <f t="shared" ca="1" si="467"/>
        <v/>
      </c>
      <c r="VW40" s="87" t="str">
        <f t="shared" si="468"/>
        <v/>
      </c>
      <c r="VX40" s="89" t="str">
        <f t="shared" ca="1" si="265"/>
        <v/>
      </c>
      <c r="VY40" s="84">
        <f t="shared" si="266"/>
        <v>0</v>
      </c>
      <c r="VZ40" s="84" t="str">
        <f t="shared" si="469"/>
        <v/>
      </c>
      <c r="WA40" s="84" t="str">
        <f t="shared" si="267"/>
        <v/>
      </c>
      <c r="WB40" s="24" t="str">
        <f t="shared" si="268"/>
        <v/>
      </c>
      <c r="WC40" s="101">
        <f>入力シート!VT40</f>
        <v>0</v>
      </c>
      <c r="WD40" s="210">
        <f>入力シート!VU40</f>
        <v>0</v>
      </c>
      <c r="WE40" s="211"/>
      <c r="WF40" s="212"/>
      <c r="WG40" s="94"/>
      <c r="WH40" s="94"/>
      <c r="WI40" s="94"/>
      <c r="WJ40" s="14">
        <f>入力シート!VV40</f>
        <v>0</v>
      </c>
      <c r="WL40" s="30" t="str">
        <f t="shared" si="353"/>
        <v/>
      </c>
      <c r="WM40" s="101">
        <f>入力シート!WL40</f>
        <v>0</v>
      </c>
      <c r="WN40" s="101" t="str">
        <f>IF(WL40="","",入力シート!WM40)</f>
        <v/>
      </c>
      <c r="WO40" s="24">
        <f>TIME(入力シート!WO40,入力シート!WQ40,0)</f>
        <v>0</v>
      </c>
      <c r="WP40" s="24">
        <f>TIME(入力シート!WS40,入力シート!WU40,0)</f>
        <v>0</v>
      </c>
      <c r="WQ40" s="31">
        <f>TIME(入力シート!WW40,入力シート!WY40,0)</f>
        <v>0</v>
      </c>
      <c r="WR40" s="31">
        <f>TIME(入力シート!XA40,入力シート!XC40,0)</f>
        <v>0</v>
      </c>
      <c r="WS40" s="24">
        <f t="shared" si="269"/>
        <v>0</v>
      </c>
      <c r="WT40" s="24">
        <f t="shared" si="270"/>
        <v>0</v>
      </c>
      <c r="WU40" s="24">
        <f t="shared" si="271"/>
        <v>0</v>
      </c>
      <c r="WV40" s="26" t="str">
        <f t="shared" si="48"/>
        <v/>
      </c>
      <c r="WW40" s="26" t="str">
        <f t="shared" si="49"/>
        <v/>
      </c>
      <c r="WX40" s="24" t="str">
        <f t="shared" si="396"/>
        <v/>
      </c>
      <c r="WY40" s="24" t="str">
        <f t="shared" si="470"/>
        <v/>
      </c>
      <c r="WZ40" s="101" t="str">
        <f t="shared" si="273"/>
        <v/>
      </c>
      <c r="XA40" s="24" t="str">
        <f t="shared" si="274"/>
        <v/>
      </c>
      <c r="XB40" s="27">
        <f t="shared" si="377"/>
        <v>1</v>
      </c>
      <c r="XC40" s="27" t="str">
        <f t="shared" si="275"/>
        <v>1</v>
      </c>
      <c r="XD40" s="27" t="str">
        <f t="shared" si="354"/>
        <v/>
      </c>
      <c r="XE40" s="27" t="str">
        <f t="shared" si="276"/>
        <v/>
      </c>
      <c r="XF40" s="28" t="str">
        <f t="shared" ca="1" si="277"/>
        <v/>
      </c>
      <c r="XG40" s="33">
        <f>入力シート!XE40</f>
        <v>0</v>
      </c>
      <c r="XH40" s="88" t="str">
        <f t="shared" ca="1" si="471"/>
        <v/>
      </c>
      <c r="XI40" s="87" t="str">
        <f t="shared" si="472"/>
        <v/>
      </c>
      <c r="XJ40" s="89" t="str">
        <f t="shared" ca="1" si="278"/>
        <v/>
      </c>
      <c r="XK40" s="84">
        <f t="shared" si="279"/>
        <v>0</v>
      </c>
      <c r="XL40" s="84" t="str">
        <f t="shared" si="473"/>
        <v/>
      </c>
      <c r="XM40" s="84" t="str">
        <f t="shared" si="280"/>
        <v/>
      </c>
      <c r="XN40" s="24" t="str">
        <f t="shared" si="281"/>
        <v/>
      </c>
      <c r="XO40" s="101">
        <f>入力シート!XF40</f>
        <v>0</v>
      </c>
      <c r="XP40" s="210">
        <f>入力シート!XG40</f>
        <v>0</v>
      </c>
      <c r="XQ40" s="211"/>
      <c r="XR40" s="212"/>
      <c r="XS40" s="94"/>
      <c r="XT40" s="94"/>
      <c r="XU40" s="94"/>
      <c r="XV40" s="14">
        <f>入力シート!XH40</f>
        <v>0</v>
      </c>
      <c r="XX40" s="30" t="str">
        <f t="shared" si="355"/>
        <v/>
      </c>
      <c r="XY40" s="101">
        <f>入力シート!XX40</f>
        <v>0</v>
      </c>
      <c r="XZ40" s="101" t="str">
        <f>IF(XX40="","",入力シート!XY40)</f>
        <v/>
      </c>
      <c r="YA40" s="24">
        <f>TIME(入力シート!YA40,入力シート!YC40,0)</f>
        <v>0</v>
      </c>
      <c r="YB40" s="24">
        <f>TIME(入力シート!YE40,入力シート!YG40,0)</f>
        <v>0</v>
      </c>
      <c r="YC40" s="31">
        <f>TIME(入力シート!YI40,入力シート!YK40,0)</f>
        <v>0</v>
      </c>
      <c r="YD40" s="31">
        <f>TIME(入力シート!YM40,入力シート!YO40,0)</f>
        <v>0</v>
      </c>
      <c r="YE40" s="24">
        <f t="shared" si="282"/>
        <v>0</v>
      </c>
      <c r="YF40" s="24">
        <f t="shared" si="283"/>
        <v>0</v>
      </c>
      <c r="YG40" s="24">
        <f t="shared" si="284"/>
        <v>0</v>
      </c>
      <c r="YH40" s="26" t="str">
        <f t="shared" si="51"/>
        <v/>
      </c>
      <c r="YI40" s="26" t="str">
        <f t="shared" si="52"/>
        <v/>
      </c>
      <c r="YJ40" s="24" t="str">
        <f t="shared" si="397"/>
        <v/>
      </c>
      <c r="YK40" s="24" t="str">
        <f t="shared" si="474"/>
        <v/>
      </c>
      <c r="YL40" s="101" t="str">
        <f t="shared" si="286"/>
        <v/>
      </c>
      <c r="YM40" s="24" t="str">
        <f t="shared" si="287"/>
        <v/>
      </c>
      <c r="YN40" s="27">
        <f t="shared" si="378"/>
        <v>1</v>
      </c>
      <c r="YO40" s="27" t="str">
        <f t="shared" si="288"/>
        <v>1</v>
      </c>
      <c r="YP40" s="27" t="str">
        <f t="shared" si="356"/>
        <v/>
      </c>
      <c r="YQ40" s="27" t="str">
        <f t="shared" si="289"/>
        <v/>
      </c>
      <c r="YR40" s="28" t="str">
        <f t="shared" ca="1" si="290"/>
        <v/>
      </c>
      <c r="YS40" s="33">
        <f>入力シート!YQ40</f>
        <v>0</v>
      </c>
      <c r="YT40" s="88" t="str">
        <f t="shared" ca="1" si="475"/>
        <v/>
      </c>
      <c r="YU40" s="87" t="str">
        <f t="shared" si="476"/>
        <v/>
      </c>
      <c r="YV40" s="89" t="str">
        <f t="shared" ca="1" si="291"/>
        <v/>
      </c>
      <c r="YW40" s="84">
        <f t="shared" si="292"/>
        <v>0</v>
      </c>
      <c r="YX40" s="84" t="str">
        <f t="shared" si="477"/>
        <v/>
      </c>
      <c r="YY40" s="84" t="str">
        <f t="shared" si="293"/>
        <v/>
      </c>
      <c r="YZ40" s="24" t="str">
        <f t="shared" si="294"/>
        <v/>
      </c>
      <c r="ZA40" s="101">
        <f>入力シート!YR40</f>
        <v>0</v>
      </c>
      <c r="ZB40" s="210">
        <f>入力シート!YS40</f>
        <v>0</v>
      </c>
      <c r="ZC40" s="211"/>
      <c r="ZD40" s="212"/>
      <c r="ZE40" s="94"/>
      <c r="ZF40" s="94"/>
      <c r="ZG40" s="94"/>
      <c r="ZH40" s="14">
        <f>入力シート!YT40</f>
        <v>0</v>
      </c>
      <c r="ZJ40" s="30" t="str">
        <f t="shared" si="357"/>
        <v/>
      </c>
      <c r="ZK40" s="101">
        <f>入力シート!ZJ40</f>
        <v>0</v>
      </c>
      <c r="ZL40" s="101" t="str">
        <f>IF(ZJ40="","",入力シート!ZK40)</f>
        <v/>
      </c>
      <c r="ZM40" s="24">
        <f>TIME(入力シート!ZM40,入力シート!ZO40,0)</f>
        <v>0</v>
      </c>
      <c r="ZN40" s="24">
        <f>TIME(入力シート!ZQ40,入力シート!ZS40,0)</f>
        <v>0</v>
      </c>
      <c r="ZO40" s="31">
        <f>TIME(入力シート!ZU40,入力シート!ZW40,0)</f>
        <v>0</v>
      </c>
      <c r="ZP40" s="31">
        <f>TIME(入力シート!ZY40,入力シート!AAA40,0)</f>
        <v>0</v>
      </c>
      <c r="ZQ40" s="24">
        <f t="shared" si="295"/>
        <v>0</v>
      </c>
      <c r="ZR40" s="24">
        <f t="shared" si="296"/>
        <v>0</v>
      </c>
      <c r="ZS40" s="24">
        <f t="shared" si="297"/>
        <v>0</v>
      </c>
      <c r="ZT40" s="26" t="str">
        <f t="shared" si="54"/>
        <v/>
      </c>
      <c r="ZU40" s="26" t="str">
        <f t="shared" si="55"/>
        <v/>
      </c>
      <c r="ZV40" s="24" t="str">
        <f t="shared" si="398"/>
        <v/>
      </c>
      <c r="ZW40" s="24" t="str">
        <f t="shared" si="478"/>
        <v/>
      </c>
      <c r="ZX40" s="101" t="str">
        <f t="shared" si="299"/>
        <v/>
      </c>
      <c r="ZY40" s="24" t="str">
        <f t="shared" si="300"/>
        <v/>
      </c>
      <c r="ZZ40" s="27">
        <f t="shared" si="379"/>
        <v>1</v>
      </c>
      <c r="AAA40" s="27" t="str">
        <f t="shared" si="301"/>
        <v>1</v>
      </c>
      <c r="AAB40" s="27" t="str">
        <f t="shared" si="358"/>
        <v/>
      </c>
      <c r="AAC40" s="27" t="str">
        <f t="shared" si="302"/>
        <v/>
      </c>
      <c r="AAD40" s="28" t="str">
        <f t="shared" ca="1" si="303"/>
        <v/>
      </c>
      <c r="AAE40" s="33">
        <f>入力シート!AAC40</f>
        <v>0</v>
      </c>
      <c r="AAF40" s="88" t="str">
        <f t="shared" ca="1" si="479"/>
        <v/>
      </c>
      <c r="AAG40" s="87" t="str">
        <f t="shared" si="480"/>
        <v/>
      </c>
      <c r="AAH40" s="89" t="str">
        <f t="shared" ca="1" si="304"/>
        <v/>
      </c>
      <c r="AAI40" s="84">
        <f t="shared" si="305"/>
        <v>0</v>
      </c>
      <c r="AAJ40" s="84" t="str">
        <f t="shared" si="481"/>
        <v/>
      </c>
      <c r="AAK40" s="84" t="str">
        <f t="shared" si="306"/>
        <v/>
      </c>
      <c r="AAL40" s="24" t="str">
        <f t="shared" si="307"/>
        <v/>
      </c>
      <c r="AAM40" s="101">
        <f>入力シート!AAD40</f>
        <v>0</v>
      </c>
      <c r="AAN40" s="210">
        <f>入力シート!AAE40</f>
        <v>0</v>
      </c>
      <c r="AAO40" s="211"/>
      <c r="AAP40" s="212"/>
      <c r="AAQ40" s="94"/>
      <c r="AAR40" s="94"/>
      <c r="AAS40" s="94"/>
      <c r="AAT40" s="14">
        <f>入力シート!AAF40</f>
        <v>0</v>
      </c>
      <c r="AAV40" s="30" t="str">
        <f t="shared" si="359"/>
        <v/>
      </c>
      <c r="AAW40" s="101">
        <f>入力シート!AAV40</f>
        <v>0</v>
      </c>
      <c r="AAX40" s="101" t="str">
        <f>IF(AAV40="","",入力シート!AAW40)</f>
        <v/>
      </c>
      <c r="AAY40" s="24">
        <f>TIME(入力シート!AAY40,入力シート!ABA40,0)</f>
        <v>0</v>
      </c>
      <c r="AAZ40" s="24">
        <f>TIME(入力シート!ABC40,入力シート!ABE40,0)</f>
        <v>0</v>
      </c>
      <c r="ABA40" s="31">
        <f>TIME(入力シート!ABG40,入力シート!ABI40,0)</f>
        <v>0</v>
      </c>
      <c r="ABB40" s="31">
        <f>TIME(入力シート!ABK40,入力シート!ABM40,0)</f>
        <v>0</v>
      </c>
      <c r="ABC40" s="24">
        <f t="shared" si="308"/>
        <v>0</v>
      </c>
      <c r="ABD40" s="24">
        <f t="shared" si="309"/>
        <v>0</v>
      </c>
      <c r="ABE40" s="24">
        <f t="shared" si="310"/>
        <v>0</v>
      </c>
      <c r="ABF40" s="26" t="str">
        <f t="shared" si="57"/>
        <v/>
      </c>
      <c r="ABG40" s="26" t="str">
        <f t="shared" si="58"/>
        <v/>
      </c>
      <c r="ABH40" s="24" t="str">
        <f t="shared" si="399"/>
        <v/>
      </c>
      <c r="ABI40" s="24" t="str">
        <f t="shared" si="482"/>
        <v/>
      </c>
      <c r="ABJ40" s="101" t="str">
        <f t="shared" si="312"/>
        <v/>
      </c>
      <c r="ABK40" s="24" t="str">
        <f t="shared" si="313"/>
        <v/>
      </c>
      <c r="ABL40" s="27">
        <f t="shared" si="380"/>
        <v>1</v>
      </c>
      <c r="ABM40" s="27" t="str">
        <f t="shared" si="314"/>
        <v>1</v>
      </c>
      <c r="ABN40" s="27" t="str">
        <f t="shared" si="360"/>
        <v/>
      </c>
      <c r="ABO40" s="27" t="str">
        <f t="shared" si="315"/>
        <v/>
      </c>
      <c r="ABP40" s="28" t="str">
        <f t="shared" ca="1" si="316"/>
        <v/>
      </c>
      <c r="ABQ40" s="33">
        <f>入力シート!ABO40</f>
        <v>0</v>
      </c>
      <c r="ABR40" s="88" t="str">
        <f t="shared" ca="1" si="483"/>
        <v/>
      </c>
      <c r="ABS40" s="87" t="str">
        <f t="shared" si="484"/>
        <v/>
      </c>
      <c r="ABT40" s="89" t="str">
        <f t="shared" ca="1" si="317"/>
        <v/>
      </c>
      <c r="ABU40" s="84">
        <f t="shared" si="318"/>
        <v>0</v>
      </c>
      <c r="ABV40" s="84" t="str">
        <f t="shared" si="485"/>
        <v/>
      </c>
      <c r="ABW40" s="84" t="str">
        <f t="shared" si="319"/>
        <v/>
      </c>
      <c r="ABX40" s="24" t="str">
        <f t="shared" si="320"/>
        <v/>
      </c>
      <c r="ABY40" s="101">
        <f>入力シート!ABP40</f>
        <v>0</v>
      </c>
      <c r="ABZ40" s="210">
        <f>入力シート!ABQ40</f>
        <v>0</v>
      </c>
      <c r="ACA40" s="211"/>
      <c r="ACB40" s="212"/>
      <c r="ACC40" s="94"/>
      <c r="ACD40" s="94"/>
      <c r="ACE40" s="94"/>
      <c r="ACF40" s="14">
        <f>入力シート!ABR40</f>
        <v>0</v>
      </c>
    </row>
    <row r="41" spans="2:760" ht="18" customHeight="1" x14ac:dyDescent="0.2">
      <c r="B41" s="30" t="str">
        <f t="shared" si="321"/>
        <v/>
      </c>
      <c r="C41" s="101">
        <f>入力シート!B41</f>
        <v>0</v>
      </c>
      <c r="D41" s="101" t="str">
        <f>IF(B41="","",入力シート!C41)</f>
        <v/>
      </c>
      <c r="E41" s="24">
        <f>TIME(入力シート!E41,入力シート!G41,0)</f>
        <v>0</v>
      </c>
      <c r="F41" s="24">
        <f>TIME(入力シート!I41,入力シート!K41,0)</f>
        <v>0</v>
      </c>
      <c r="G41" s="31">
        <f>TIME(入力シート!M41,入力シート!O41,0)</f>
        <v>0</v>
      </c>
      <c r="H41" s="31">
        <f>TIME(入力シート!Q41,入力シート!S41,0)</f>
        <v>0</v>
      </c>
      <c r="I41" s="24">
        <f t="shared" si="60"/>
        <v>0</v>
      </c>
      <c r="J41" s="24">
        <f t="shared" si="61"/>
        <v>0</v>
      </c>
      <c r="K41" s="24">
        <f t="shared" si="62"/>
        <v>0</v>
      </c>
      <c r="L41" s="26" t="str">
        <f t="shared" si="400"/>
        <v/>
      </c>
      <c r="M41" s="26" t="str">
        <f t="shared" ref="M41:M59" si="486">IF(AND(OR(L41="c",L41="d"),AE41="特例計算"),"a",L41)</f>
        <v/>
      </c>
      <c r="N41" s="24" t="str">
        <f t="shared" si="401"/>
        <v/>
      </c>
      <c r="O41" s="24" t="str">
        <f t="shared" si="402"/>
        <v/>
      </c>
      <c r="P41" s="101" t="str">
        <f t="shared" si="403"/>
        <v/>
      </c>
      <c r="Q41" s="24" t="str">
        <f t="shared" si="66"/>
        <v/>
      </c>
      <c r="R41" s="27">
        <f t="shared" si="361"/>
        <v>1</v>
      </c>
      <c r="S41" s="27" t="str">
        <f t="shared" si="404"/>
        <v>1</v>
      </c>
      <c r="T41" s="27" t="str">
        <f t="shared" si="322"/>
        <v/>
      </c>
      <c r="U41" s="27" t="str">
        <f t="shared" si="405"/>
        <v/>
      </c>
      <c r="V41" s="28" t="str">
        <f t="shared" ca="1" si="406"/>
        <v/>
      </c>
      <c r="W41" s="33">
        <f>入力シート!U41</f>
        <v>0</v>
      </c>
      <c r="X41" s="88" t="str">
        <f t="shared" ca="1" si="407"/>
        <v/>
      </c>
      <c r="Y41" s="87" t="str">
        <f t="shared" si="408"/>
        <v/>
      </c>
      <c r="Z41" s="89" t="str">
        <f t="shared" ca="1" si="70"/>
        <v/>
      </c>
      <c r="AA41" s="84">
        <f t="shared" si="71"/>
        <v>0</v>
      </c>
      <c r="AB41" s="84" t="str">
        <f t="shared" si="409"/>
        <v/>
      </c>
      <c r="AC41" s="84" t="str">
        <f t="shared" si="72"/>
        <v/>
      </c>
      <c r="AD41" s="24" t="str">
        <f t="shared" si="73"/>
        <v/>
      </c>
      <c r="AE41" s="101">
        <f>入力シート!V41</f>
        <v>0</v>
      </c>
      <c r="AF41" s="210">
        <f>入力シート!W41</f>
        <v>0</v>
      </c>
      <c r="AG41" s="211"/>
      <c r="AH41" s="212"/>
      <c r="AI41" s="94"/>
      <c r="AJ41" s="94"/>
      <c r="AK41" s="94"/>
      <c r="AL41" s="14">
        <f>入力シート!X41</f>
        <v>0</v>
      </c>
      <c r="AN41" s="30" t="str">
        <f t="shared" si="323"/>
        <v/>
      </c>
      <c r="AO41" s="101">
        <f>入力シート!AN41</f>
        <v>0</v>
      </c>
      <c r="AP41" s="101" t="str">
        <f>IF(AN41="","",入力シート!AO41)</f>
        <v/>
      </c>
      <c r="AQ41" s="24">
        <f>TIME(入力シート!AQ41,入力シート!AS41,0)</f>
        <v>0</v>
      </c>
      <c r="AR41" s="24">
        <f>TIME(入力シート!AU41,入力シート!AW41,0)</f>
        <v>0</v>
      </c>
      <c r="AS41" s="31">
        <f>TIME(入力シート!AY41,入力シート!BA41,0)</f>
        <v>0</v>
      </c>
      <c r="AT41" s="31">
        <f>TIME(入力シート!BC41,入力シート!BE41,0)</f>
        <v>0</v>
      </c>
      <c r="AU41" s="24">
        <f t="shared" si="74"/>
        <v>0</v>
      </c>
      <c r="AV41" s="24">
        <f t="shared" si="75"/>
        <v>0</v>
      </c>
      <c r="AW41" s="24">
        <f t="shared" si="76"/>
        <v>0</v>
      </c>
      <c r="AX41" s="26" t="str">
        <f t="shared" si="3"/>
        <v/>
      </c>
      <c r="AY41" s="26" t="str">
        <f t="shared" si="4"/>
        <v/>
      </c>
      <c r="AZ41" s="24" t="str">
        <f t="shared" si="381"/>
        <v/>
      </c>
      <c r="BA41" s="24" t="str">
        <f t="shared" si="410"/>
        <v/>
      </c>
      <c r="BB41" s="101" t="str">
        <f t="shared" si="78"/>
        <v/>
      </c>
      <c r="BC41" s="24" t="str">
        <f t="shared" si="79"/>
        <v/>
      </c>
      <c r="BD41" s="27">
        <f t="shared" si="362"/>
        <v>1</v>
      </c>
      <c r="BE41" s="27" t="str">
        <f t="shared" si="80"/>
        <v>1</v>
      </c>
      <c r="BF41" s="27" t="str">
        <f t="shared" si="324"/>
        <v/>
      </c>
      <c r="BG41" s="27" t="str">
        <f t="shared" si="81"/>
        <v/>
      </c>
      <c r="BH41" s="28" t="str">
        <f t="shared" ca="1" si="82"/>
        <v/>
      </c>
      <c r="BI41" s="33">
        <f>入力シート!BG41</f>
        <v>0</v>
      </c>
      <c r="BJ41" s="88" t="str">
        <f t="shared" ca="1" si="411"/>
        <v/>
      </c>
      <c r="BK41" s="87" t="str">
        <f t="shared" si="412"/>
        <v/>
      </c>
      <c r="BL41" s="89" t="str">
        <f t="shared" ca="1" si="83"/>
        <v/>
      </c>
      <c r="BM41" s="84">
        <f t="shared" si="84"/>
        <v>0</v>
      </c>
      <c r="BN41" s="84" t="str">
        <f t="shared" si="413"/>
        <v/>
      </c>
      <c r="BO41" s="84" t="str">
        <f t="shared" si="85"/>
        <v/>
      </c>
      <c r="BP41" s="24" t="str">
        <f t="shared" si="86"/>
        <v/>
      </c>
      <c r="BQ41" s="101">
        <f>入力シート!BH41</f>
        <v>0</v>
      </c>
      <c r="BR41" s="210">
        <f>入力シート!BI41</f>
        <v>0</v>
      </c>
      <c r="BS41" s="211"/>
      <c r="BT41" s="212"/>
      <c r="BU41" s="94"/>
      <c r="BV41" s="94"/>
      <c r="BW41" s="94"/>
      <c r="BX41" s="14">
        <f>入力シート!BJ41</f>
        <v>0</v>
      </c>
      <c r="BZ41" s="30" t="str">
        <f t="shared" si="325"/>
        <v/>
      </c>
      <c r="CA41" s="101">
        <f>入力シート!BZ41</f>
        <v>0</v>
      </c>
      <c r="CB41" s="101" t="str">
        <f>IF(BZ41="","",入力シート!CA41)</f>
        <v/>
      </c>
      <c r="CC41" s="24">
        <f>TIME(入力シート!CC41,入力シート!CE41,0)</f>
        <v>0</v>
      </c>
      <c r="CD41" s="24">
        <f>TIME(入力シート!CG41,入力シート!CI41,0)</f>
        <v>0</v>
      </c>
      <c r="CE41" s="31">
        <f>TIME(入力シート!CK41,入力シート!CM41,0)</f>
        <v>0</v>
      </c>
      <c r="CF41" s="31">
        <f>TIME(入力シート!CO41,入力シート!CQ41,0)</f>
        <v>0</v>
      </c>
      <c r="CG41" s="24">
        <f t="shared" si="87"/>
        <v>0</v>
      </c>
      <c r="CH41" s="24">
        <f t="shared" si="88"/>
        <v>0</v>
      </c>
      <c r="CI41" s="24">
        <f t="shared" si="89"/>
        <v>0</v>
      </c>
      <c r="CJ41" s="26" t="str">
        <f t="shared" si="6"/>
        <v/>
      </c>
      <c r="CK41" s="26" t="str">
        <f t="shared" si="7"/>
        <v/>
      </c>
      <c r="CL41" s="24" t="str">
        <f t="shared" si="382"/>
        <v/>
      </c>
      <c r="CM41" s="24" t="str">
        <f t="shared" si="414"/>
        <v/>
      </c>
      <c r="CN41" s="101" t="str">
        <f t="shared" si="91"/>
        <v/>
      </c>
      <c r="CO41" s="24" t="str">
        <f t="shared" si="92"/>
        <v/>
      </c>
      <c r="CP41" s="27">
        <f t="shared" si="363"/>
        <v>1</v>
      </c>
      <c r="CQ41" s="27" t="str">
        <f t="shared" si="93"/>
        <v>1</v>
      </c>
      <c r="CR41" s="27" t="str">
        <f t="shared" si="326"/>
        <v/>
      </c>
      <c r="CS41" s="27" t="str">
        <f t="shared" si="94"/>
        <v/>
      </c>
      <c r="CT41" s="28" t="str">
        <f t="shared" ca="1" si="95"/>
        <v/>
      </c>
      <c r="CU41" s="33">
        <f>入力シート!CS41</f>
        <v>0</v>
      </c>
      <c r="CV41" s="88" t="str">
        <f t="shared" ca="1" si="415"/>
        <v/>
      </c>
      <c r="CW41" s="87" t="str">
        <f t="shared" si="416"/>
        <v/>
      </c>
      <c r="CX41" s="89" t="str">
        <f t="shared" ca="1" si="96"/>
        <v/>
      </c>
      <c r="CY41" s="84">
        <f t="shared" si="97"/>
        <v>0</v>
      </c>
      <c r="CZ41" s="84" t="str">
        <f t="shared" si="417"/>
        <v/>
      </c>
      <c r="DA41" s="84" t="str">
        <f t="shared" si="98"/>
        <v/>
      </c>
      <c r="DB41" s="24" t="str">
        <f t="shared" si="99"/>
        <v/>
      </c>
      <c r="DC41" s="101">
        <f>入力シート!CT41</f>
        <v>0</v>
      </c>
      <c r="DD41" s="210">
        <f>入力シート!CU41</f>
        <v>0</v>
      </c>
      <c r="DE41" s="211"/>
      <c r="DF41" s="212"/>
      <c r="DG41" s="94"/>
      <c r="DH41" s="94"/>
      <c r="DI41" s="94"/>
      <c r="DJ41" s="14">
        <f>入力シート!CV41</f>
        <v>0</v>
      </c>
      <c r="DL41" s="30" t="str">
        <f t="shared" si="327"/>
        <v/>
      </c>
      <c r="DM41" s="101">
        <f>入力シート!DL41</f>
        <v>0</v>
      </c>
      <c r="DN41" s="101" t="str">
        <f>IF(DL41="","",入力シート!DM41)</f>
        <v/>
      </c>
      <c r="DO41" s="24">
        <f>TIME(入力シート!DO41,入力シート!DQ41,0)</f>
        <v>0</v>
      </c>
      <c r="DP41" s="24">
        <f>TIME(入力シート!DS41,入力シート!DU41,0)</f>
        <v>0</v>
      </c>
      <c r="DQ41" s="31">
        <f>TIME(入力シート!DW41,入力シート!DY41,0)</f>
        <v>0</v>
      </c>
      <c r="DR41" s="31">
        <f>TIME(入力シート!EA41,入力シート!EC41,0)</f>
        <v>0</v>
      </c>
      <c r="DS41" s="24">
        <f t="shared" si="100"/>
        <v>0</v>
      </c>
      <c r="DT41" s="24">
        <f t="shared" si="101"/>
        <v>0</v>
      </c>
      <c r="DU41" s="24">
        <f t="shared" si="102"/>
        <v>0</v>
      </c>
      <c r="DV41" s="26" t="str">
        <f t="shared" si="9"/>
        <v/>
      </c>
      <c r="DW41" s="26" t="str">
        <f t="shared" si="10"/>
        <v/>
      </c>
      <c r="DX41" s="24" t="str">
        <f t="shared" si="383"/>
        <v/>
      </c>
      <c r="DY41" s="24" t="str">
        <f t="shared" si="418"/>
        <v/>
      </c>
      <c r="DZ41" s="101" t="str">
        <f t="shared" si="104"/>
        <v/>
      </c>
      <c r="EA41" s="24" t="str">
        <f t="shared" si="105"/>
        <v/>
      </c>
      <c r="EB41" s="27">
        <f t="shared" si="364"/>
        <v>1</v>
      </c>
      <c r="EC41" s="27" t="str">
        <f t="shared" si="106"/>
        <v>1</v>
      </c>
      <c r="ED41" s="27" t="str">
        <f t="shared" si="328"/>
        <v/>
      </c>
      <c r="EE41" s="27" t="str">
        <f t="shared" si="107"/>
        <v/>
      </c>
      <c r="EF41" s="28" t="str">
        <f t="shared" ca="1" si="108"/>
        <v/>
      </c>
      <c r="EG41" s="33">
        <f>入力シート!EE41</f>
        <v>0</v>
      </c>
      <c r="EH41" s="88" t="str">
        <f t="shared" ca="1" si="419"/>
        <v/>
      </c>
      <c r="EI41" s="87" t="str">
        <f t="shared" si="420"/>
        <v/>
      </c>
      <c r="EJ41" s="89" t="str">
        <f t="shared" ca="1" si="109"/>
        <v/>
      </c>
      <c r="EK41" s="84">
        <f t="shared" si="110"/>
        <v>0</v>
      </c>
      <c r="EL41" s="84" t="str">
        <f t="shared" si="421"/>
        <v/>
      </c>
      <c r="EM41" s="84" t="str">
        <f t="shared" si="111"/>
        <v/>
      </c>
      <c r="EN41" s="24" t="str">
        <f t="shared" si="112"/>
        <v/>
      </c>
      <c r="EO41" s="101">
        <f>入力シート!EF41</f>
        <v>0</v>
      </c>
      <c r="EP41" s="210">
        <f>入力シート!EG41</f>
        <v>0</v>
      </c>
      <c r="EQ41" s="211"/>
      <c r="ER41" s="212"/>
      <c r="ES41" s="94"/>
      <c r="ET41" s="94"/>
      <c r="EU41" s="94"/>
      <c r="EV41" s="14">
        <f>入力シート!EH41</f>
        <v>0</v>
      </c>
      <c r="EX41" s="30" t="str">
        <f t="shared" si="329"/>
        <v/>
      </c>
      <c r="EY41" s="101">
        <f>入力シート!EX41</f>
        <v>0</v>
      </c>
      <c r="EZ41" s="101" t="str">
        <f>IF(EX41="","",入力シート!EY41)</f>
        <v/>
      </c>
      <c r="FA41" s="24">
        <f>TIME(入力シート!FA41,入力シート!FC41,0)</f>
        <v>0</v>
      </c>
      <c r="FB41" s="24">
        <f>TIME(入力シート!FE41,入力シート!FG41,0)</f>
        <v>0</v>
      </c>
      <c r="FC41" s="31">
        <f>TIME(入力シート!FI41,入力シート!FK41,0)</f>
        <v>0</v>
      </c>
      <c r="FD41" s="31">
        <f>TIME(入力シート!FM41,入力シート!FO41,0)</f>
        <v>0</v>
      </c>
      <c r="FE41" s="24">
        <f t="shared" si="113"/>
        <v>0</v>
      </c>
      <c r="FF41" s="24">
        <f t="shared" si="114"/>
        <v>0</v>
      </c>
      <c r="FG41" s="24">
        <f t="shared" si="115"/>
        <v>0</v>
      </c>
      <c r="FH41" s="26" t="str">
        <f t="shared" si="12"/>
        <v/>
      </c>
      <c r="FI41" s="26" t="str">
        <f t="shared" si="13"/>
        <v/>
      </c>
      <c r="FJ41" s="24" t="str">
        <f t="shared" si="384"/>
        <v/>
      </c>
      <c r="FK41" s="24" t="str">
        <f t="shared" si="422"/>
        <v/>
      </c>
      <c r="FL41" s="101" t="str">
        <f t="shared" si="117"/>
        <v/>
      </c>
      <c r="FM41" s="24" t="str">
        <f t="shared" si="118"/>
        <v/>
      </c>
      <c r="FN41" s="27">
        <f t="shared" si="365"/>
        <v>1</v>
      </c>
      <c r="FO41" s="27" t="str">
        <f t="shared" si="119"/>
        <v>1</v>
      </c>
      <c r="FP41" s="27" t="str">
        <f t="shared" si="330"/>
        <v/>
      </c>
      <c r="FQ41" s="27" t="str">
        <f t="shared" si="120"/>
        <v/>
      </c>
      <c r="FR41" s="28" t="str">
        <f t="shared" ca="1" si="121"/>
        <v/>
      </c>
      <c r="FS41" s="33">
        <f>入力シート!FQ41</f>
        <v>0</v>
      </c>
      <c r="FT41" s="88" t="str">
        <f t="shared" ca="1" si="423"/>
        <v/>
      </c>
      <c r="FU41" s="87" t="str">
        <f t="shared" si="424"/>
        <v/>
      </c>
      <c r="FV41" s="89" t="str">
        <f t="shared" ca="1" si="122"/>
        <v/>
      </c>
      <c r="FW41" s="84">
        <f t="shared" si="123"/>
        <v>0</v>
      </c>
      <c r="FX41" s="84" t="str">
        <f t="shared" si="425"/>
        <v/>
      </c>
      <c r="FY41" s="84" t="str">
        <f t="shared" si="124"/>
        <v/>
      </c>
      <c r="FZ41" s="24" t="str">
        <f t="shared" si="125"/>
        <v/>
      </c>
      <c r="GA41" s="101">
        <f>入力シート!FR41</f>
        <v>0</v>
      </c>
      <c r="GB41" s="210">
        <f>入力シート!FS41</f>
        <v>0</v>
      </c>
      <c r="GC41" s="211"/>
      <c r="GD41" s="212"/>
      <c r="GE41" s="94"/>
      <c r="GF41" s="94"/>
      <c r="GG41" s="94"/>
      <c r="GH41" s="14">
        <f>入力シート!FT41</f>
        <v>0</v>
      </c>
      <c r="GJ41" s="30" t="str">
        <f t="shared" si="331"/>
        <v/>
      </c>
      <c r="GK41" s="101">
        <f>入力シート!GJ41</f>
        <v>0</v>
      </c>
      <c r="GL41" s="101" t="str">
        <f>IF(GJ41="","",入力シート!GK41)</f>
        <v/>
      </c>
      <c r="GM41" s="24">
        <f>TIME(入力シート!GM41,入力シート!GO41,0)</f>
        <v>0</v>
      </c>
      <c r="GN41" s="24">
        <f>TIME(入力シート!GQ41,入力シート!GS41,0)</f>
        <v>0</v>
      </c>
      <c r="GO41" s="31">
        <f>TIME(入力シート!GU41,入力シート!GW41,0)</f>
        <v>0</v>
      </c>
      <c r="GP41" s="31">
        <f>TIME(入力シート!GY41,入力シート!HA41,0)</f>
        <v>0</v>
      </c>
      <c r="GQ41" s="24">
        <f t="shared" si="126"/>
        <v>0</v>
      </c>
      <c r="GR41" s="24">
        <f t="shared" si="127"/>
        <v>0</v>
      </c>
      <c r="GS41" s="24">
        <f t="shared" si="128"/>
        <v>0</v>
      </c>
      <c r="GT41" s="26" t="str">
        <f t="shared" si="15"/>
        <v/>
      </c>
      <c r="GU41" s="26" t="str">
        <f t="shared" si="16"/>
        <v/>
      </c>
      <c r="GV41" s="24" t="str">
        <f t="shared" si="385"/>
        <v/>
      </c>
      <c r="GW41" s="24" t="str">
        <f t="shared" si="426"/>
        <v/>
      </c>
      <c r="GX41" s="101" t="str">
        <f t="shared" si="130"/>
        <v/>
      </c>
      <c r="GY41" s="24" t="str">
        <f t="shared" si="131"/>
        <v/>
      </c>
      <c r="GZ41" s="27">
        <f t="shared" si="366"/>
        <v>1</v>
      </c>
      <c r="HA41" s="27" t="str">
        <f t="shared" si="132"/>
        <v>1</v>
      </c>
      <c r="HB41" s="27" t="str">
        <f t="shared" si="332"/>
        <v/>
      </c>
      <c r="HC41" s="27" t="str">
        <f t="shared" si="133"/>
        <v/>
      </c>
      <c r="HD41" s="28" t="str">
        <f t="shared" ca="1" si="134"/>
        <v/>
      </c>
      <c r="HE41" s="33">
        <f>入力シート!HC41</f>
        <v>0</v>
      </c>
      <c r="HF41" s="88" t="str">
        <f t="shared" ca="1" si="427"/>
        <v/>
      </c>
      <c r="HG41" s="87" t="str">
        <f t="shared" si="428"/>
        <v/>
      </c>
      <c r="HH41" s="89" t="str">
        <f t="shared" ca="1" si="135"/>
        <v/>
      </c>
      <c r="HI41" s="84">
        <f t="shared" si="136"/>
        <v>0</v>
      </c>
      <c r="HJ41" s="84" t="str">
        <f t="shared" si="429"/>
        <v/>
      </c>
      <c r="HK41" s="84" t="str">
        <f t="shared" si="137"/>
        <v/>
      </c>
      <c r="HL41" s="24" t="str">
        <f t="shared" si="138"/>
        <v/>
      </c>
      <c r="HM41" s="101">
        <f>入力シート!HD41</f>
        <v>0</v>
      </c>
      <c r="HN41" s="210">
        <f>入力シート!HE41</f>
        <v>0</v>
      </c>
      <c r="HO41" s="211"/>
      <c r="HP41" s="212"/>
      <c r="HQ41" s="94"/>
      <c r="HR41" s="94"/>
      <c r="HS41" s="94"/>
      <c r="HT41" s="14">
        <f>入力シート!HF41</f>
        <v>0</v>
      </c>
      <c r="HV41" s="30" t="str">
        <f t="shared" si="333"/>
        <v/>
      </c>
      <c r="HW41" s="101">
        <f>入力シート!HV41</f>
        <v>0</v>
      </c>
      <c r="HX41" s="101" t="str">
        <f>IF(HV41="","",入力シート!HW41)</f>
        <v/>
      </c>
      <c r="HY41" s="24">
        <f>TIME(入力シート!HY41,入力シート!IA41,0)</f>
        <v>0</v>
      </c>
      <c r="HZ41" s="24">
        <f>TIME(入力シート!IC41,入力シート!IE41,0)</f>
        <v>0</v>
      </c>
      <c r="IA41" s="31">
        <f>TIME(入力シート!IG41,入力シート!II41,0)</f>
        <v>0</v>
      </c>
      <c r="IB41" s="31">
        <f>TIME(入力シート!IK41,入力シート!IM41,0)</f>
        <v>0</v>
      </c>
      <c r="IC41" s="24">
        <f t="shared" si="139"/>
        <v>0</v>
      </c>
      <c r="ID41" s="24">
        <f t="shared" si="140"/>
        <v>0</v>
      </c>
      <c r="IE41" s="24">
        <f t="shared" si="141"/>
        <v>0</v>
      </c>
      <c r="IF41" s="26" t="str">
        <f t="shared" si="18"/>
        <v/>
      </c>
      <c r="IG41" s="26" t="str">
        <f t="shared" si="19"/>
        <v/>
      </c>
      <c r="IH41" s="24" t="str">
        <f t="shared" si="386"/>
        <v/>
      </c>
      <c r="II41" s="24" t="str">
        <f t="shared" si="430"/>
        <v/>
      </c>
      <c r="IJ41" s="101" t="str">
        <f t="shared" si="143"/>
        <v/>
      </c>
      <c r="IK41" s="24" t="str">
        <f t="shared" si="144"/>
        <v/>
      </c>
      <c r="IL41" s="27">
        <f t="shared" si="367"/>
        <v>1</v>
      </c>
      <c r="IM41" s="27" t="str">
        <f t="shared" si="145"/>
        <v>1</v>
      </c>
      <c r="IN41" s="27" t="str">
        <f t="shared" si="334"/>
        <v/>
      </c>
      <c r="IO41" s="27" t="str">
        <f t="shared" si="146"/>
        <v/>
      </c>
      <c r="IP41" s="28" t="str">
        <f t="shared" ca="1" si="147"/>
        <v/>
      </c>
      <c r="IQ41" s="33">
        <f>入力シート!IO41</f>
        <v>0</v>
      </c>
      <c r="IR41" s="88" t="str">
        <f t="shared" ca="1" si="431"/>
        <v/>
      </c>
      <c r="IS41" s="87" t="str">
        <f t="shared" si="432"/>
        <v/>
      </c>
      <c r="IT41" s="89" t="str">
        <f t="shared" ca="1" si="148"/>
        <v/>
      </c>
      <c r="IU41" s="84">
        <f t="shared" si="149"/>
        <v>0</v>
      </c>
      <c r="IV41" s="84" t="str">
        <f t="shared" si="433"/>
        <v/>
      </c>
      <c r="IW41" s="84" t="str">
        <f t="shared" si="150"/>
        <v/>
      </c>
      <c r="IX41" s="24" t="str">
        <f t="shared" si="151"/>
        <v/>
      </c>
      <c r="IY41" s="101">
        <f>入力シート!IP41</f>
        <v>0</v>
      </c>
      <c r="IZ41" s="210">
        <f>入力シート!IQ41</f>
        <v>0</v>
      </c>
      <c r="JA41" s="211"/>
      <c r="JB41" s="212"/>
      <c r="JC41" s="94"/>
      <c r="JD41" s="94"/>
      <c r="JE41" s="94"/>
      <c r="JF41" s="14">
        <f>入力シート!IR41</f>
        <v>0</v>
      </c>
      <c r="JH41" s="30" t="str">
        <f t="shared" si="335"/>
        <v/>
      </c>
      <c r="JI41" s="101">
        <f>入力シート!JH41</f>
        <v>0</v>
      </c>
      <c r="JJ41" s="101" t="str">
        <f>IF(JH41="","",入力シート!JI41)</f>
        <v/>
      </c>
      <c r="JK41" s="24">
        <f>TIME(入力シート!JK41,入力シート!JM41,0)</f>
        <v>0</v>
      </c>
      <c r="JL41" s="24">
        <f>TIME(入力シート!JO41,入力シート!JQ41,0)</f>
        <v>0</v>
      </c>
      <c r="JM41" s="31">
        <f>TIME(入力シート!JS41,入力シート!JU41,0)</f>
        <v>0</v>
      </c>
      <c r="JN41" s="31">
        <f>TIME(入力シート!JW41,入力シート!JY41,0)</f>
        <v>0</v>
      </c>
      <c r="JO41" s="24">
        <f t="shared" si="152"/>
        <v>0</v>
      </c>
      <c r="JP41" s="24">
        <f t="shared" si="153"/>
        <v>0</v>
      </c>
      <c r="JQ41" s="24">
        <f t="shared" si="154"/>
        <v>0</v>
      </c>
      <c r="JR41" s="26" t="str">
        <f t="shared" si="21"/>
        <v/>
      </c>
      <c r="JS41" s="26" t="str">
        <f t="shared" si="22"/>
        <v/>
      </c>
      <c r="JT41" s="24" t="str">
        <f t="shared" si="387"/>
        <v/>
      </c>
      <c r="JU41" s="24" t="str">
        <f t="shared" si="434"/>
        <v/>
      </c>
      <c r="JV41" s="101" t="str">
        <f t="shared" si="156"/>
        <v/>
      </c>
      <c r="JW41" s="24" t="str">
        <f t="shared" si="157"/>
        <v/>
      </c>
      <c r="JX41" s="27">
        <f t="shared" si="368"/>
        <v>1</v>
      </c>
      <c r="JY41" s="27" t="str">
        <f t="shared" si="158"/>
        <v>1</v>
      </c>
      <c r="JZ41" s="27" t="str">
        <f t="shared" si="336"/>
        <v/>
      </c>
      <c r="KA41" s="27" t="str">
        <f t="shared" si="159"/>
        <v/>
      </c>
      <c r="KB41" s="28" t="str">
        <f t="shared" ca="1" si="160"/>
        <v/>
      </c>
      <c r="KC41" s="33">
        <f>入力シート!KA41</f>
        <v>0</v>
      </c>
      <c r="KD41" s="88" t="str">
        <f t="shared" ca="1" si="435"/>
        <v/>
      </c>
      <c r="KE41" s="87" t="str">
        <f t="shared" si="436"/>
        <v/>
      </c>
      <c r="KF41" s="89" t="str">
        <f t="shared" ca="1" si="161"/>
        <v/>
      </c>
      <c r="KG41" s="84">
        <f t="shared" si="162"/>
        <v>0</v>
      </c>
      <c r="KH41" s="84" t="str">
        <f t="shared" si="437"/>
        <v/>
      </c>
      <c r="KI41" s="84" t="str">
        <f t="shared" si="163"/>
        <v/>
      </c>
      <c r="KJ41" s="24" t="str">
        <f t="shared" si="164"/>
        <v/>
      </c>
      <c r="KK41" s="101">
        <f>入力シート!KB41</f>
        <v>0</v>
      </c>
      <c r="KL41" s="210">
        <f>入力シート!KC41</f>
        <v>0</v>
      </c>
      <c r="KM41" s="211"/>
      <c r="KN41" s="212"/>
      <c r="KO41" s="94"/>
      <c r="KP41" s="94"/>
      <c r="KQ41" s="94"/>
      <c r="KR41" s="14">
        <f>入力シート!KD41</f>
        <v>0</v>
      </c>
      <c r="KT41" s="30" t="str">
        <f t="shared" si="337"/>
        <v/>
      </c>
      <c r="KU41" s="101">
        <f>入力シート!KT41</f>
        <v>0</v>
      </c>
      <c r="KV41" s="101" t="str">
        <f>IF(KT41="","",入力シート!KU41)</f>
        <v/>
      </c>
      <c r="KW41" s="24">
        <f>TIME(入力シート!KW41,入力シート!KY41,0)</f>
        <v>0</v>
      </c>
      <c r="KX41" s="24">
        <f>TIME(入力シート!LA41,入力シート!LC41,0)</f>
        <v>0</v>
      </c>
      <c r="KY41" s="31">
        <f>TIME(入力シート!LE41,入力シート!LG41,0)</f>
        <v>0</v>
      </c>
      <c r="KZ41" s="31">
        <f>TIME(入力シート!LI41,入力シート!LK41,0)</f>
        <v>0</v>
      </c>
      <c r="LA41" s="24">
        <f t="shared" si="165"/>
        <v>0</v>
      </c>
      <c r="LB41" s="24">
        <f t="shared" si="166"/>
        <v>0</v>
      </c>
      <c r="LC41" s="24">
        <f t="shared" si="167"/>
        <v>0</v>
      </c>
      <c r="LD41" s="26" t="str">
        <f t="shared" si="24"/>
        <v/>
      </c>
      <c r="LE41" s="26" t="str">
        <f t="shared" si="25"/>
        <v/>
      </c>
      <c r="LF41" s="24" t="str">
        <f t="shared" si="388"/>
        <v/>
      </c>
      <c r="LG41" s="24" t="str">
        <f t="shared" si="438"/>
        <v/>
      </c>
      <c r="LH41" s="101" t="str">
        <f t="shared" si="169"/>
        <v/>
      </c>
      <c r="LI41" s="24" t="str">
        <f t="shared" si="170"/>
        <v/>
      </c>
      <c r="LJ41" s="27">
        <f t="shared" si="369"/>
        <v>1</v>
      </c>
      <c r="LK41" s="27" t="str">
        <f t="shared" si="171"/>
        <v>1</v>
      </c>
      <c r="LL41" s="27" t="str">
        <f t="shared" si="338"/>
        <v/>
      </c>
      <c r="LM41" s="27" t="str">
        <f t="shared" si="172"/>
        <v/>
      </c>
      <c r="LN41" s="28" t="str">
        <f t="shared" ca="1" si="173"/>
        <v/>
      </c>
      <c r="LO41" s="33">
        <f>入力シート!LM41</f>
        <v>0</v>
      </c>
      <c r="LP41" s="88" t="str">
        <f t="shared" ca="1" si="439"/>
        <v/>
      </c>
      <c r="LQ41" s="87" t="str">
        <f t="shared" si="440"/>
        <v/>
      </c>
      <c r="LR41" s="89" t="str">
        <f t="shared" ca="1" si="174"/>
        <v/>
      </c>
      <c r="LS41" s="84">
        <f t="shared" si="175"/>
        <v>0</v>
      </c>
      <c r="LT41" s="84" t="str">
        <f t="shared" si="441"/>
        <v/>
      </c>
      <c r="LU41" s="84" t="str">
        <f t="shared" si="176"/>
        <v/>
      </c>
      <c r="LV41" s="24" t="str">
        <f t="shared" si="177"/>
        <v/>
      </c>
      <c r="LW41" s="101">
        <f>入力シート!LN41</f>
        <v>0</v>
      </c>
      <c r="LX41" s="210">
        <f>入力シート!LO41</f>
        <v>0</v>
      </c>
      <c r="LY41" s="211"/>
      <c r="LZ41" s="212"/>
      <c r="MA41" s="94"/>
      <c r="MB41" s="94"/>
      <c r="MC41" s="94"/>
      <c r="MD41" s="14">
        <f>入力シート!LP41</f>
        <v>0</v>
      </c>
      <c r="MF41" s="30" t="str">
        <f t="shared" si="339"/>
        <v/>
      </c>
      <c r="MG41" s="101">
        <f>入力シート!MF41</f>
        <v>0</v>
      </c>
      <c r="MH41" s="101" t="str">
        <f>IF(MF41="","",入力シート!MG41)</f>
        <v/>
      </c>
      <c r="MI41" s="24">
        <f>TIME(入力シート!MI41,入力シート!MK41,0)</f>
        <v>0</v>
      </c>
      <c r="MJ41" s="24">
        <f>TIME(入力シート!MM41,入力シート!MO41,0)</f>
        <v>0</v>
      </c>
      <c r="MK41" s="31">
        <f>TIME(入力シート!MQ41,入力シート!MS41,0)</f>
        <v>0</v>
      </c>
      <c r="ML41" s="31">
        <f>TIME(入力シート!MU41,入力シート!MW41,0)</f>
        <v>0</v>
      </c>
      <c r="MM41" s="24">
        <f t="shared" si="178"/>
        <v>0</v>
      </c>
      <c r="MN41" s="24">
        <f t="shared" si="179"/>
        <v>0</v>
      </c>
      <c r="MO41" s="24">
        <f t="shared" si="180"/>
        <v>0</v>
      </c>
      <c r="MP41" s="26" t="str">
        <f t="shared" si="27"/>
        <v/>
      </c>
      <c r="MQ41" s="26" t="str">
        <f t="shared" si="28"/>
        <v/>
      </c>
      <c r="MR41" s="24" t="str">
        <f t="shared" si="389"/>
        <v/>
      </c>
      <c r="MS41" s="24" t="str">
        <f t="shared" si="442"/>
        <v/>
      </c>
      <c r="MT41" s="101" t="str">
        <f t="shared" si="182"/>
        <v/>
      </c>
      <c r="MU41" s="24" t="str">
        <f t="shared" si="183"/>
        <v/>
      </c>
      <c r="MV41" s="27">
        <f t="shared" si="370"/>
        <v>1</v>
      </c>
      <c r="MW41" s="27" t="str">
        <f t="shared" si="184"/>
        <v>1</v>
      </c>
      <c r="MX41" s="27" t="str">
        <f t="shared" si="340"/>
        <v/>
      </c>
      <c r="MY41" s="27" t="str">
        <f t="shared" si="185"/>
        <v/>
      </c>
      <c r="MZ41" s="28" t="str">
        <f t="shared" ca="1" si="186"/>
        <v/>
      </c>
      <c r="NA41" s="33">
        <f>入力シート!MY41</f>
        <v>0</v>
      </c>
      <c r="NB41" s="88" t="str">
        <f t="shared" ca="1" si="443"/>
        <v/>
      </c>
      <c r="NC41" s="87" t="str">
        <f t="shared" si="444"/>
        <v/>
      </c>
      <c r="ND41" s="89" t="str">
        <f t="shared" ca="1" si="187"/>
        <v/>
      </c>
      <c r="NE41" s="84">
        <f t="shared" si="188"/>
        <v>0</v>
      </c>
      <c r="NF41" s="84" t="str">
        <f t="shared" si="445"/>
        <v/>
      </c>
      <c r="NG41" s="84" t="str">
        <f t="shared" si="189"/>
        <v/>
      </c>
      <c r="NH41" s="24" t="str">
        <f t="shared" si="190"/>
        <v/>
      </c>
      <c r="NI41" s="101">
        <f>入力シート!MZ41</f>
        <v>0</v>
      </c>
      <c r="NJ41" s="210">
        <f>入力シート!NA41</f>
        <v>0</v>
      </c>
      <c r="NK41" s="211"/>
      <c r="NL41" s="212"/>
      <c r="NM41" s="94"/>
      <c r="NN41" s="94"/>
      <c r="NO41" s="94"/>
      <c r="NP41" s="14">
        <f>入力シート!NB41</f>
        <v>0</v>
      </c>
      <c r="NR41" s="30" t="str">
        <f t="shared" si="341"/>
        <v/>
      </c>
      <c r="NS41" s="101">
        <f>入力シート!NR41</f>
        <v>0</v>
      </c>
      <c r="NT41" s="101" t="str">
        <f>IF(NR41="","",入力シート!NS41)</f>
        <v/>
      </c>
      <c r="NU41" s="24">
        <f>TIME(入力シート!NU41,入力シート!NW41,0)</f>
        <v>0</v>
      </c>
      <c r="NV41" s="24">
        <f>TIME(入力シート!NY41,入力シート!OA41,0)</f>
        <v>0</v>
      </c>
      <c r="NW41" s="31">
        <f>TIME(入力シート!OC41,入力シート!OE41,0)</f>
        <v>0</v>
      </c>
      <c r="NX41" s="31">
        <f>TIME(入力シート!OG41,入力シート!OI41,0)</f>
        <v>0</v>
      </c>
      <c r="NY41" s="24">
        <f t="shared" si="191"/>
        <v>0</v>
      </c>
      <c r="NZ41" s="24">
        <f t="shared" si="192"/>
        <v>0</v>
      </c>
      <c r="OA41" s="24">
        <f t="shared" si="193"/>
        <v>0</v>
      </c>
      <c r="OB41" s="26" t="str">
        <f t="shared" si="30"/>
        <v/>
      </c>
      <c r="OC41" s="26" t="str">
        <f t="shared" si="31"/>
        <v/>
      </c>
      <c r="OD41" s="24" t="str">
        <f t="shared" si="390"/>
        <v/>
      </c>
      <c r="OE41" s="24" t="str">
        <f t="shared" si="446"/>
        <v/>
      </c>
      <c r="OF41" s="101" t="str">
        <f t="shared" si="195"/>
        <v/>
      </c>
      <c r="OG41" s="24" t="str">
        <f t="shared" si="196"/>
        <v/>
      </c>
      <c r="OH41" s="27">
        <f t="shared" si="371"/>
        <v>1</v>
      </c>
      <c r="OI41" s="27" t="str">
        <f t="shared" si="197"/>
        <v>1</v>
      </c>
      <c r="OJ41" s="27" t="str">
        <f t="shared" si="342"/>
        <v/>
      </c>
      <c r="OK41" s="27" t="str">
        <f t="shared" si="198"/>
        <v/>
      </c>
      <c r="OL41" s="28" t="str">
        <f t="shared" ca="1" si="199"/>
        <v/>
      </c>
      <c r="OM41" s="33">
        <f>入力シート!OK41</f>
        <v>0</v>
      </c>
      <c r="ON41" s="88" t="str">
        <f t="shared" ca="1" si="447"/>
        <v/>
      </c>
      <c r="OO41" s="87" t="str">
        <f t="shared" si="448"/>
        <v/>
      </c>
      <c r="OP41" s="89" t="str">
        <f t="shared" ca="1" si="200"/>
        <v/>
      </c>
      <c r="OQ41" s="84">
        <f t="shared" si="201"/>
        <v>0</v>
      </c>
      <c r="OR41" s="84" t="str">
        <f t="shared" si="449"/>
        <v/>
      </c>
      <c r="OS41" s="84" t="str">
        <f t="shared" si="202"/>
        <v/>
      </c>
      <c r="OT41" s="24" t="str">
        <f t="shared" si="203"/>
        <v/>
      </c>
      <c r="OU41" s="101">
        <f>入力シート!OL41</f>
        <v>0</v>
      </c>
      <c r="OV41" s="210">
        <f>入力シート!OM41</f>
        <v>0</v>
      </c>
      <c r="OW41" s="211"/>
      <c r="OX41" s="212"/>
      <c r="OY41" s="94"/>
      <c r="OZ41" s="94"/>
      <c r="PA41" s="94"/>
      <c r="PB41" s="14">
        <f>入力シート!ON41</f>
        <v>0</v>
      </c>
      <c r="PD41" s="30" t="str">
        <f t="shared" si="343"/>
        <v/>
      </c>
      <c r="PE41" s="101">
        <f>入力シート!PD41</f>
        <v>0</v>
      </c>
      <c r="PF41" s="101" t="str">
        <f>IF(PD41="","",入力シート!PE41)</f>
        <v/>
      </c>
      <c r="PG41" s="24">
        <f>TIME(入力シート!PG41,入力シート!PI41,0)</f>
        <v>0</v>
      </c>
      <c r="PH41" s="24">
        <f>TIME(入力シート!PK41,入力シート!PM41,0)</f>
        <v>0</v>
      </c>
      <c r="PI41" s="31">
        <f>TIME(入力シート!PO41,入力シート!PQ41,0)</f>
        <v>0</v>
      </c>
      <c r="PJ41" s="31">
        <f>TIME(入力シート!PS41,入力シート!PU41,0)</f>
        <v>0</v>
      </c>
      <c r="PK41" s="24">
        <f t="shared" si="204"/>
        <v>0</v>
      </c>
      <c r="PL41" s="24">
        <f t="shared" si="205"/>
        <v>0</v>
      </c>
      <c r="PM41" s="24">
        <f t="shared" si="206"/>
        <v>0</v>
      </c>
      <c r="PN41" s="26" t="str">
        <f t="shared" si="33"/>
        <v/>
      </c>
      <c r="PO41" s="26" t="str">
        <f t="shared" si="34"/>
        <v/>
      </c>
      <c r="PP41" s="24" t="str">
        <f t="shared" si="391"/>
        <v/>
      </c>
      <c r="PQ41" s="24" t="str">
        <f t="shared" si="450"/>
        <v/>
      </c>
      <c r="PR41" s="101" t="str">
        <f t="shared" si="208"/>
        <v/>
      </c>
      <c r="PS41" s="24" t="str">
        <f t="shared" si="209"/>
        <v/>
      </c>
      <c r="PT41" s="27">
        <f t="shared" si="372"/>
        <v>1</v>
      </c>
      <c r="PU41" s="27" t="str">
        <f t="shared" si="210"/>
        <v>1</v>
      </c>
      <c r="PV41" s="27" t="str">
        <f t="shared" si="344"/>
        <v/>
      </c>
      <c r="PW41" s="27" t="str">
        <f t="shared" si="211"/>
        <v/>
      </c>
      <c r="PX41" s="28" t="str">
        <f t="shared" ca="1" si="212"/>
        <v/>
      </c>
      <c r="PY41" s="33">
        <f>入力シート!PW41</f>
        <v>0</v>
      </c>
      <c r="PZ41" s="88" t="str">
        <f t="shared" ca="1" si="451"/>
        <v/>
      </c>
      <c r="QA41" s="87" t="str">
        <f t="shared" si="452"/>
        <v/>
      </c>
      <c r="QB41" s="89" t="str">
        <f t="shared" ca="1" si="213"/>
        <v/>
      </c>
      <c r="QC41" s="84">
        <f t="shared" si="214"/>
        <v>0</v>
      </c>
      <c r="QD41" s="84" t="str">
        <f t="shared" si="453"/>
        <v/>
      </c>
      <c r="QE41" s="84" t="str">
        <f t="shared" si="215"/>
        <v/>
      </c>
      <c r="QF41" s="24" t="str">
        <f t="shared" si="216"/>
        <v/>
      </c>
      <c r="QG41" s="101">
        <f>入力シート!PX41</f>
        <v>0</v>
      </c>
      <c r="QH41" s="210">
        <f>入力シート!PY41</f>
        <v>0</v>
      </c>
      <c r="QI41" s="211"/>
      <c r="QJ41" s="212"/>
      <c r="QK41" s="94"/>
      <c r="QL41" s="94"/>
      <c r="QM41" s="94"/>
      <c r="QN41" s="14">
        <f>入力シート!PZ41</f>
        <v>0</v>
      </c>
      <c r="QP41" s="30" t="str">
        <f t="shared" si="345"/>
        <v/>
      </c>
      <c r="QQ41" s="101">
        <f>入力シート!QP41</f>
        <v>0</v>
      </c>
      <c r="QR41" s="101" t="str">
        <f>IF(QP41="","",入力シート!QQ41)</f>
        <v/>
      </c>
      <c r="QS41" s="24">
        <f>TIME(入力シート!QS41,入力シート!QU41,0)</f>
        <v>0</v>
      </c>
      <c r="QT41" s="24">
        <f>TIME(入力シート!QW41,入力シート!QY41,0)</f>
        <v>0</v>
      </c>
      <c r="QU41" s="31">
        <f>TIME(入力シート!RA41,入力シート!RC41,0)</f>
        <v>0</v>
      </c>
      <c r="QV41" s="31">
        <f>TIME(入力シート!RE41,入力シート!RG41,0)</f>
        <v>0</v>
      </c>
      <c r="QW41" s="24">
        <f t="shared" si="217"/>
        <v>0</v>
      </c>
      <c r="QX41" s="24">
        <f t="shared" si="218"/>
        <v>0</v>
      </c>
      <c r="QY41" s="24">
        <f t="shared" si="219"/>
        <v>0</v>
      </c>
      <c r="QZ41" s="26" t="str">
        <f t="shared" si="36"/>
        <v/>
      </c>
      <c r="RA41" s="26" t="str">
        <f t="shared" si="37"/>
        <v/>
      </c>
      <c r="RB41" s="24" t="str">
        <f t="shared" si="392"/>
        <v/>
      </c>
      <c r="RC41" s="24" t="str">
        <f t="shared" si="454"/>
        <v/>
      </c>
      <c r="RD41" s="101" t="str">
        <f t="shared" si="221"/>
        <v/>
      </c>
      <c r="RE41" s="24" t="str">
        <f t="shared" si="222"/>
        <v/>
      </c>
      <c r="RF41" s="27">
        <f t="shared" si="373"/>
        <v>1</v>
      </c>
      <c r="RG41" s="27" t="str">
        <f t="shared" si="223"/>
        <v>1</v>
      </c>
      <c r="RH41" s="27" t="str">
        <f t="shared" si="346"/>
        <v/>
      </c>
      <c r="RI41" s="27" t="str">
        <f t="shared" si="224"/>
        <v/>
      </c>
      <c r="RJ41" s="28" t="str">
        <f t="shared" ca="1" si="225"/>
        <v/>
      </c>
      <c r="RK41" s="33">
        <f>入力シート!RI41</f>
        <v>0</v>
      </c>
      <c r="RL41" s="88" t="str">
        <f t="shared" ca="1" si="455"/>
        <v/>
      </c>
      <c r="RM41" s="87" t="str">
        <f t="shared" si="456"/>
        <v/>
      </c>
      <c r="RN41" s="89" t="str">
        <f t="shared" ca="1" si="226"/>
        <v/>
      </c>
      <c r="RO41" s="84">
        <f t="shared" si="227"/>
        <v>0</v>
      </c>
      <c r="RP41" s="84" t="str">
        <f t="shared" si="457"/>
        <v/>
      </c>
      <c r="RQ41" s="84" t="str">
        <f t="shared" si="228"/>
        <v/>
      </c>
      <c r="RR41" s="24" t="str">
        <f t="shared" si="229"/>
        <v/>
      </c>
      <c r="RS41" s="101">
        <f>入力シート!RJ41</f>
        <v>0</v>
      </c>
      <c r="RT41" s="210">
        <f>入力シート!RK41</f>
        <v>0</v>
      </c>
      <c r="RU41" s="211"/>
      <c r="RV41" s="212"/>
      <c r="RW41" s="94"/>
      <c r="RX41" s="94"/>
      <c r="RY41" s="94"/>
      <c r="RZ41" s="14">
        <f>入力シート!RL41</f>
        <v>0</v>
      </c>
      <c r="SB41" s="30" t="str">
        <f t="shared" si="347"/>
        <v/>
      </c>
      <c r="SC41" s="101">
        <f>入力シート!SB41</f>
        <v>0</v>
      </c>
      <c r="SD41" s="101" t="str">
        <f>IF(SB41="","",入力シート!SC41)</f>
        <v/>
      </c>
      <c r="SE41" s="24">
        <f>TIME(入力シート!SE41,入力シート!SG41,0)</f>
        <v>0</v>
      </c>
      <c r="SF41" s="24">
        <f>TIME(入力シート!SI41,入力シート!SK41,0)</f>
        <v>0</v>
      </c>
      <c r="SG41" s="31">
        <f>TIME(入力シート!SM41,入力シート!SO41,0)</f>
        <v>0</v>
      </c>
      <c r="SH41" s="31">
        <f>TIME(入力シート!SQ41,入力シート!SS41,0)</f>
        <v>0</v>
      </c>
      <c r="SI41" s="24">
        <f t="shared" si="230"/>
        <v>0</v>
      </c>
      <c r="SJ41" s="24">
        <f t="shared" si="231"/>
        <v>0</v>
      </c>
      <c r="SK41" s="24">
        <f t="shared" si="232"/>
        <v>0</v>
      </c>
      <c r="SL41" s="26" t="str">
        <f t="shared" si="39"/>
        <v/>
      </c>
      <c r="SM41" s="26" t="str">
        <f t="shared" si="40"/>
        <v/>
      </c>
      <c r="SN41" s="24" t="str">
        <f t="shared" si="393"/>
        <v/>
      </c>
      <c r="SO41" s="24" t="str">
        <f t="shared" si="458"/>
        <v/>
      </c>
      <c r="SP41" s="101" t="str">
        <f t="shared" si="234"/>
        <v/>
      </c>
      <c r="SQ41" s="24" t="str">
        <f t="shared" si="235"/>
        <v/>
      </c>
      <c r="SR41" s="27">
        <f t="shared" si="374"/>
        <v>1</v>
      </c>
      <c r="SS41" s="27" t="str">
        <f t="shared" si="236"/>
        <v>1</v>
      </c>
      <c r="ST41" s="27" t="str">
        <f t="shared" si="348"/>
        <v/>
      </c>
      <c r="SU41" s="27" t="str">
        <f t="shared" si="237"/>
        <v/>
      </c>
      <c r="SV41" s="28" t="str">
        <f t="shared" ca="1" si="238"/>
        <v/>
      </c>
      <c r="SW41" s="33">
        <f>入力シート!SU41</f>
        <v>0</v>
      </c>
      <c r="SX41" s="88" t="str">
        <f t="shared" ca="1" si="459"/>
        <v/>
      </c>
      <c r="SY41" s="87" t="str">
        <f t="shared" si="460"/>
        <v/>
      </c>
      <c r="SZ41" s="89" t="str">
        <f t="shared" ca="1" si="239"/>
        <v/>
      </c>
      <c r="TA41" s="84">
        <f t="shared" si="240"/>
        <v>0</v>
      </c>
      <c r="TB41" s="84" t="str">
        <f t="shared" si="461"/>
        <v/>
      </c>
      <c r="TC41" s="84" t="str">
        <f t="shared" si="241"/>
        <v/>
      </c>
      <c r="TD41" s="24" t="str">
        <f t="shared" si="242"/>
        <v/>
      </c>
      <c r="TE41" s="101">
        <f>入力シート!SV41</f>
        <v>0</v>
      </c>
      <c r="TF41" s="210">
        <f>入力シート!SW41</f>
        <v>0</v>
      </c>
      <c r="TG41" s="211"/>
      <c r="TH41" s="212"/>
      <c r="TI41" s="94"/>
      <c r="TJ41" s="94"/>
      <c r="TK41" s="94"/>
      <c r="TL41" s="14">
        <f>入力シート!SX41</f>
        <v>0</v>
      </c>
      <c r="TN41" s="30" t="str">
        <f t="shared" si="349"/>
        <v/>
      </c>
      <c r="TO41" s="101">
        <f>入力シート!TN41</f>
        <v>0</v>
      </c>
      <c r="TP41" s="101" t="str">
        <f>IF(TN41="","",入力シート!TO41)</f>
        <v/>
      </c>
      <c r="TQ41" s="24">
        <f>TIME(入力シート!TQ41,入力シート!TS41,0)</f>
        <v>0</v>
      </c>
      <c r="TR41" s="24">
        <f>TIME(入力シート!TU41,入力シート!TW41,0)</f>
        <v>0</v>
      </c>
      <c r="TS41" s="31">
        <f>TIME(入力シート!TY41,入力シート!UA41,0)</f>
        <v>0</v>
      </c>
      <c r="TT41" s="31">
        <f>TIME(入力シート!UC41,入力シート!UE41,0)</f>
        <v>0</v>
      </c>
      <c r="TU41" s="24">
        <f t="shared" si="243"/>
        <v>0</v>
      </c>
      <c r="TV41" s="24">
        <f t="shared" si="244"/>
        <v>0</v>
      </c>
      <c r="TW41" s="24">
        <f t="shared" si="245"/>
        <v>0</v>
      </c>
      <c r="TX41" s="26" t="str">
        <f t="shared" si="42"/>
        <v/>
      </c>
      <c r="TY41" s="26" t="str">
        <f t="shared" si="43"/>
        <v/>
      </c>
      <c r="TZ41" s="24" t="str">
        <f t="shared" si="394"/>
        <v/>
      </c>
      <c r="UA41" s="24" t="str">
        <f t="shared" si="462"/>
        <v/>
      </c>
      <c r="UB41" s="101" t="str">
        <f t="shared" si="247"/>
        <v/>
      </c>
      <c r="UC41" s="24" t="str">
        <f t="shared" si="248"/>
        <v/>
      </c>
      <c r="UD41" s="27">
        <f t="shared" si="375"/>
        <v>1</v>
      </c>
      <c r="UE41" s="27" t="str">
        <f t="shared" si="249"/>
        <v>1</v>
      </c>
      <c r="UF41" s="27" t="str">
        <f t="shared" si="350"/>
        <v/>
      </c>
      <c r="UG41" s="27" t="str">
        <f t="shared" si="250"/>
        <v/>
      </c>
      <c r="UH41" s="28" t="str">
        <f t="shared" ca="1" si="251"/>
        <v/>
      </c>
      <c r="UI41" s="33">
        <f>入力シート!UG41</f>
        <v>0</v>
      </c>
      <c r="UJ41" s="88" t="str">
        <f t="shared" ca="1" si="463"/>
        <v/>
      </c>
      <c r="UK41" s="87" t="str">
        <f t="shared" si="464"/>
        <v/>
      </c>
      <c r="UL41" s="89" t="str">
        <f t="shared" ca="1" si="252"/>
        <v/>
      </c>
      <c r="UM41" s="84">
        <f t="shared" si="253"/>
        <v>0</v>
      </c>
      <c r="UN41" s="84" t="str">
        <f t="shared" si="465"/>
        <v/>
      </c>
      <c r="UO41" s="84" t="str">
        <f t="shared" si="254"/>
        <v/>
      </c>
      <c r="UP41" s="24" t="str">
        <f t="shared" si="255"/>
        <v/>
      </c>
      <c r="UQ41" s="101">
        <f>入力シート!UH41</f>
        <v>0</v>
      </c>
      <c r="UR41" s="210">
        <f>入力シート!UI41</f>
        <v>0</v>
      </c>
      <c r="US41" s="211"/>
      <c r="UT41" s="212"/>
      <c r="UU41" s="94"/>
      <c r="UV41" s="94"/>
      <c r="UW41" s="94"/>
      <c r="UX41" s="14">
        <f>入力シート!UJ41</f>
        <v>0</v>
      </c>
      <c r="UZ41" s="30" t="str">
        <f t="shared" si="351"/>
        <v/>
      </c>
      <c r="VA41" s="101">
        <f>入力シート!UZ41</f>
        <v>0</v>
      </c>
      <c r="VB41" s="101" t="str">
        <f>IF(UZ41="","",入力シート!VA41)</f>
        <v/>
      </c>
      <c r="VC41" s="24">
        <f>TIME(入力シート!VC41,入力シート!VE41,0)</f>
        <v>0</v>
      </c>
      <c r="VD41" s="24">
        <f>TIME(入力シート!VG41,入力シート!VI41,0)</f>
        <v>0</v>
      </c>
      <c r="VE41" s="31">
        <f>TIME(入力シート!VK41,入力シート!VM41,0)</f>
        <v>0</v>
      </c>
      <c r="VF41" s="31">
        <f>TIME(入力シート!VO41,入力シート!VQ41,0)</f>
        <v>0</v>
      </c>
      <c r="VG41" s="24">
        <f t="shared" si="256"/>
        <v>0</v>
      </c>
      <c r="VH41" s="24">
        <f t="shared" si="257"/>
        <v>0</v>
      </c>
      <c r="VI41" s="24">
        <f t="shared" si="258"/>
        <v>0</v>
      </c>
      <c r="VJ41" s="26" t="str">
        <f t="shared" si="45"/>
        <v/>
      </c>
      <c r="VK41" s="26" t="str">
        <f t="shared" si="46"/>
        <v/>
      </c>
      <c r="VL41" s="24" t="str">
        <f t="shared" si="395"/>
        <v/>
      </c>
      <c r="VM41" s="24" t="str">
        <f t="shared" si="466"/>
        <v/>
      </c>
      <c r="VN41" s="101" t="str">
        <f t="shared" si="260"/>
        <v/>
      </c>
      <c r="VO41" s="24" t="str">
        <f t="shared" si="261"/>
        <v/>
      </c>
      <c r="VP41" s="27">
        <f t="shared" si="376"/>
        <v>1</v>
      </c>
      <c r="VQ41" s="27" t="str">
        <f t="shared" si="262"/>
        <v>1</v>
      </c>
      <c r="VR41" s="27" t="str">
        <f t="shared" si="352"/>
        <v/>
      </c>
      <c r="VS41" s="27" t="str">
        <f t="shared" si="263"/>
        <v/>
      </c>
      <c r="VT41" s="28" t="str">
        <f t="shared" ca="1" si="264"/>
        <v/>
      </c>
      <c r="VU41" s="33">
        <f>入力シート!VS41</f>
        <v>0</v>
      </c>
      <c r="VV41" s="88" t="str">
        <f t="shared" ca="1" si="467"/>
        <v/>
      </c>
      <c r="VW41" s="87" t="str">
        <f t="shared" si="468"/>
        <v/>
      </c>
      <c r="VX41" s="89" t="str">
        <f t="shared" ca="1" si="265"/>
        <v/>
      </c>
      <c r="VY41" s="84">
        <f t="shared" si="266"/>
        <v>0</v>
      </c>
      <c r="VZ41" s="84" t="str">
        <f t="shared" si="469"/>
        <v/>
      </c>
      <c r="WA41" s="84" t="str">
        <f t="shared" si="267"/>
        <v/>
      </c>
      <c r="WB41" s="24" t="str">
        <f t="shared" si="268"/>
        <v/>
      </c>
      <c r="WC41" s="101">
        <f>入力シート!VT41</f>
        <v>0</v>
      </c>
      <c r="WD41" s="210">
        <f>入力シート!VU41</f>
        <v>0</v>
      </c>
      <c r="WE41" s="211"/>
      <c r="WF41" s="212"/>
      <c r="WG41" s="94"/>
      <c r="WH41" s="94"/>
      <c r="WI41" s="94"/>
      <c r="WJ41" s="14">
        <f>入力シート!VV41</f>
        <v>0</v>
      </c>
      <c r="WL41" s="30" t="str">
        <f t="shared" si="353"/>
        <v/>
      </c>
      <c r="WM41" s="101">
        <f>入力シート!WL41</f>
        <v>0</v>
      </c>
      <c r="WN41" s="101" t="str">
        <f>IF(WL41="","",入力シート!WM41)</f>
        <v/>
      </c>
      <c r="WO41" s="24">
        <f>TIME(入力シート!WO41,入力シート!WQ41,0)</f>
        <v>0</v>
      </c>
      <c r="WP41" s="24">
        <f>TIME(入力シート!WS41,入力シート!WU41,0)</f>
        <v>0</v>
      </c>
      <c r="WQ41" s="31">
        <f>TIME(入力シート!WW41,入力シート!WY41,0)</f>
        <v>0</v>
      </c>
      <c r="WR41" s="31">
        <f>TIME(入力シート!XA41,入力シート!XC41,0)</f>
        <v>0</v>
      </c>
      <c r="WS41" s="24">
        <f t="shared" si="269"/>
        <v>0</v>
      </c>
      <c r="WT41" s="24">
        <f t="shared" si="270"/>
        <v>0</v>
      </c>
      <c r="WU41" s="24">
        <f t="shared" si="271"/>
        <v>0</v>
      </c>
      <c r="WV41" s="26" t="str">
        <f t="shared" si="48"/>
        <v/>
      </c>
      <c r="WW41" s="26" t="str">
        <f t="shared" si="49"/>
        <v/>
      </c>
      <c r="WX41" s="24" t="str">
        <f t="shared" si="396"/>
        <v/>
      </c>
      <c r="WY41" s="24" t="str">
        <f t="shared" si="470"/>
        <v/>
      </c>
      <c r="WZ41" s="101" t="str">
        <f t="shared" si="273"/>
        <v/>
      </c>
      <c r="XA41" s="24" t="str">
        <f t="shared" si="274"/>
        <v/>
      </c>
      <c r="XB41" s="27">
        <f t="shared" si="377"/>
        <v>1</v>
      </c>
      <c r="XC41" s="27" t="str">
        <f t="shared" si="275"/>
        <v>1</v>
      </c>
      <c r="XD41" s="27" t="str">
        <f t="shared" si="354"/>
        <v/>
      </c>
      <c r="XE41" s="27" t="str">
        <f t="shared" si="276"/>
        <v/>
      </c>
      <c r="XF41" s="28" t="str">
        <f t="shared" ca="1" si="277"/>
        <v/>
      </c>
      <c r="XG41" s="33">
        <f>入力シート!XE41</f>
        <v>0</v>
      </c>
      <c r="XH41" s="88" t="str">
        <f t="shared" ca="1" si="471"/>
        <v/>
      </c>
      <c r="XI41" s="87" t="str">
        <f t="shared" si="472"/>
        <v/>
      </c>
      <c r="XJ41" s="89" t="str">
        <f t="shared" ca="1" si="278"/>
        <v/>
      </c>
      <c r="XK41" s="84">
        <f t="shared" si="279"/>
        <v>0</v>
      </c>
      <c r="XL41" s="84" t="str">
        <f t="shared" si="473"/>
        <v/>
      </c>
      <c r="XM41" s="84" t="str">
        <f t="shared" si="280"/>
        <v/>
      </c>
      <c r="XN41" s="24" t="str">
        <f t="shared" si="281"/>
        <v/>
      </c>
      <c r="XO41" s="101">
        <f>入力シート!XF41</f>
        <v>0</v>
      </c>
      <c r="XP41" s="210">
        <f>入力シート!XG41</f>
        <v>0</v>
      </c>
      <c r="XQ41" s="211"/>
      <c r="XR41" s="212"/>
      <c r="XS41" s="94"/>
      <c r="XT41" s="94"/>
      <c r="XU41" s="94"/>
      <c r="XV41" s="14">
        <f>入力シート!XH41</f>
        <v>0</v>
      </c>
      <c r="XX41" s="30" t="str">
        <f t="shared" si="355"/>
        <v/>
      </c>
      <c r="XY41" s="101">
        <f>入力シート!XX41</f>
        <v>0</v>
      </c>
      <c r="XZ41" s="101" t="str">
        <f>IF(XX41="","",入力シート!XY41)</f>
        <v/>
      </c>
      <c r="YA41" s="24">
        <f>TIME(入力シート!YA41,入力シート!YC41,0)</f>
        <v>0</v>
      </c>
      <c r="YB41" s="24">
        <f>TIME(入力シート!YE41,入力シート!YG41,0)</f>
        <v>0</v>
      </c>
      <c r="YC41" s="31">
        <f>TIME(入力シート!YI41,入力シート!YK41,0)</f>
        <v>0</v>
      </c>
      <c r="YD41" s="31">
        <f>TIME(入力シート!YM41,入力シート!YO41,0)</f>
        <v>0</v>
      </c>
      <c r="YE41" s="24">
        <f t="shared" si="282"/>
        <v>0</v>
      </c>
      <c r="YF41" s="24">
        <f t="shared" si="283"/>
        <v>0</v>
      </c>
      <c r="YG41" s="24">
        <f t="shared" si="284"/>
        <v>0</v>
      </c>
      <c r="YH41" s="26" t="str">
        <f t="shared" si="51"/>
        <v/>
      </c>
      <c r="YI41" s="26" t="str">
        <f t="shared" si="52"/>
        <v/>
      </c>
      <c r="YJ41" s="24" t="str">
        <f t="shared" si="397"/>
        <v/>
      </c>
      <c r="YK41" s="24" t="str">
        <f t="shared" si="474"/>
        <v/>
      </c>
      <c r="YL41" s="101" t="str">
        <f t="shared" si="286"/>
        <v/>
      </c>
      <c r="YM41" s="24" t="str">
        <f t="shared" si="287"/>
        <v/>
      </c>
      <c r="YN41" s="27">
        <f t="shared" si="378"/>
        <v>1</v>
      </c>
      <c r="YO41" s="27" t="str">
        <f t="shared" si="288"/>
        <v>1</v>
      </c>
      <c r="YP41" s="27" t="str">
        <f t="shared" si="356"/>
        <v/>
      </c>
      <c r="YQ41" s="27" t="str">
        <f t="shared" si="289"/>
        <v/>
      </c>
      <c r="YR41" s="28" t="str">
        <f t="shared" ca="1" si="290"/>
        <v/>
      </c>
      <c r="YS41" s="33">
        <f>入力シート!YQ41</f>
        <v>0</v>
      </c>
      <c r="YT41" s="88" t="str">
        <f t="shared" ca="1" si="475"/>
        <v/>
      </c>
      <c r="YU41" s="87" t="str">
        <f t="shared" si="476"/>
        <v/>
      </c>
      <c r="YV41" s="89" t="str">
        <f t="shared" ca="1" si="291"/>
        <v/>
      </c>
      <c r="YW41" s="84">
        <f t="shared" si="292"/>
        <v>0</v>
      </c>
      <c r="YX41" s="84" t="str">
        <f t="shared" si="477"/>
        <v/>
      </c>
      <c r="YY41" s="84" t="str">
        <f t="shared" si="293"/>
        <v/>
      </c>
      <c r="YZ41" s="24" t="str">
        <f t="shared" si="294"/>
        <v/>
      </c>
      <c r="ZA41" s="101">
        <f>入力シート!YR41</f>
        <v>0</v>
      </c>
      <c r="ZB41" s="210">
        <f>入力シート!YS41</f>
        <v>0</v>
      </c>
      <c r="ZC41" s="211"/>
      <c r="ZD41" s="212"/>
      <c r="ZE41" s="94"/>
      <c r="ZF41" s="94"/>
      <c r="ZG41" s="94"/>
      <c r="ZH41" s="14">
        <f>入力シート!YT41</f>
        <v>0</v>
      </c>
      <c r="ZJ41" s="30" t="str">
        <f t="shared" si="357"/>
        <v/>
      </c>
      <c r="ZK41" s="101">
        <f>入力シート!ZJ41</f>
        <v>0</v>
      </c>
      <c r="ZL41" s="101" t="str">
        <f>IF(ZJ41="","",入力シート!ZK41)</f>
        <v/>
      </c>
      <c r="ZM41" s="24">
        <f>TIME(入力シート!ZM41,入力シート!ZO41,0)</f>
        <v>0</v>
      </c>
      <c r="ZN41" s="24">
        <f>TIME(入力シート!ZQ41,入力シート!ZS41,0)</f>
        <v>0</v>
      </c>
      <c r="ZO41" s="31">
        <f>TIME(入力シート!ZU41,入力シート!ZW41,0)</f>
        <v>0</v>
      </c>
      <c r="ZP41" s="31">
        <f>TIME(入力シート!ZY41,入力シート!AAA41,0)</f>
        <v>0</v>
      </c>
      <c r="ZQ41" s="24">
        <f t="shared" si="295"/>
        <v>0</v>
      </c>
      <c r="ZR41" s="24">
        <f t="shared" si="296"/>
        <v>0</v>
      </c>
      <c r="ZS41" s="24">
        <f t="shared" si="297"/>
        <v>0</v>
      </c>
      <c r="ZT41" s="26" t="str">
        <f t="shared" si="54"/>
        <v/>
      </c>
      <c r="ZU41" s="26" t="str">
        <f t="shared" si="55"/>
        <v/>
      </c>
      <c r="ZV41" s="24" t="str">
        <f t="shared" si="398"/>
        <v/>
      </c>
      <c r="ZW41" s="24" t="str">
        <f t="shared" si="478"/>
        <v/>
      </c>
      <c r="ZX41" s="101" t="str">
        <f t="shared" si="299"/>
        <v/>
      </c>
      <c r="ZY41" s="24" t="str">
        <f t="shared" si="300"/>
        <v/>
      </c>
      <c r="ZZ41" s="27">
        <f t="shared" si="379"/>
        <v>1</v>
      </c>
      <c r="AAA41" s="27" t="str">
        <f t="shared" si="301"/>
        <v>1</v>
      </c>
      <c r="AAB41" s="27" t="str">
        <f t="shared" si="358"/>
        <v/>
      </c>
      <c r="AAC41" s="27" t="str">
        <f t="shared" si="302"/>
        <v/>
      </c>
      <c r="AAD41" s="28" t="str">
        <f t="shared" ca="1" si="303"/>
        <v/>
      </c>
      <c r="AAE41" s="33">
        <f>入力シート!AAC41</f>
        <v>0</v>
      </c>
      <c r="AAF41" s="88" t="str">
        <f t="shared" ca="1" si="479"/>
        <v/>
      </c>
      <c r="AAG41" s="87" t="str">
        <f t="shared" si="480"/>
        <v/>
      </c>
      <c r="AAH41" s="89" t="str">
        <f t="shared" ca="1" si="304"/>
        <v/>
      </c>
      <c r="AAI41" s="84">
        <f t="shared" si="305"/>
        <v>0</v>
      </c>
      <c r="AAJ41" s="84" t="str">
        <f t="shared" si="481"/>
        <v/>
      </c>
      <c r="AAK41" s="84" t="str">
        <f t="shared" si="306"/>
        <v/>
      </c>
      <c r="AAL41" s="24" t="str">
        <f t="shared" si="307"/>
        <v/>
      </c>
      <c r="AAM41" s="101">
        <f>入力シート!AAD41</f>
        <v>0</v>
      </c>
      <c r="AAN41" s="210">
        <f>入力シート!AAE41</f>
        <v>0</v>
      </c>
      <c r="AAO41" s="211"/>
      <c r="AAP41" s="212"/>
      <c r="AAQ41" s="94"/>
      <c r="AAR41" s="94"/>
      <c r="AAS41" s="94"/>
      <c r="AAT41" s="14">
        <f>入力シート!AAF41</f>
        <v>0</v>
      </c>
      <c r="AAV41" s="30" t="str">
        <f t="shared" si="359"/>
        <v/>
      </c>
      <c r="AAW41" s="101">
        <f>入力シート!AAV41</f>
        <v>0</v>
      </c>
      <c r="AAX41" s="101" t="str">
        <f>IF(AAV41="","",入力シート!AAW41)</f>
        <v/>
      </c>
      <c r="AAY41" s="24">
        <f>TIME(入力シート!AAY41,入力シート!ABA41,0)</f>
        <v>0</v>
      </c>
      <c r="AAZ41" s="24">
        <f>TIME(入力シート!ABC41,入力シート!ABE41,0)</f>
        <v>0</v>
      </c>
      <c r="ABA41" s="31">
        <f>TIME(入力シート!ABG41,入力シート!ABI41,0)</f>
        <v>0</v>
      </c>
      <c r="ABB41" s="31">
        <f>TIME(入力シート!ABK41,入力シート!ABM41,0)</f>
        <v>0</v>
      </c>
      <c r="ABC41" s="24">
        <f t="shared" si="308"/>
        <v>0</v>
      </c>
      <c r="ABD41" s="24">
        <f t="shared" si="309"/>
        <v>0</v>
      </c>
      <c r="ABE41" s="24">
        <f t="shared" si="310"/>
        <v>0</v>
      </c>
      <c r="ABF41" s="26" t="str">
        <f t="shared" si="57"/>
        <v/>
      </c>
      <c r="ABG41" s="26" t="str">
        <f t="shared" si="58"/>
        <v/>
      </c>
      <c r="ABH41" s="24" t="str">
        <f t="shared" si="399"/>
        <v/>
      </c>
      <c r="ABI41" s="24" t="str">
        <f t="shared" si="482"/>
        <v/>
      </c>
      <c r="ABJ41" s="101" t="str">
        <f t="shared" si="312"/>
        <v/>
      </c>
      <c r="ABK41" s="24" t="str">
        <f t="shared" si="313"/>
        <v/>
      </c>
      <c r="ABL41" s="27">
        <f t="shared" si="380"/>
        <v>1</v>
      </c>
      <c r="ABM41" s="27" t="str">
        <f t="shared" si="314"/>
        <v>1</v>
      </c>
      <c r="ABN41" s="27" t="str">
        <f t="shared" si="360"/>
        <v/>
      </c>
      <c r="ABO41" s="27" t="str">
        <f t="shared" si="315"/>
        <v/>
      </c>
      <c r="ABP41" s="28" t="str">
        <f t="shared" ca="1" si="316"/>
        <v/>
      </c>
      <c r="ABQ41" s="33">
        <f>入力シート!ABO41</f>
        <v>0</v>
      </c>
      <c r="ABR41" s="88" t="str">
        <f t="shared" ca="1" si="483"/>
        <v/>
      </c>
      <c r="ABS41" s="87" t="str">
        <f t="shared" si="484"/>
        <v/>
      </c>
      <c r="ABT41" s="89" t="str">
        <f t="shared" ca="1" si="317"/>
        <v/>
      </c>
      <c r="ABU41" s="84">
        <f t="shared" si="318"/>
        <v>0</v>
      </c>
      <c r="ABV41" s="84" t="str">
        <f t="shared" si="485"/>
        <v/>
      </c>
      <c r="ABW41" s="84" t="str">
        <f t="shared" si="319"/>
        <v/>
      </c>
      <c r="ABX41" s="24" t="str">
        <f t="shared" si="320"/>
        <v/>
      </c>
      <c r="ABY41" s="101">
        <f>入力シート!ABP41</f>
        <v>0</v>
      </c>
      <c r="ABZ41" s="210">
        <f>入力シート!ABQ41</f>
        <v>0</v>
      </c>
      <c r="ACA41" s="211"/>
      <c r="ACB41" s="212"/>
      <c r="ACC41" s="94"/>
      <c r="ACD41" s="94"/>
      <c r="ACE41" s="94"/>
      <c r="ACF41" s="14">
        <f>入力シート!ABR41</f>
        <v>0</v>
      </c>
    </row>
    <row r="42" spans="2:760" ht="18" customHeight="1" x14ac:dyDescent="0.2">
      <c r="B42" s="30" t="str">
        <f t="shared" si="321"/>
        <v/>
      </c>
      <c r="C42" s="101">
        <f>入力シート!B42</f>
        <v>0</v>
      </c>
      <c r="D42" s="101" t="str">
        <f>IF(B42="","",入力シート!C42)</f>
        <v/>
      </c>
      <c r="E42" s="24">
        <f>TIME(入力シート!E42,入力シート!G42,0)</f>
        <v>0</v>
      </c>
      <c r="F42" s="24">
        <f>TIME(入力シート!I42,入力シート!K42,0)</f>
        <v>0</v>
      </c>
      <c r="G42" s="31">
        <f>TIME(入力シート!M42,入力シート!O42,0)</f>
        <v>0</v>
      </c>
      <c r="H42" s="31">
        <f>TIME(入力シート!Q42,入力シート!S42,0)</f>
        <v>0</v>
      </c>
      <c r="I42" s="24">
        <f t="shared" si="60"/>
        <v>0</v>
      </c>
      <c r="J42" s="24">
        <f t="shared" si="61"/>
        <v>0</v>
      </c>
      <c r="K42" s="24">
        <f t="shared" si="62"/>
        <v>0</v>
      </c>
      <c r="L42" s="26" t="str">
        <f t="shared" si="400"/>
        <v/>
      </c>
      <c r="M42" s="26" t="str">
        <f t="shared" si="486"/>
        <v/>
      </c>
      <c r="N42" s="24" t="str">
        <f t="shared" si="401"/>
        <v/>
      </c>
      <c r="O42" s="24" t="str">
        <f t="shared" si="402"/>
        <v/>
      </c>
      <c r="P42" s="101" t="str">
        <f t="shared" si="403"/>
        <v/>
      </c>
      <c r="Q42" s="24" t="str">
        <f t="shared" si="66"/>
        <v/>
      </c>
      <c r="R42" s="27">
        <f t="shared" si="361"/>
        <v>1</v>
      </c>
      <c r="S42" s="27" t="str">
        <f t="shared" si="404"/>
        <v>1</v>
      </c>
      <c r="T42" s="27" t="str">
        <f t="shared" si="322"/>
        <v/>
      </c>
      <c r="U42" s="27" t="str">
        <f t="shared" si="405"/>
        <v/>
      </c>
      <c r="V42" s="28" t="str">
        <f t="shared" ca="1" si="406"/>
        <v/>
      </c>
      <c r="W42" s="33">
        <f>入力シート!U42</f>
        <v>0</v>
      </c>
      <c r="X42" s="88" t="str">
        <f t="shared" ca="1" si="407"/>
        <v/>
      </c>
      <c r="Y42" s="87" t="str">
        <f t="shared" si="408"/>
        <v/>
      </c>
      <c r="Z42" s="89" t="str">
        <f t="shared" ca="1" si="70"/>
        <v/>
      </c>
      <c r="AA42" s="84">
        <f t="shared" si="71"/>
        <v>0</v>
      </c>
      <c r="AB42" s="84" t="str">
        <f t="shared" si="409"/>
        <v/>
      </c>
      <c r="AC42" s="84" t="str">
        <f t="shared" si="72"/>
        <v/>
      </c>
      <c r="AD42" s="24" t="str">
        <f t="shared" si="73"/>
        <v/>
      </c>
      <c r="AE42" s="101">
        <f>入力シート!V42</f>
        <v>0</v>
      </c>
      <c r="AF42" s="210">
        <f>入力シート!W42</f>
        <v>0</v>
      </c>
      <c r="AG42" s="211"/>
      <c r="AH42" s="212"/>
      <c r="AI42" s="94"/>
      <c r="AJ42" s="94"/>
      <c r="AK42" s="94"/>
      <c r="AL42" s="14">
        <f>入力シート!X42</f>
        <v>0</v>
      </c>
      <c r="AN42" s="30" t="str">
        <f t="shared" si="323"/>
        <v/>
      </c>
      <c r="AO42" s="101">
        <f>入力シート!AN42</f>
        <v>0</v>
      </c>
      <c r="AP42" s="101" t="str">
        <f>IF(AN42="","",入力シート!AO42)</f>
        <v/>
      </c>
      <c r="AQ42" s="24">
        <f>TIME(入力シート!AQ42,入力シート!AS42,0)</f>
        <v>0</v>
      </c>
      <c r="AR42" s="24">
        <f>TIME(入力シート!AU42,入力シート!AW42,0)</f>
        <v>0</v>
      </c>
      <c r="AS42" s="31">
        <f>TIME(入力シート!AY42,入力シート!BA42,0)</f>
        <v>0</v>
      </c>
      <c r="AT42" s="31">
        <f>TIME(入力シート!BC42,入力シート!BE42,0)</f>
        <v>0</v>
      </c>
      <c r="AU42" s="24">
        <f t="shared" si="74"/>
        <v>0</v>
      </c>
      <c r="AV42" s="24">
        <f t="shared" si="75"/>
        <v>0</v>
      </c>
      <c r="AW42" s="24">
        <f t="shared" si="76"/>
        <v>0</v>
      </c>
      <c r="AX42" s="26" t="str">
        <f t="shared" si="3"/>
        <v/>
      </c>
      <c r="AY42" s="26" t="str">
        <f t="shared" si="4"/>
        <v/>
      </c>
      <c r="AZ42" s="24" t="str">
        <f t="shared" si="381"/>
        <v/>
      </c>
      <c r="BA42" s="24" t="str">
        <f t="shared" si="410"/>
        <v/>
      </c>
      <c r="BB42" s="101" t="str">
        <f t="shared" si="78"/>
        <v/>
      </c>
      <c r="BC42" s="24" t="str">
        <f t="shared" si="79"/>
        <v/>
      </c>
      <c r="BD42" s="27">
        <f t="shared" si="362"/>
        <v>1</v>
      </c>
      <c r="BE42" s="27" t="str">
        <f t="shared" si="80"/>
        <v>1</v>
      </c>
      <c r="BF42" s="27" t="str">
        <f t="shared" si="324"/>
        <v/>
      </c>
      <c r="BG42" s="27" t="str">
        <f t="shared" si="81"/>
        <v/>
      </c>
      <c r="BH42" s="28" t="str">
        <f t="shared" ca="1" si="82"/>
        <v/>
      </c>
      <c r="BI42" s="33">
        <f>入力シート!BG42</f>
        <v>0</v>
      </c>
      <c r="BJ42" s="88" t="str">
        <f t="shared" ca="1" si="411"/>
        <v/>
      </c>
      <c r="BK42" s="87" t="str">
        <f t="shared" si="412"/>
        <v/>
      </c>
      <c r="BL42" s="89" t="str">
        <f t="shared" ca="1" si="83"/>
        <v/>
      </c>
      <c r="BM42" s="84">
        <f t="shared" si="84"/>
        <v>0</v>
      </c>
      <c r="BN42" s="84" t="str">
        <f t="shared" si="413"/>
        <v/>
      </c>
      <c r="BO42" s="84" t="str">
        <f t="shared" si="85"/>
        <v/>
      </c>
      <c r="BP42" s="24" t="str">
        <f t="shared" si="86"/>
        <v/>
      </c>
      <c r="BQ42" s="101">
        <f>入力シート!BH42</f>
        <v>0</v>
      </c>
      <c r="BR42" s="210">
        <f>入力シート!BI42</f>
        <v>0</v>
      </c>
      <c r="BS42" s="211"/>
      <c r="BT42" s="212"/>
      <c r="BU42" s="94"/>
      <c r="BV42" s="94"/>
      <c r="BW42" s="94"/>
      <c r="BX42" s="14">
        <f>入力シート!BJ42</f>
        <v>0</v>
      </c>
      <c r="BZ42" s="30" t="str">
        <f t="shared" si="325"/>
        <v/>
      </c>
      <c r="CA42" s="101">
        <f>入力シート!BZ42</f>
        <v>0</v>
      </c>
      <c r="CB42" s="101" t="str">
        <f>IF(BZ42="","",入力シート!CA42)</f>
        <v/>
      </c>
      <c r="CC42" s="24">
        <f>TIME(入力シート!CC42,入力シート!CE42,0)</f>
        <v>0</v>
      </c>
      <c r="CD42" s="24">
        <f>TIME(入力シート!CG42,入力シート!CI42,0)</f>
        <v>0</v>
      </c>
      <c r="CE42" s="31">
        <f>TIME(入力シート!CK42,入力シート!CM42,0)</f>
        <v>0</v>
      </c>
      <c r="CF42" s="31">
        <f>TIME(入力シート!CO42,入力シート!CQ42,0)</f>
        <v>0</v>
      </c>
      <c r="CG42" s="24">
        <f t="shared" si="87"/>
        <v>0</v>
      </c>
      <c r="CH42" s="24">
        <f t="shared" si="88"/>
        <v>0</v>
      </c>
      <c r="CI42" s="24">
        <f t="shared" si="89"/>
        <v>0</v>
      </c>
      <c r="CJ42" s="26" t="str">
        <f t="shared" si="6"/>
        <v/>
      </c>
      <c r="CK42" s="26" t="str">
        <f t="shared" si="7"/>
        <v/>
      </c>
      <c r="CL42" s="24" t="str">
        <f t="shared" si="382"/>
        <v/>
      </c>
      <c r="CM42" s="24" t="str">
        <f t="shared" si="414"/>
        <v/>
      </c>
      <c r="CN42" s="101" t="str">
        <f t="shared" si="91"/>
        <v/>
      </c>
      <c r="CO42" s="24" t="str">
        <f t="shared" si="92"/>
        <v/>
      </c>
      <c r="CP42" s="27">
        <f t="shared" si="363"/>
        <v>1</v>
      </c>
      <c r="CQ42" s="27" t="str">
        <f t="shared" si="93"/>
        <v>1</v>
      </c>
      <c r="CR42" s="27" t="str">
        <f t="shared" si="326"/>
        <v/>
      </c>
      <c r="CS42" s="27" t="str">
        <f t="shared" si="94"/>
        <v/>
      </c>
      <c r="CT42" s="28" t="str">
        <f t="shared" ca="1" si="95"/>
        <v/>
      </c>
      <c r="CU42" s="33">
        <f>入力シート!CS42</f>
        <v>0</v>
      </c>
      <c r="CV42" s="88" t="str">
        <f t="shared" ca="1" si="415"/>
        <v/>
      </c>
      <c r="CW42" s="87" t="str">
        <f t="shared" si="416"/>
        <v/>
      </c>
      <c r="CX42" s="89" t="str">
        <f t="shared" ca="1" si="96"/>
        <v/>
      </c>
      <c r="CY42" s="84">
        <f t="shared" si="97"/>
        <v>0</v>
      </c>
      <c r="CZ42" s="84" t="str">
        <f t="shared" si="417"/>
        <v/>
      </c>
      <c r="DA42" s="84" t="str">
        <f t="shared" si="98"/>
        <v/>
      </c>
      <c r="DB42" s="24" t="str">
        <f t="shared" si="99"/>
        <v/>
      </c>
      <c r="DC42" s="101">
        <f>入力シート!CT42</f>
        <v>0</v>
      </c>
      <c r="DD42" s="210">
        <f>入力シート!CU42</f>
        <v>0</v>
      </c>
      <c r="DE42" s="211"/>
      <c r="DF42" s="212"/>
      <c r="DG42" s="94"/>
      <c r="DH42" s="94"/>
      <c r="DI42" s="94"/>
      <c r="DJ42" s="14">
        <f>入力シート!CV42</f>
        <v>0</v>
      </c>
      <c r="DL42" s="30" t="str">
        <f t="shared" si="327"/>
        <v/>
      </c>
      <c r="DM42" s="101">
        <f>入力シート!DL42</f>
        <v>0</v>
      </c>
      <c r="DN42" s="101" t="str">
        <f>IF(DL42="","",入力シート!DM42)</f>
        <v/>
      </c>
      <c r="DO42" s="24">
        <f>TIME(入力シート!DO42,入力シート!DQ42,0)</f>
        <v>0</v>
      </c>
      <c r="DP42" s="24">
        <f>TIME(入力シート!DS42,入力シート!DU42,0)</f>
        <v>0</v>
      </c>
      <c r="DQ42" s="31">
        <f>TIME(入力シート!DW42,入力シート!DY42,0)</f>
        <v>0</v>
      </c>
      <c r="DR42" s="31">
        <f>TIME(入力シート!EA42,入力シート!EC42,0)</f>
        <v>0</v>
      </c>
      <c r="DS42" s="24">
        <f t="shared" si="100"/>
        <v>0</v>
      </c>
      <c r="DT42" s="24">
        <f t="shared" si="101"/>
        <v>0</v>
      </c>
      <c r="DU42" s="24">
        <f t="shared" si="102"/>
        <v>0</v>
      </c>
      <c r="DV42" s="26" t="str">
        <f t="shared" si="9"/>
        <v/>
      </c>
      <c r="DW42" s="26" t="str">
        <f t="shared" si="10"/>
        <v/>
      </c>
      <c r="DX42" s="24" t="str">
        <f t="shared" si="383"/>
        <v/>
      </c>
      <c r="DY42" s="24" t="str">
        <f t="shared" si="418"/>
        <v/>
      </c>
      <c r="DZ42" s="101" t="str">
        <f t="shared" si="104"/>
        <v/>
      </c>
      <c r="EA42" s="24" t="str">
        <f t="shared" si="105"/>
        <v/>
      </c>
      <c r="EB42" s="27">
        <f t="shared" si="364"/>
        <v>1</v>
      </c>
      <c r="EC42" s="27" t="str">
        <f t="shared" si="106"/>
        <v>1</v>
      </c>
      <c r="ED42" s="27" t="str">
        <f t="shared" si="328"/>
        <v/>
      </c>
      <c r="EE42" s="27" t="str">
        <f t="shared" si="107"/>
        <v/>
      </c>
      <c r="EF42" s="28" t="str">
        <f t="shared" ca="1" si="108"/>
        <v/>
      </c>
      <c r="EG42" s="33">
        <f>入力シート!EE42</f>
        <v>0</v>
      </c>
      <c r="EH42" s="88" t="str">
        <f t="shared" ca="1" si="419"/>
        <v/>
      </c>
      <c r="EI42" s="87" t="str">
        <f t="shared" si="420"/>
        <v/>
      </c>
      <c r="EJ42" s="89" t="str">
        <f t="shared" ca="1" si="109"/>
        <v/>
      </c>
      <c r="EK42" s="84">
        <f t="shared" si="110"/>
        <v>0</v>
      </c>
      <c r="EL42" s="84" t="str">
        <f t="shared" si="421"/>
        <v/>
      </c>
      <c r="EM42" s="84" t="str">
        <f t="shared" si="111"/>
        <v/>
      </c>
      <c r="EN42" s="24" t="str">
        <f t="shared" si="112"/>
        <v/>
      </c>
      <c r="EO42" s="101">
        <f>入力シート!EF42</f>
        <v>0</v>
      </c>
      <c r="EP42" s="210">
        <f>入力シート!EG42</f>
        <v>0</v>
      </c>
      <c r="EQ42" s="211"/>
      <c r="ER42" s="212"/>
      <c r="ES42" s="94"/>
      <c r="ET42" s="94"/>
      <c r="EU42" s="94"/>
      <c r="EV42" s="14">
        <f>入力シート!EH42</f>
        <v>0</v>
      </c>
      <c r="EX42" s="30" t="str">
        <f t="shared" si="329"/>
        <v/>
      </c>
      <c r="EY42" s="101">
        <f>入力シート!EX42</f>
        <v>0</v>
      </c>
      <c r="EZ42" s="101" t="str">
        <f>IF(EX42="","",入力シート!EY42)</f>
        <v/>
      </c>
      <c r="FA42" s="24">
        <f>TIME(入力シート!FA42,入力シート!FC42,0)</f>
        <v>0</v>
      </c>
      <c r="FB42" s="24">
        <f>TIME(入力シート!FE42,入力シート!FG42,0)</f>
        <v>0</v>
      </c>
      <c r="FC42" s="31">
        <f>TIME(入力シート!FI42,入力シート!FK42,0)</f>
        <v>0</v>
      </c>
      <c r="FD42" s="31">
        <f>TIME(入力シート!FM42,入力シート!FO42,0)</f>
        <v>0</v>
      </c>
      <c r="FE42" s="24">
        <f t="shared" si="113"/>
        <v>0</v>
      </c>
      <c r="FF42" s="24">
        <f t="shared" si="114"/>
        <v>0</v>
      </c>
      <c r="FG42" s="24">
        <f t="shared" si="115"/>
        <v>0</v>
      </c>
      <c r="FH42" s="26" t="str">
        <f t="shared" si="12"/>
        <v/>
      </c>
      <c r="FI42" s="26" t="str">
        <f t="shared" si="13"/>
        <v/>
      </c>
      <c r="FJ42" s="24" t="str">
        <f t="shared" si="384"/>
        <v/>
      </c>
      <c r="FK42" s="24" t="str">
        <f t="shared" si="422"/>
        <v/>
      </c>
      <c r="FL42" s="101" t="str">
        <f t="shared" si="117"/>
        <v/>
      </c>
      <c r="FM42" s="24" t="str">
        <f t="shared" si="118"/>
        <v/>
      </c>
      <c r="FN42" s="27">
        <f t="shared" si="365"/>
        <v>1</v>
      </c>
      <c r="FO42" s="27" t="str">
        <f t="shared" si="119"/>
        <v>1</v>
      </c>
      <c r="FP42" s="27" t="str">
        <f t="shared" si="330"/>
        <v/>
      </c>
      <c r="FQ42" s="27" t="str">
        <f t="shared" si="120"/>
        <v/>
      </c>
      <c r="FR42" s="28" t="str">
        <f t="shared" ca="1" si="121"/>
        <v/>
      </c>
      <c r="FS42" s="33">
        <f>入力シート!FQ42</f>
        <v>0</v>
      </c>
      <c r="FT42" s="88" t="str">
        <f t="shared" ca="1" si="423"/>
        <v/>
      </c>
      <c r="FU42" s="87" t="str">
        <f t="shared" si="424"/>
        <v/>
      </c>
      <c r="FV42" s="89" t="str">
        <f t="shared" ca="1" si="122"/>
        <v/>
      </c>
      <c r="FW42" s="84">
        <f t="shared" si="123"/>
        <v>0</v>
      </c>
      <c r="FX42" s="84" t="str">
        <f t="shared" si="425"/>
        <v/>
      </c>
      <c r="FY42" s="84" t="str">
        <f t="shared" si="124"/>
        <v/>
      </c>
      <c r="FZ42" s="24" t="str">
        <f t="shared" si="125"/>
        <v/>
      </c>
      <c r="GA42" s="101">
        <f>入力シート!FR42</f>
        <v>0</v>
      </c>
      <c r="GB42" s="210">
        <f>入力シート!FS42</f>
        <v>0</v>
      </c>
      <c r="GC42" s="211"/>
      <c r="GD42" s="212"/>
      <c r="GE42" s="94"/>
      <c r="GF42" s="94"/>
      <c r="GG42" s="94"/>
      <c r="GH42" s="14">
        <f>入力シート!FT42</f>
        <v>0</v>
      </c>
      <c r="GJ42" s="30" t="str">
        <f t="shared" si="331"/>
        <v/>
      </c>
      <c r="GK42" s="101">
        <f>入力シート!GJ42</f>
        <v>0</v>
      </c>
      <c r="GL42" s="101" t="str">
        <f>IF(GJ42="","",入力シート!GK42)</f>
        <v/>
      </c>
      <c r="GM42" s="24">
        <f>TIME(入力シート!GM42,入力シート!GO42,0)</f>
        <v>0</v>
      </c>
      <c r="GN42" s="24">
        <f>TIME(入力シート!GQ42,入力シート!GS42,0)</f>
        <v>0</v>
      </c>
      <c r="GO42" s="31">
        <f>TIME(入力シート!GU42,入力シート!GW42,0)</f>
        <v>0</v>
      </c>
      <c r="GP42" s="31">
        <f>TIME(入力シート!GY42,入力シート!HA42,0)</f>
        <v>0</v>
      </c>
      <c r="GQ42" s="24">
        <f t="shared" si="126"/>
        <v>0</v>
      </c>
      <c r="GR42" s="24">
        <f t="shared" si="127"/>
        <v>0</v>
      </c>
      <c r="GS42" s="24">
        <f t="shared" si="128"/>
        <v>0</v>
      </c>
      <c r="GT42" s="26" t="str">
        <f t="shared" si="15"/>
        <v/>
      </c>
      <c r="GU42" s="26" t="str">
        <f t="shared" si="16"/>
        <v/>
      </c>
      <c r="GV42" s="24" t="str">
        <f t="shared" si="385"/>
        <v/>
      </c>
      <c r="GW42" s="24" t="str">
        <f t="shared" si="426"/>
        <v/>
      </c>
      <c r="GX42" s="101" t="str">
        <f t="shared" si="130"/>
        <v/>
      </c>
      <c r="GY42" s="24" t="str">
        <f t="shared" si="131"/>
        <v/>
      </c>
      <c r="GZ42" s="27">
        <f t="shared" si="366"/>
        <v>1</v>
      </c>
      <c r="HA42" s="27" t="str">
        <f t="shared" si="132"/>
        <v>1</v>
      </c>
      <c r="HB42" s="27" t="str">
        <f t="shared" si="332"/>
        <v/>
      </c>
      <c r="HC42" s="27" t="str">
        <f t="shared" si="133"/>
        <v/>
      </c>
      <c r="HD42" s="28" t="str">
        <f t="shared" ca="1" si="134"/>
        <v/>
      </c>
      <c r="HE42" s="33">
        <f>入力シート!HC42</f>
        <v>0</v>
      </c>
      <c r="HF42" s="88" t="str">
        <f t="shared" ca="1" si="427"/>
        <v/>
      </c>
      <c r="HG42" s="87" t="str">
        <f t="shared" si="428"/>
        <v/>
      </c>
      <c r="HH42" s="89" t="str">
        <f t="shared" ca="1" si="135"/>
        <v/>
      </c>
      <c r="HI42" s="84">
        <f t="shared" si="136"/>
        <v>0</v>
      </c>
      <c r="HJ42" s="84" t="str">
        <f t="shared" si="429"/>
        <v/>
      </c>
      <c r="HK42" s="84" t="str">
        <f t="shared" si="137"/>
        <v/>
      </c>
      <c r="HL42" s="24" t="str">
        <f t="shared" si="138"/>
        <v/>
      </c>
      <c r="HM42" s="101">
        <f>入力シート!HD42</f>
        <v>0</v>
      </c>
      <c r="HN42" s="210">
        <f>入力シート!HE42</f>
        <v>0</v>
      </c>
      <c r="HO42" s="211"/>
      <c r="HP42" s="212"/>
      <c r="HQ42" s="94"/>
      <c r="HR42" s="94"/>
      <c r="HS42" s="94"/>
      <c r="HT42" s="14">
        <f>入力シート!HF42</f>
        <v>0</v>
      </c>
      <c r="HV42" s="30" t="str">
        <f t="shared" si="333"/>
        <v/>
      </c>
      <c r="HW42" s="101">
        <f>入力シート!HV42</f>
        <v>0</v>
      </c>
      <c r="HX42" s="101" t="str">
        <f>IF(HV42="","",入力シート!HW42)</f>
        <v/>
      </c>
      <c r="HY42" s="24">
        <f>TIME(入力シート!HY42,入力シート!IA42,0)</f>
        <v>0</v>
      </c>
      <c r="HZ42" s="24">
        <f>TIME(入力シート!IC42,入力シート!IE42,0)</f>
        <v>0</v>
      </c>
      <c r="IA42" s="31">
        <f>TIME(入力シート!IG42,入力シート!II42,0)</f>
        <v>0</v>
      </c>
      <c r="IB42" s="31">
        <f>TIME(入力シート!IK42,入力シート!IM42,0)</f>
        <v>0</v>
      </c>
      <c r="IC42" s="24">
        <f t="shared" si="139"/>
        <v>0</v>
      </c>
      <c r="ID42" s="24">
        <f t="shared" si="140"/>
        <v>0</v>
      </c>
      <c r="IE42" s="24">
        <f t="shared" si="141"/>
        <v>0</v>
      </c>
      <c r="IF42" s="26" t="str">
        <f t="shared" si="18"/>
        <v/>
      </c>
      <c r="IG42" s="26" t="str">
        <f t="shared" si="19"/>
        <v/>
      </c>
      <c r="IH42" s="24" t="str">
        <f t="shared" si="386"/>
        <v/>
      </c>
      <c r="II42" s="24" t="str">
        <f t="shared" si="430"/>
        <v/>
      </c>
      <c r="IJ42" s="101" t="str">
        <f t="shared" si="143"/>
        <v/>
      </c>
      <c r="IK42" s="24" t="str">
        <f t="shared" si="144"/>
        <v/>
      </c>
      <c r="IL42" s="27">
        <f t="shared" si="367"/>
        <v>1</v>
      </c>
      <c r="IM42" s="27" t="str">
        <f t="shared" si="145"/>
        <v>1</v>
      </c>
      <c r="IN42" s="27" t="str">
        <f t="shared" si="334"/>
        <v/>
      </c>
      <c r="IO42" s="27" t="str">
        <f t="shared" si="146"/>
        <v/>
      </c>
      <c r="IP42" s="28" t="str">
        <f t="shared" ca="1" si="147"/>
        <v/>
      </c>
      <c r="IQ42" s="33">
        <f>入力シート!IO42</f>
        <v>0</v>
      </c>
      <c r="IR42" s="88" t="str">
        <f t="shared" ca="1" si="431"/>
        <v/>
      </c>
      <c r="IS42" s="87" t="str">
        <f t="shared" si="432"/>
        <v/>
      </c>
      <c r="IT42" s="89" t="str">
        <f t="shared" ca="1" si="148"/>
        <v/>
      </c>
      <c r="IU42" s="84">
        <f t="shared" si="149"/>
        <v>0</v>
      </c>
      <c r="IV42" s="84" t="str">
        <f t="shared" si="433"/>
        <v/>
      </c>
      <c r="IW42" s="84" t="str">
        <f t="shared" si="150"/>
        <v/>
      </c>
      <c r="IX42" s="24" t="str">
        <f t="shared" si="151"/>
        <v/>
      </c>
      <c r="IY42" s="101">
        <f>入力シート!IP42</f>
        <v>0</v>
      </c>
      <c r="IZ42" s="210">
        <f>入力シート!IQ42</f>
        <v>0</v>
      </c>
      <c r="JA42" s="211"/>
      <c r="JB42" s="212"/>
      <c r="JC42" s="94"/>
      <c r="JD42" s="94"/>
      <c r="JE42" s="94"/>
      <c r="JF42" s="14">
        <f>入力シート!IR42</f>
        <v>0</v>
      </c>
      <c r="JH42" s="30" t="str">
        <f t="shared" si="335"/>
        <v/>
      </c>
      <c r="JI42" s="101">
        <f>入力シート!JH42</f>
        <v>0</v>
      </c>
      <c r="JJ42" s="101" t="str">
        <f>IF(JH42="","",入力シート!JI42)</f>
        <v/>
      </c>
      <c r="JK42" s="24">
        <f>TIME(入力シート!JK42,入力シート!JM42,0)</f>
        <v>0</v>
      </c>
      <c r="JL42" s="24">
        <f>TIME(入力シート!JO42,入力シート!JQ42,0)</f>
        <v>0</v>
      </c>
      <c r="JM42" s="31">
        <f>TIME(入力シート!JS42,入力シート!JU42,0)</f>
        <v>0</v>
      </c>
      <c r="JN42" s="31">
        <f>TIME(入力シート!JW42,入力シート!JY42,0)</f>
        <v>0</v>
      </c>
      <c r="JO42" s="24">
        <f t="shared" si="152"/>
        <v>0</v>
      </c>
      <c r="JP42" s="24">
        <f t="shared" si="153"/>
        <v>0</v>
      </c>
      <c r="JQ42" s="24">
        <f t="shared" si="154"/>
        <v>0</v>
      </c>
      <c r="JR42" s="26" t="str">
        <f t="shared" si="21"/>
        <v/>
      </c>
      <c r="JS42" s="26" t="str">
        <f t="shared" si="22"/>
        <v/>
      </c>
      <c r="JT42" s="24" t="str">
        <f t="shared" si="387"/>
        <v/>
      </c>
      <c r="JU42" s="24" t="str">
        <f t="shared" si="434"/>
        <v/>
      </c>
      <c r="JV42" s="101" t="str">
        <f t="shared" si="156"/>
        <v/>
      </c>
      <c r="JW42" s="24" t="str">
        <f t="shared" si="157"/>
        <v/>
      </c>
      <c r="JX42" s="27">
        <f t="shared" si="368"/>
        <v>1</v>
      </c>
      <c r="JY42" s="27" t="str">
        <f t="shared" si="158"/>
        <v>1</v>
      </c>
      <c r="JZ42" s="27" t="str">
        <f t="shared" si="336"/>
        <v/>
      </c>
      <c r="KA42" s="27" t="str">
        <f t="shared" si="159"/>
        <v/>
      </c>
      <c r="KB42" s="28" t="str">
        <f t="shared" ca="1" si="160"/>
        <v/>
      </c>
      <c r="KC42" s="33">
        <f>入力シート!KA42</f>
        <v>0</v>
      </c>
      <c r="KD42" s="88" t="str">
        <f t="shared" ca="1" si="435"/>
        <v/>
      </c>
      <c r="KE42" s="87" t="str">
        <f t="shared" si="436"/>
        <v/>
      </c>
      <c r="KF42" s="89" t="str">
        <f t="shared" ca="1" si="161"/>
        <v/>
      </c>
      <c r="KG42" s="84">
        <f t="shared" si="162"/>
        <v>0</v>
      </c>
      <c r="KH42" s="84" t="str">
        <f t="shared" si="437"/>
        <v/>
      </c>
      <c r="KI42" s="84" t="str">
        <f t="shared" si="163"/>
        <v/>
      </c>
      <c r="KJ42" s="24" t="str">
        <f t="shared" si="164"/>
        <v/>
      </c>
      <c r="KK42" s="101">
        <f>入力シート!KB42</f>
        <v>0</v>
      </c>
      <c r="KL42" s="210">
        <f>入力シート!KC42</f>
        <v>0</v>
      </c>
      <c r="KM42" s="211"/>
      <c r="KN42" s="212"/>
      <c r="KO42" s="94"/>
      <c r="KP42" s="94"/>
      <c r="KQ42" s="94"/>
      <c r="KR42" s="14">
        <f>入力シート!KD42</f>
        <v>0</v>
      </c>
      <c r="KT42" s="30" t="str">
        <f t="shared" si="337"/>
        <v/>
      </c>
      <c r="KU42" s="101">
        <f>入力シート!KT42</f>
        <v>0</v>
      </c>
      <c r="KV42" s="101" t="str">
        <f>IF(KT42="","",入力シート!KU42)</f>
        <v/>
      </c>
      <c r="KW42" s="24">
        <f>TIME(入力シート!KW42,入力シート!KY42,0)</f>
        <v>0</v>
      </c>
      <c r="KX42" s="24">
        <f>TIME(入力シート!LA42,入力シート!LC42,0)</f>
        <v>0</v>
      </c>
      <c r="KY42" s="31">
        <f>TIME(入力シート!LE42,入力シート!LG42,0)</f>
        <v>0</v>
      </c>
      <c r="KZ42" s="31">
        <f>TIME(入力シート!LI42,入力シート!LK42,0)</f>
        <v>0</v>
      </c>
      <c r="LA42" s="24">
        <f t="shared" si="165"/>
        <v>0</v>
      </c>
      <c r="LB42" s="24">
        <f t="shared" si="166"/>
        <v>0</v>
      </c>
      <c r="LC42" s="24">
        <f t="shared" si="167"/>
        <v>0</v>
      </c>
      <c r="LD42" s="26" t="str">
        <f t="shared" si="24"/>
        <v/>
      </c>
      <c r="LE42" s="26" t="str">
        <f t="shared" si="25"/>
        <v/>
      </c>
      <c r="LF42" s="24" t="str">
        <f t="shared" si="388"/>
        <v/>
      </c>
      <c r="LG42" s="24" t="str">
        <f t="shared" si="438"/>
        <v/>
      </c>
      <c r="LH42" s="101" t="str">
        <f t="shared" si="169"/>
        <v/>
      </c>
      <c r="LI42" s="24" t="str">
        <f t="shared" si="170"/>
        <v/>
      </c>
      <c r="LJ42" s="27">
        <f t="shared" si="369"/>
        <v>1</v>
      </c>
      <c r="LK42" s="27" t="str">
        <f t="shared" si="171"/>
        <v>1</v>
      </c>
      <c r="LL42" s="27" t="str">
        <f t="shared" si="338"/>
        <v/>
      </c>
      <c r="LM42" s="27" t="str">
        <f t="shared" si="172"/>
        <v/>
      </c>
      <c r="LN42" s="28" t="str">
        <f t="shared" ca="1" si="173"/>
        <v/>
      </c>
      <c r="LO42" s="33">
        <f>入力シート!LM42</f>
        <v>0</v>
      </c>
      <c r="LP42" s="88" t="str">
        <f t="shared" ca="1" si="439"/>
        <v/>
      </c>
      <c r="LQ42" s="87" t="str">
        <f t="shared" si="440"/>
        <v/>
      </c>
      <c r="LR42" s="89" t="str">
        <f t="shared" ca="1" si="174"/>
        <v/>
      </c>
      <c r="LS42" s="84">
        <f t="shared" si="175"/>
        <v>0</v>
      </c>
      <c r="LT42" s="84" t="str">
        <f t="shared" si="441"/>
        <v/>
      </c>
      <c r="LU42" s="84" t="str">
        <f t="shared" si="176"/>
        <v/>
      </c>
      <c r="LV42" s="24" t="str">
        <f t="shared" si="177"/>
        <v/>
      </c>
      <c r="LW42" s="101">
        <f>入力シート!LN42</f>
        <v>0</v>
      </c>
      <c r="LX42" s="210">
        <f>入力シート!LO42</f>
        <v>0</v>
      </c>
      <c r="LY42" s="211"/>
      <c r="LZ42" s="212"/>
      <c r="MA42" s="94"/>
      <c r="MB42" s="94"/>
      <c r="MC42" s="94"/>
      <c r="MD42" s="14">
        <f>入力シート!LP42</f>
        <v>0</v>
      </c>
      <c r="MF42" s="30" t="str">
        <f t="shared" si="339"/>
        <v/>
      </c>
      <c r="MG42" s="101">
        <f>入力シート!MF42</f>
        <v>0</v>
      </c>
      <c r="MH42" s="101" t="str">
        <f>IF(MF42="","",入力シート!MG42)</f>
        <v/>
      </c>
      <c r="MI42" s="24">
        <f>TIME(入力シート!MI42,入力シート!MK42,0)</f>
        <v>0</v>
      </c>
      <c r="MJ42" s="24">
        <f>TIME(入力シート!MM42,入力シート!MO42,0)</f>
        <v>0</v>
      </c>
      <c r="MK42" s="31">
        <f>TIME(入力シート!MQ42,入力シート!MS42,0)</f>
        <v>0</v>
      </c>
      <c r="ML42" s="31">
        <f>TIME(入力シート!MU42,入力シート!MW42,0)</f>
        <v>0</v>
      </c>
      <c r="MM42" s="24">
        <f t="shared" si="178"/>
        <v>0</v>
      </c>
      <c r="MN42" s="24">
        <f t="shared" si="179"/>
        <v>0</v>
      </c>
      <c r="MO42" s="24">
        <f t="shared" si="180"/>
        <v>0</v>
      </c>
      <c r="MP42" s="26" t="str">
        <f t="shared" si="27"/>
        <v/>
      </c>
      <c r="MQ42" s="26" t="str">
        <f t="shared" si="28"/>
        <v/>
      </c>
      <c r="MR42" s="24" t="str">
        <f t="shared" si="389"/>
        <v/>
      </c>
      <c r="MS42" s="24" t="str">
        <f t="shared" si="442"/>
        <v/>
      </c>
      <c r="MT42" s="101" t="str">
        <f t="shared" si="182"/>
        <v/>
      </c>
      <c r="MU42" s="24" t="str">
        <f t="shared" si="183"/>
        <v/>
      </c>
      <c r="MV42" s="27">
        <f t="shared" si="370"/>
        <v>1</v>
      </c>
      <c r="MW42" s="27" t="str">
        <f t="shared" si="184"/>
        <v>1</v>
      </c>
      <c r="MX42" s="27" t="str">
        <f t="shared" si="340"/>
        <v/>
      </c>
      <c r="MY42" s="27" t="str">
        <f t="shared" si="185"/>
        <v/>
      </c>
      <c r="MZ42" s="28" t="str">
        <f t="shared" ca="1" si="186"/>
        <v/>
      </c>
      <c r="NA42" s="33">
        <f>入力シート!MY42</f>
        <v>0</v>
      </c>
      <c r="NB42" s="88" t="str">
        <f t="shared" ca="1" si="443"/>
        <v/>
      </c>
      <c r="NC42" s="87" t="str">
        <f t="shared" si="444"/>
        <v/>
      </c>
      <c r="ND42" s="89" t="str">
        <f t="shared" ca="1" si="187"/>
        <v/>
      </c>
      <c r="NE42" s="84">
        <f t="shared" si="188"/>
        <v>0</v>
      </c>
      <c r="NF42" s="84" t="str">
        <f t="shared" si="445"/>
        <v/>
      </c>
      <c r="NG42" s="84" t="str">
        <f t="shared" si="189"/>
        <v/>
      </c>
      <c r="NH42" s="24" t="str">
        <f t="shared" si="190"/>
        <v/>
      </c>
      <c r="NI42" s="101">
        <f>入力シート!MZ42</f>
        <v>0</v>
      </c>
      <c r="NJ42" s="210">
        <f>入力シート!NA42</f>
        <v>0</v>
      </c>
      <c r="NK42" s="211"/>
      <c r="NL42" s="212"/>
      <c r="NM42" s="94"/>
      <c r="NN42" s="94"/>
      <c r="NO42" s="94"/>
      <c r="NP42" s="14">
        <f>入力シート!NB42</f>
        <v>0</v>
      </c>
      <c r="NR42" s="30" t="str">
        <f t="shared" si="341"/>
        <v/>
      </c>
      <c r="NS42" s="101">
        <f>入力シート!NR42</f>
        <v>0</v>
      </c>
      <c r="NT42" s="101" t="str">
        <f>IF(NR42="","",入力シート!NS42)</f>
        <v/>
      </c>
      <c r="NU42" s="24">
        <f>TIME(入力シート!NU42,入力シート!NW42,0)</f>
        <v>0</v>
      </c>
      <c r="NV42" s="24">
        <f>TIME(入力シート!NY42,入力シート!OA42,0)</f>
        <v>0</v>
      </c>
      <c r="NW42" s="31">
        <f>TIME(入力シート!OC42,入力シート!OE42,0)</f>
        <v>0</v>
      </c>
      <c r="NX42" s="31">
        <f>TIME(入力シート!OG42,入力シート!OI42,0)</f>
        <v>0</v>
      </c>
      <c r="NY42" s="24">
        <f t="shared" si="191"/>
        <v>0</v>
      </c>
      <c r="NZ42" s="24">
        <f t="shared" si="192"/>
        <v>0</v>
      </c>
      <c r="OA42" s="24">
        <f t="shared" si="193"/>
        <v>0</v>
      </c>
      <c r="OB42" s="26" t="str">
        <f t="shared" si="30"/>
        <v/>
      </c>
      <c r="OC42" s="26" t="str">
        <f t="shared" si="31"/>
        <v/>
      </c>
      <c r="OD42" s="24" t="str">
        <f t="shared" si="390"/>
        <v/>
      </c>
      <c r="OE42" s="24" t="str">
        <f t="shared" si="446"/>
        <v/>
      </c>
      <c r="OF42" s="101" t="str">
        <f t="shared" si="195"/>
        <v/>
      </c>
      <c r="OG42" s="24" t="str">
        <f t="shared" si="196"/>
        <v/>
      </c>
      <c r="OH42" s="27">
        <f t="shared" si="371"/>
        <v>1</v>
      </c>
      <c r="OI42" s="27" t="str">
        <f t="shared" si="197"/>
        <v>1</v>
      </c>
      <c r="OJ42" s="27" t="str">
        <f t="shared" si="342"/>
        <v/>
      </c>
      <c r="OK42" s="27" t="str">
        <f t="shared" si="198"/>
        <v/>
      </c>
      <c r="OL42" s="28" t="str">
        <f t="shared" ca="1" si="199"/>
        <v/>
      </c>
      <c r="OM42" s="33">
        <f>入力シート!OK42</f>
        <v>0</v>
      </c>
      <c r="ON42" s="88" t="str">
        <f t="shared" ca="1" si="447"/>
        <v/>
      </c>
      <c r="OO42" s="87" t="str">
        <f t="shared" si="448"/>
        <v/>
      </c>
      <c r="OP42" s="89" t="str">
        <f t="shared" ca="1" si="200"/>
        <v/>
      </c>
      <c r="OQ42" s="84">
        <f t="shared" si="201"/>
        <v>0</v>
      </c>
      <c r="OR42" s="84" t="str">
        <f t="shared" si="449"/>
        <v/>
      </c>
      <c r="OS42" s="84" t="str">
        <f t="shared" si="202"/>
        <v/>
      </c>
      <c r="OT42" s="24" t="str">
        <f t="shared" si="203"/>
        <v/>
      </c>
      <c r="OU42" s="101">
        <f>入力シート!OL42</f>
        <v>0</v>
      </c>
      <c r="OV42" s="210">
        <f>入力シート!OM42</f>
        <v>0</v>
      </c>
      <c r="OW42" s="211"/>
      <c r="OX42" s="212"/>
      <c r="OY42" s="94"/>
      <c r="OZ42" s="94"/>
      <c r="PA42" s="94"/>
      <c r="PB42" s="14">
        <f>入力シート!ON42</f>
        <v>0</v>
      </c>
      <c r="PD42" s="30" t="str">
        <f t="shared" si="343"/>
        <v/>
      </c>
      <c r="PE42" s="101">
        <f>入力シート!PD42</f>
        <v>0</v>
      </c>
      <c r="PF42" s="101" t="str">
        <f>IF(PD42="","",入力シート!PE42)</f>
        <v/>
      </c>
      <c r="PG42" s="24">
        <f>TIME(入力シート!PG42,入力シート!PI42,0)</f>
        <v>0</v>
      </c>
      <c r="PH42" s="24">
        <f>TIME(入力シート!PK42,入力シート!PM42,0)</f>
        <v>0</v>
      </c>
      <c r="PI42" s="31">
        <f>TIME(入力シート!PO42,入力シート!PQ42,0)</f>
        <v>0</v>
      </c>
      <c r="PJ42" s="31">
        <f>TIME(入力シート!PS42,入力シート!PU42,0)</f>
        <v>0</v>
      </c>
      <c r="PK42" s="24">
        <f t="shared" si="204"/>
        <v>0</v>
      </c>
      <c r="PL42" s="24">
        <f t="shared" si="205"/>
        <v>0</v>
      </c>
      <c r="PM42" s="24">
        <f t="shared" si="206"/>
        <v>0</v>
      </c>
      <c r="PN42" s="26" t="str">
        <f t="shared" si="33"/>
        <v/>
      </c>
      <c r="PO42" s="26" t="str">
        <f t="shared" si="34"/>
        <v/>
      </c>
      <c r="PP42" s="24" t="str">
        <f t="shared" si="391"/>
        <v/>
      </c>
      <c r="PQ42" s="24" t="str">
        <f t="shared" si="450"/>
        <v/>
      </c>
      <c r="PR42" s="101" t="str">
        <f t="shared" si="208"/>
        <v/>
      </c>
      <c r="PS42" s="24" t="str">
        <f t="shared" si="209"/>
        <v/>
      </c>
      <c r="PT42" s="27">
        <f t="shared" si="372"/>
        <v>1</v>
      </c>
      <c r="PU42" s="27" t="str">
        <f t="shared" si="210"/>
        <v>1</v>
      </c>
      <c r="PV42" s="27" t="str">
        <f t="shared" si="344"/>
        <v/>
      </c>
      <c r="PW42" s="27" t="str">
        <f t="shared" si="211"/>
        <v/>
      </c>
      <c r="PX42" s="28" t="str">
        <f t="shared" ca="1" si="212"/>
        <v/>
      </c>
      <c r="PY42" s="33">
        <f>入力シート!PW42</f>
        <v>0</v>
      </c>
      <c r="PZ42" s="88" t="str">
        <f t="shared" ca="1" si="451"/>
        <v/>
      </c>
      <c r="QA42" s="87" t="str">
        <f t="shared" si="452"/>
        <v/>
      </c>
      <c r="QB42" s="89" t="str">
        <f t="shared" ca="1" si="213"/>
        <v/>
      </c>
      <c r="QC42" s="84">
        <f t="shared" si="214"/>
        <v>0</v>
      </c>
      <c r="QD42" s="84" t="str">
        <f t="shared" si="453"/>
        <v/>
      </c>
      <c r="QE42" s="84" t="str">
        <f t="shared" si="215"/>
        <v/>
      </c>
      <c r="QF42" s="24" t="str">
        <f t="shared" si="216"/>
        <v/>
      </c>
      <c r="QG42" s="101">
        <f>入力シート!PX42</f>
        <v>0</v>
      </c>
      <c r="QH42" s="210">
        <f>入力シート!PY42</f>
        <v>0</v>
      </c>
      <c r="QI42" s="211"/>
      <c r="QJ42" s="212"/>
      <c r="QK42" s="94"/>
      <c r="QL42" s="94"/>
      <c r="QM42" s="94"/>
      <c r="QN42" s="14">
        <f>入力シート!PZ42</f>
        <v>0</v>
      </c>
      <c r="QP42" s="30" t="str">
        <f t="shared" si="345"/>
        <v/>
      </c>
      <c r="QQ42" s="101">
        <f>入力シート!QP42</f>
        <v>0</v>
      </c>
      <c r="QR42" s="101" t="str">
        <f>IF(QP42="","",入力シート!QQ42)</f>
        <v/>
      </c>
      <c r="QS42" s="24">
        <f>TIME(入力シート!QS42,入力シート!QU42,0)</f>
        <v>0</v>
      </c>
      <c r="QT42" s="24">
        <f>TIME(入力シート!QW42,入力シート!QY42,0)</f>
        <v>0</v>
      </c>
      <c r="QU42" s="31">
        <f>TIME(入力シート!RA42,入力シート!RC42,0)</f>
        <v>0</v>
      </c>
      <c r="QV42" s="31">
        <f>TIME(入力シート!RE42,入力シート!RG42,0)</f>
        <v>0</v>
      </c>
      <c r="QW42" s="24">
        <f t="shared" si="217"/>
        <v>0</v>
      </c>
      <c r="QX42" s="24">
        <f t="shared" si="218"/>
        <v>0</v>
      </c>
      <c r="QY42" s="24">
        <f t="shared" si="219"/>
        <v>0</v>
      </c>
      <c r="QZ42" s="26" t="str">
        <f t="shared" si="36"/>
        <v/>
      </c>
      <c r="RA42" s="26" t="str">
        <f t="shared" si="37"/>
        <v/>
      </c>
      <c r="RB42" s="24" t="str">
        <f t="shared" si="392"/>
        <v/>
      </c>
      <c r="RC42" s="24" t="str">
        <f t="shared" si="454"/>
        <v/>
      </c>
      <c r="RD42" s="101" t="str">
        <f t="shared" si="221"/>
        <v/>
      </c>
      <c r="RE42" s="24" t="str">
        <f t="shared" si="222"/>
        <v/>
      </c>
      <c r="RF42" s="27">
        <f t="shared" si="373"/>
        <v>1</v>
      </c>
      <c r="RG42" s="27" t="str">
        <f t="shared" si="223"/>
        <v>1</v>
      </c>
      <c r="RH42" s="27" t="str">
        <f t="shared" si="346"/>
        <v/>
      </c>
      <c r="RI42" s="27" t="str">
        <f t="shared" si="224"/>
        <v/>
      </c>
      <c r="RJ42" s="28" t="str">
        <f t="shared" ca="1" si="225"/>
        <v/>
      </c>
      <c r="RK42" s="33">
        <f>入力シート!RI42</f>
        <v>0</v>
      </c>
      <c r="RL42" s="88" t="str">
        <f t="shared" ca="1" si="455"/>
        <v/>
      </c>
      <c r="RM42" s="87" t="str">
        <f t="shared" si="456"/>
        <v/>
      </c>
      <c r="RN42" s="89" t="str">
        <f t="shared" ca="1" si="226"/>
        <v/>
      </c>
      <c r="RO42" s="84">
        <f t="shared" si="227"/>
        <v>0</v>
      </c>
      <c r="RP42" s="84" t="str">
        <f t="shared" si="457"/>
        <v/>
      </c>
      <c r="RQ42" s="84" t="str">
        <f t="shared" si="228"/>
        <v/>
      </c>
      <c r="RR42" s="24" t="str">
        <f t="shared" si="229"/>
        <v/>
      </c>
      <c r="RS42" s="101">
        <f>入力シート!RJ42</f>
        <v>0</v>
      </c>
      <c r="RT42" s="210">
        <f>入力シート!RK42</f>
        <v>0</v>
      </c>
      <c r="RU42" s="211"/>
      <c r="RV42" s="212"/>
      <c r="RW42" s="94"/>
      <c r="RX42" s="94"/>
      <c r="RY42" s="94"/>
      <c r="RZ42" s="14">
        <f>入力シート!RL42</f>
        <v>0</v>
      </c>
      <c r="SB42" s="30" t="str">
        <f t="shared" si="347"/>
        <v/>
      </c>
      <c r="SC42" s="101">
        <f>入力シート!SB42</f>
        <v>0</v>
      </c>
      <c r="SD42" s="101" t="str">
        <f>IF(SB42="","",入力シート!SC42)</f>
        <v/>
      </c>
      <c r="SE42" s="24">
        <f>TIME(入力シート!SE42,入力シート!SG42,0)</f>
        <v>0</v>
      </c>
      <c r="SF42" s="24">
        <f>TIME(入力シート!SI42,入力シート!SK42,0)</f>
        <v>0</v>
      </c>
      <c r="SG42" s="31">
        <f>TIME(入力シート!SM42,入力シート!SO42,0)</f>
        <v>0</v>
      </c>
      <c r="SH42" s="31">
        <f>TIME(入力シート!SQ42,入力シート!SS42,0)</f>
        <v>0</v>
      </c>
      <c r="SI42" s="24">
        <f t="shared" si="230"/>
        <v>0</v>
      </c>
      <c r="SJ42" s="24">
        <f t="shared" si="231"/>
        <v>0</v>
      </c>
      <c r="SK42" s="24">
        <f t="shared" si="232"/>
        <v>0</v>
      </c>
      <c r="SL42" s="26" t="str">
        <f t="shared" si="39"/>
        <v/>
      </c>
      <c r="SM42" s="26" t="str">
        <f t="shared" si="40"/>
        <v/>
      </c>
      <c r="SN42" s="24" t="str">
        <f t="shared" si="393"/>
        <v/>
      </c>
      <c r="SO42" s="24" t="str">
        <f t="shared" si="458"/>
        <v/>
      </c>
      <c r="SP42" s="101" t="str">
        <f t="shared" si="234"/>
        <v/>
      </c>
      <c r="SQ42" s="24" t="str">
        <f t="shared" si="235"/>
        <v/>
      </c>
      <c r="SR42" s="27">
        <f t="shared" si="374"/>
        <v>1</v>
      </c>
      <c r="SS42" s="27" t="str">
        <f t="shared" si="236"/>
        <v>1</v>
      </c>
      <c r="ST42" s="27" t="str">
        <f t="shared" si="348"/>
        <v/>
      </c>
      <c r="SU42" s="27" t="str">
        <f t="shared" si="237"/>
        <v/>
      </c>
      <c r="SV42" s="28" t="str">
        <f t="shared" ca="1" si="238"/>
        <v/>
      </c>
      <c r="SW42" s="33">
        <f>入力シート!SU42</f>
        <v>0</v>
      </c>
      <c r="SX42" s="88" t="str">
        <f t="shared" ca="1" si="459"/>
        <v/>
      </c>
      <c r="SY42" s="87" t="str">
        <f t="shared" si="460"/>
        <v/>
      </c>
      <c r="SZ42" s="89" t="str">
        <f t="shared" ca="1" si="239"/>
        <v/>
      </c>
      <c r="TA42" s="84">
        <f t="shared" si="240"/>
        <v>0</v>
      </c>
      <c r="TB42" s="84" t="str">
        <f t="shared" si="461"/>
        <v/>
      </c>
      <c r="TC42" s="84" t="str">
        <f t="shared" si="241"/>
        <v/>
      </c>
      <c r="TD42" s="24" t="str">
        <f t="shared" si="242"/>
        <v/>
      </c>
      <c r="TE42" s="101">
        <f>入力シート!SV42</f>
        <v>0</v>
      </c>
      <c r="TF42" s="210">
        <f>入力シート!SW42</f>
        <v>0</v>
      </c>
      <c r="TG42" s="211"/>
      <c r="TH42" s="212"/>
      <c r="TI42" s="94"/>
      <c r="TJ42" s="94"/>
      <c r="TK42" s="94"/>
      <c r="TL42" s="14">
        <f>入力シート!SX42</f>
        <v>0</v>
      </c>
      <c r="TN42" s="30" t="str">
        <f t="shared" si="349"/>
        <v/>
      </c>
      <c r="TO42" s="101">
        <f>入力シート!TN42</f>
        <v>0</v>
      </c>
      <c r="TP42" s="101" t="str">
        <f>IF(TN42="","",入力シート!TO42)</f>
        <v/>
      </c>
      <c r="TQ42" s="24">
        <f>TIME(入力シート!TQ42,入力シート!TS42,0)</f>
        <v>0</v>
      </c>
      <c r="TR42" s="24">
        <f>TIME(入力シート!TU42,入力シート!TW42,0)</f>
        <v>0</v>
      </c>
      <c r="TS42" s="31">
        <f>TIME(入力シート!TY42,入力シート!UA42,0)</f>
        <v>0</v>
      </c>
      <c r="TT42" s="31">
        <f>TIME(入力シート!UC42,入力シート!UE42,0)</f>
        <v>0</v>
      </c>
      <c r="TU42" s="24">
        <f t="shared" si="243"/>
        <v>0</v>
      </c>
      <c r="TV42" s="24">
        <f t="shared" si="244"/>
        <v>0</v>
      </c>
      <c r="TW42" s="24">
        <f t="shared" si="245"/>
        <v>0</v>
      </c>
      <c r="TX42" s="26" t="str">
        <f t="shared" si="42"/>
        <v/>
      </c>
      <c r="TY42" s="26" t="str">
        <f t="shared" si="43"/>
        <v/>
      </c>
      <c r="TZ42" s="24" t="str">
        <f t="shared" si="394"/>
        <v/>
      </c>
      <c r="UA42" s="24" t="str">
        <f t="shared" si="462"/>
        <v/>
      </c>
      <c r="UB42" s="101" t="str">
        <f t="shared" si="247"/>
        <v/>
      </c>
      <c r="UC42" s="24" t="str">
        <f t="shared" si="248"/>
        <v/>
      </c>
      <c r="UD42" s="27">
        <f t="shared" si="375"/>
        <v>1</v>
      </c>
      <c r="UE42" s="27" t="str">
        <f t="shared" si="249"/>
        <v>1</v>
      </c>
      <c r="UF42" s="27" t="str">
        <f t="shared" si="350"/>
        <v/>
      </c>
      <c r="UG42" s="27" t="str">
        <f t="shared" si="250"/>
        <v/>
      </c>
      <c r="UH42" s="28" t="str">
        <f t="shared" ca="1" si="251"/>
        <v/>
      </c>
      <c r="UI42" s="33">
        <f>入力シート!UG42</f>
        <v>0</v>
      </c>
      <c r="UJ42" s="88" t="str">
        <f t="shared" ca="1" si="463"/>
        <v/>
      </c>
      <c r="UK42" s="87" t="str">
        <f t="shared" si="464"/>
        <v/>
      </c>
      <c r="UL42" s="89" t="str">
        <f t="shared" ca="1" si="252"/>
        <v/>
      </c>
      <c r="UM42" s="84">
        <f t="shared" si="253"/>
        <v>0</v>
      </c>
      <c r="UN42" s="84" t="str">
        <f t="shared" si="465"/>
        <v/>
      </c>
      <c r="UO42" s="84" t="str">
        <f t="shared" si="254"/>
        <v/>
      </c>
      <c r="UP42" s="24" t="str">
        <f t="shared" si="255"/>
        <v/>
      </c>
      <c r="UQ42" s="101">
        <f>入力シート!UH42</f>
        <v>0</v>
      </c>
      <c r="UR42" s="210">
        <f>入力シート!UI42</f>
        <v>0</v>
      </c>
      <c r="US42" s="211"/>
      <c r="UT42" s="212"/>
      <c r="UU42" s="94"/>
      <c r="UV42" s="94"/>
      <c r="UW42" s="94"/>
      <c r="UX42" s="14">
        <f>入力シート!UJ42</f>
        <v>0</v>
      </c>
      <c r="UZ42" s="30" t="str">
        <f t="shared" si="351"/>
        <v/>
      </c>
      <c r="VA42" s="101">
        <f>入力シート!UZ42</f>
        <v>0</v>
      </c>
      <c r="VB42" s="101" t="str">
        <f>IF(UZ42="","",入力シート!VA42)</f>
        <v/>
      </c>
      <c r="VC42" s="24">
        <f>TIME(入力シート!VC42,入力シート!VE42,0)</f>
        <v>0</v>
      </c>
      <c r="VD42" s="24">
        <f>TIME(入力シート!VG42,入力シート!VI42,0)</f>
        <v>0</v>
      </c>
      <c r="VE42" s="31">
        <f>TIME(入力シート!VK42,入力シート!VM42,0)</f>
        <v>0</v>
      </c>
      <c r="VF42" s="31">
        <f>TIME(入力シート!VO42,入力シート!VQ42,0)</f>
        <v>0</v>
      </c>
      <c r="VG42" s="24">
        <f t="shared" si="256"/>
        <v>0</v>
      </c>
      <c r="VH42" s="24">
        <f t="shared" si="257"/>
        <v>0</v>
      </c>
      <c r="VI42" s="24">
        <f t="shared" si="258"/>
        <v>0</v>
      </c>
      <c r="VJ42" s="26" t="str">
        <f t="shared" si="45"/>
        <v/>
      </c>
      <c r="VK42" s="26" t="str">
        <f t="shared" si="46"/>
        <v/>
      </c>
      <c r="VL42" s="24" t="str">
        <f t="shared" si="395"/>
        <v/>
      </c>
      <c r="VM42" s="24" t="str">
        <f t="shared" si="466"/>
        <v/>
      </c>
      <c r="VN42" s="101" t="str">
        <f t="shared" si="260"/>
        <v/>
      </c>
      <c r="VO42" s="24" t="str">
        <f t="shared" si="261"/>
        <v/>
      </c>
      <c r="VP42" s="27">
        <f t="shared" si="376"/>
        <v>1</v>
      </c>
      <c r="VQ42" s="27" t="str">
        <f t="shared" si="262"/>
        <v>1</v>
      </c>
      <c r="VR42" s="27" t="str">
        <f t="shared" si="352"/>
        <v/>
      </c>
      <c r="VS42" s="27" t="str">
        <f t="shared" si="263"/>
        <v/>
      </c>
      <c r="VT42" s="28" t="str">
        <f t="shared" ca="1" si="264"/>
        <v/>
      </c>
      <c r="VU42" s="33">
        <f>入力シート!VS42</f>
        <v>0</v>
      </c>
      <c r="VV42" s="88" t="str">
        <f t="shared" ca="1" si="467"/>
        <v/>
      </c>
      <c r="VW42" s="87" t="str">
        <f t="shared" si="468"/>
        <v/>
      </c>
      <c r="VX42" s="89" t="str">
        <f t="shared" ca="1" si="265"/>
        <v/>
      </c>
      <c r="VY42" s="84">
        <f t="shared" si="266"/>
        <v>0</v>
      </c>
      <c r="VZ42" s="84" t="str">
        <f t="shared" si="469"/>
        <v/>
      </c>
      <c r="WA42" s="84" t="str">
        <f t="shared" si="267"/>
        <v/>
      </c>
      <c r="WB42" s="24" t="str">
        <f t="shared" si="268"/>
        <v/>
      </c>
      <c r="WC42" s="101">
        <f>入力シート!VT42</f>
        <v>0</v>
      </c>
      <c r="WD42" s="210">
        <f>入力シート!VU42</f>
        <v>0</v>
      </c>
      <c r="WE42" s="211"/>
      <c r="WF42" s="212"/>
      <c r="WG42" s="94"/>
      <c r="WH42" s="94"/>
      <c r="WI42" s="94"/>
      <c r="WJ42" s="14">
        <f>入力シート!VV42</f>
        <v>0</v>
      </c>
      <c r="WL42" s="30" t="str">
        <f t="shared" si="353"/>
        <v/>
      </c>
      <c r="WM42" s="101">
        <f>入力シート!WL42</f>
        <v>0</v>
      </c>
      <c r="WN42" s="101" t="str">
        <f>IF(WL42="","",入力シート!WM42)</f>
        <v/>
      </c>
      <c r="WO42" s="24">
        <f>TIME(入力シート!WO42,入力シート!WQ42,0)</f>
        <v>0</v>
      </c>
      <c r="WP42" s="24">
        <f>TIME(入力シート!WS42,入力シート!WU42,0)</f>
        <v>0</v>
      </c>
      <c r="WQ42" s="31">
        <f>TIME(入力シート!WW42,入力シート!WY42,0)</f>
        <v>0</v>
      </c>
      <c r="WR42" s="31">
        <f>TIME(入力シート!XA42,入力シート!XC42,0)</f>
        <v>0</v>
      </c>
      <c r="WS42" s="24">
        <f t="shared" si="269"/>
        <v>0</v>
      </c>
      <c r="WT42" s="24">
        <f t="shared" si="270"/>
        <v>0</v>
      </c>
      <c r="WU42" s="24">
        <f t="shared" si="271"/>
        <v>0</v>
      </c>
      <c r="WV42" s="26" t="str">
        <f t="shared" si="48"/>
        <v/>
      </c>
      <c r="WW42" s="26" t="str">
        <f t="shared" si="49"/>
        <v/>
      </c>
      <c r="WX42" s="24" t="str">
        <f t="shared" si="396"/>
        <v/>
      </c>
      <c r="WY42" s="24" t="str">
        <f t="shared" si="470"/>
        <v/>
      </c>
      <c r="WZ42" s="101" t="str">
        <f t="shared" si="273"/>
        <v/>
      </c>
      <c r="XA42" s="24" t="str">
        <f t="shared" si="274"/>
        <v/>
      </c>
      <c r="XB42" s="27">
        <f t="shared" si="377"/>
        <v>1</v>
      </c>
      <c r="XC42" s="27" t="str">
        <f t="shared" si="275"/>
        <v>1</v>
      </c>
      <c r="XD42" s="27" t="str">
        <f t="shared" si="354"/>
        <v/>
      </c>
      <c r="XE42" s="27" t="str">
        <f t="shared" si="276"/>
        <v/>
      </c>
      <c r="XF42" s="28" t="str">
        <f t="shared" ca="1" si="277"/>
        <v/>
      </c>
      <c r="XG42" s="33">
        <f>入力シート!XE42</f>
        <v>0</v>
      </c>
      <c r="XH42" s="88" t="str">
        <f t="shared" ca="1" si="471"/>
        <v/>
      </c>
      <c r="XI42" s="87" t="str">
        <f t="shared" si="472"/>
        <v/>
      </c>
      <c r="XJ42" s="89" t="str">
        <f t="shared" ca="1" si="278"/>
        <v/>
      </c>
      <c r="XK42" s="84">
        <f t="shared" si="279"/>
        <v>0</v>
      </c>
      <c r="XL42" s="84" t="str">
        <f t="shared" si="473"/>
        <v/>
      </c>
      <c r="XM42" s="84" t="str">
        <f t="shared" si="280"/>
        <v/>
      </c>
      <c r="XN42" s="24" t="str">
        <f t="shared" si="281"/>
        <v/>
      </c>
      <c r="XO42" s="101">
        <f>入力シート!XF42</f>
        <v>0</v>
      </c>
      <c r="XP42" s="210">
        <f>入力シート!XG42</f>
        <v>0</v>
      </c>
      <c r="XQ42" s="211"/>
      <c r="XR42" s="212"/>
      <c r="XS42" s="94"/>
      <c r="XT42" s="94"/>
      <c r="XU42" s="94"/>
      <c r="XV42" s="14">
        <f>入力シート!XH42</f>
        <v>0</v>
      </c>
      <c r="XX42" s="30" t="str">
        <f t="shared" si="355"/>
        <v/>
      </c>
      <c r="XY42" s="101">
        <f>入力シート!XX42</f>
        <v>0</v>
      </c>
      <c r="XZ42" s="101" t="str">
        <f>IF(XX42="","",入力シート!XY42)</f>
        <v/>
      </c>
      <c r="YA42" s="24">
        <f>TIME(入力シート!YA42,入力シート!YC42,0)</f>
        <v>0</v>
      </c>
      <c r="YB42" s="24">
        <f>TIME(入力シート!YE42,入力シート!YG42,0)</f>
        <v>0</v>
      </c>
      <c r="YC42" s="31">
        <f>TIME(入力シート!YI42,入力シート!YK42,0)</f>
        <v>0</v>
      </c>
      <c r="YD42" s="31">
        <f>TIME(入力シート!YM42,入力シート!YO42,0)</f>
        <v>0</v>
      </c>
      <c r="YE42" s="24">
        <f t="shared" si="282"/>
        <v>0</v>
      </c>
      <c r="YF42" s="24">
        <f t="shared" si="283"/>
        <v>0</v>
      </c>
      <c r="YG42" s="24">
        <f t="shared" si="284"/>
        <v>0</v>
      </c>
      <c r="YH42" s="26" t="str">
        <f t="shared" si="51"/>
        <v/>
      </c>
      <c r="YI42" s="26" t="str">
        <f t="shared" si="52"/>
        <v/>
      </c>
      <c r="YJ42" s="24" t="str">
        <f t="shared" si="397"/>
        <v/>
      </c>
      <c r="YK42" s="24" t="str">
        <f t="shared" si="474"/>
        <v/>
      </c>
      <c r="YL42" s="101" t="str">
        <f t="shared" si="286"/>
        <v/>
      </c>
      <c r="YM42" s="24" t="str">
        <f t="shared" si="287"/>
        <v/>
      </c>
      <c r="YN42" s="27">
        <f t="shared" si="378"/>
        <v>1</v>
      </c>
      <c r="YO42" s="27" t="str">
        <f t="shared" si="288"/>
        <v>1</v>
      </c>
      <c r="YP42" s="27" t="str">
        <f t="shared" si="356"/>
        <v/>
      </c>
      <c r="YQ42" s="27" t="str">
        <f t="shared" si="289"/>
        <v/>
      </c>
      <c r="YR42" s="28" t="str">
        <f t="shared" ca="1" si="290"/>
        <v/>
      </c>
      <c r="YS42" s="33">
        <f>入力シート!YQ42</f>
        <v>0</v>
      </c>
      <c r="YT42" s="88" t="str">
        <f t="shared" ca="1" si="475"/>
        <v/>
      </c>
      <c r="YU42" s="87" t="str">
        <f t="shared" si="476"/>
        <v/>
      </c>
      <c r="YV42" s="89" t="str">
        <f t="shared" ca="1" si="291"/>
        <v/>
      </c>
      <c r="YW42" s="84">
        <f t="shared" si="292"/>
        <v>0</v>
      </c>
      <c r="YX42" s="84" t="str">
        <f t="shared" si="477"/>
        <v/>
      </c>
      <c r="YY42" s="84" t="str">
        <f t="shared" si="293"/>
        <v/>
      </c>
      <c r="YZ42" s="24" t="str">
        <f t="shared" si="294"/>
        <v/>
      </c>
      <c r="ZA42" s="101">
        <f>入力シート!YR42</f>
        <v>0</v>
      </c>
      <c r="ZB42" s="210">
        <f>入力シート!YS42</f>
        <v>0</v>
      </c>
      <c r="ZC42" s="211"/>
      <c r="ZD42" s="212"/>
      <c r="ZE42" s="94"/>
      <c r="ZF42" s="94"/>
      <c r="ZG42" s="94"/>
      <c r="ZH42" s="14">
        <f>入力シート!YT42</f>
        <v>0</v>
      </c>
      <c r="ZJ42" s="30" t="str">
        <f t="shared" si="357"/>
        <v/>
      </c>
      <c r="ZK42" s="101">
        <f>入力シート!ZJ42</f>
        <v>0</v>
      </c>
      <c r="ZL42" s="101" t="str">
        <f>IF(ZJ42="","",入力シート!ZK42)</f>
        <v/>
      </c>
      <c r="ZM42" s="24">
        <f>TIME(入力シート!ZM42,入力シート!ZO42,0)</f>
        <v>0</v>
      </c>
      <c r="ZN42" s="24">
        <f>TIME(入力シート!ZQ42,入力シート!ZS42,0)</f>
        <v>0</v>
      </c>
      <c r="ZO42" s="31">
        <f>TIME(入力シート!ZU42,入力シート!ZW42,0)</f>
        <v>0</v>
      </c>
      <c r="ZP42" s="31">
        <f>TIME(入力シート!ZY42,入力シート!AAA42,0)</f>
        <v>0</v>
      </c>
      <c r="ZQ42" s="24">
        <f t="shared" si="295"/>
        <v>0</v>
      </c>
      <c r="ZR42" s="24">
        <f t="shared" si="296"/>
        <v>0</v>
      </c>
      <c r="ZS42" s="24">
        <f t="shared" si="297"/>
        <v>0</v>
      </c>
      <c r="ZT42" s="26" t="str">
        <f t="shared" si="54"/>
        <v/>
      </c>
      <c r="ZU42" s="26" t="str">
        <f t="shared" si="55"/>
        <v/>
      </c>
      <c r="ZV42" s="24" t="str">
        <f t="shared" si="398"/>
        <v/>
      </c>
      <c r="ZW42" s="24" t="str">
        <f t="shared" si="478"/>
        <v/>
      </c>
      <c r="ZX42" s="101" t="str">
        <f t="shared" si="299"/>
        <v/>
      </c>
      <c r="ZY42" s="24" t="str">
        <f t="shared" si="300"/>
        <v/>
      </c>
      <c r="ZZ42" s="27">
        <f t="shared" si="379"/>
        <v>1</v>
      </c>
      <c r="AAA42" s="27" t="str">
        <f t="shared" si="301"/>
        <v>1</v>
      </c>
      <c r="AAB42" s="27" t="str">
        <f t="shared" si="358"/>
        <v/>
      </c>
      <c r="AAC42" s="27" t="str">
        <f t="shared" si="302"/>
        <v/>
      </c>
      <c r="AAD42" s="28" t="str">
        <f t="shared" ca="1" si="303"/>
        <v/>
      </c>
      <c r="AAE42" s="33">
        <f>入力シート!AAC42</f>
        <v>0</v>
      </c>
      <c r="AAF42" s="88" t="str">
        <f t="shared" ca="1" si="479"/>
        <v/>
      </c>
      <c r="AAG42" s="87" t="str">
        <f t="shared" si="480"/>
        <v/>
      </c>
      <c r="AAH42" s="89" t="str">
        <f t="shared" ca="1" si="304"/>
        <v/>
      </c>
      <c r="AAI42" s="84">
        <f t="shared" si="305"/>
        <v>0</v>
      </c>
      <c r="AAJ42" s="84" t="str">
        <f t="shared" si="481"/>
        <v/>
      </c>
      <c r="AAK42" s="84" t="str">
        <f t="shared" si="306"/>
        <v/>
      </c>
      <c r="AAL42" s="24" t="str">
        <f t="shared" si="307"/>
        <v/>
      </c>
      <c r="AAM42" s="101">
        <f>入力シート!AAD42</f>
        <v>0</v>
      </c>
      <c r="AAN42" s="210">
        <f>入力シート!AAE42</f>
        <v>0</v>
      </c>
      <c r="AAO42" s="211"/>
      <c r="AAP42" s="212"/>
      <c r="AAQ42" s="94"/>
      <c r="AAR42" s="94"/>
      <c r="AAS42" s="94"/>
      <c r="AAT42" s="14">
        <f>入力シート!AAF42</f>
        <v>0</v>
      </c>
      <c r="AAV42" s="30" t="str">
        <f t="shared" si="359"/>
        <v/>
      </c>
      <c r="AAW42" s="101">
        <f>入力シート!AAV42</f>
        <v>0</v>
      </c>
      <c r="AAX42" s="101" t="str">
        <f>IF(AAV42="","",入力シート!AAW42)</f>
        <v/>
      </c>
      <c r="AAY42" s="24">
        <f>TIME(入力シート!AAY42,入力シート!ABA42,0)</f>
        <v>0</v>
      </c>
      <c r="AAZ42" s="24">
        <f>TIME(入力シート!ABC42,入力シート!ABE42,0)</f>
        <v>0</v>
      </c>
      <c r="ABA42" s="31">
        <f>TIME(入力シート!ABG42,入力シート!ABI42,0)</f>
        <v>0</v>
      </c>
      <c r="ABB42" s="31">
        <f>TIME(入力シート!ABK42,入力シート!ABM42,0)</f>
        <v>0</v>
      </c>
      <c r="ABC42" s="24">
        <f t="shared" si="308"/>
        <v>0</v>
      </c>
      <c r="ABD42" s="24">
        <f t="shared" si="309"/>
        <v>0</v>
      </c>
      <c r="ABE42" s="24">
        <f t="shared" si="310"/>
        <v>0</v>
      </c>
      <c r="ABF42" s="26" t="str">
        <f t="shared" si="57"/>
        <v/>
      </c>
      <c r="ABG42" s="26" t="str">
        <f t="shared" si="58"/>
        <v/>
      </c>
      <c r="ABH42" s="24" t="str">
        <f t="shared" si="399"/>
        <v/>
      </c>
      <c r="ABI42" s="24" t="str">
        <f t="shared" si="482"/>
        <v/>
      </c>
      <c r="ABJ42" s="101" t="str">
        <f t="shared" si="312"/>
        <v/>
      </c>
      <c r="ABK42" s="24" t="str">
        <f t="shared" si="313"/>
        <v/>
      </c>
      <c r="ABL42" s="27">
        <f t="shared" si="380"/>
        <v>1</v>
      </c>
      <c r="ABM42" s="27" t="str">
        <f t="shared" si="314"/>
        <v>1</v>
      </c>
      <c r="ABN42" s="27" t="str">
        <f t="shared" si="360"/>
        <v/>
      </c>
      <c r="ABO42" s="27" t="str">
        <f t="shared" si="315"/>
        <v/>
      </c>
      <c r="ABP42" s="28" t="str">
        <f t="shared" ca="1" si="316"/>
        <v/>
      </c>
      <c r="ABQ42" s="33">
        <f>入力シート!ABO42</f>
        <v>0</v>
      </c>
      <c r="ABR42" s="88" t="str">
        <f t="shared" ca="1" si="483"/>
        <v/>
      </c>
      <c r="ABS42" s="87" t="str">
        <f t="shared" si="484"/>
        <v/>
      </c>
      <c r="ABT42" s="89" t="str">
        <f t="shared" ca="1" si="317"/>
        <v/>
      </c>
      <c r="ABU42" s="84">
        <f t="shared" si="318"/>
        <v>0</v>
      </c>
      <c r="ABV42" s="84" t="str">
        <f t="shared" si="485"/>
        <v/>
      </c>
      <c r="ABW42" s="84" t="str">
        <f t="shared" si="319"/>
        <v/>
      </c>
      <c r="ABX42" s="24" t="str">
        <f t="shared" si="320"/>
        <v/>
      </c>
      <c r="ABY42" s="101">
        <f>入力シート!ABP42</f>
        <v>0</v>
      </c>
      <c r="ABZ42" s="210">
        <f>入力シート!ABQ42</f>
        <v>0</v>
      </c>
      <c r="ACA42" s="211"/>
      <c r="ACB42" s="212"/>
      <c r="ACC42" s="94"/>
      <c r="ACD42" s="94"/>
      <c r="ACE42" s="94"/>
      <c r="ACF42" s="14">
        <f>入力シート!ABR42</f>
        <v>0</v>
      </c>
    </row>
    <row r="43" spans="2:760" ht="18" customHeight="1" x14ac:dyDescent="0.2">
      <c r="B43" s="30" t="str">
        <f t="shared" si="321"/>
        <v/>
      </c>
      <c r="C43" s="101">
        <f>入力シート!B43</f>
        <v>0</v>
      </c>
      <c r="D43" s="101" t="str">
        <f>IF(B43="","",入力シート!C43)</f>
        <v/>
      </c>
      <c r="E43" s="24">
        <f>TIME(入力シート!E43,入力シート!G43,0)</f>
        <v>0</v>
      </c>
      <c r="F43" s="24">
        <f>TIME(入力シート!I43,入力シート!K43,0)</f>
        <v>0</v>
      </c>
      <c r="G43" s="31">
        <f>TIME(入力シート!M43,入力シート!O43,0)</f>
        <v>0</v>
      </c>
      <c r="H43" s="31">
        <f>TIME(入力シート!Q43,入力シート!S43,0)</f>
        <v>0</v>
      </c>
      <c r="I43" s="24">
        <f t="shared" si="60"/>
        <v>0</v>
      </c>
      <c r="J43" s="24">
        <f t="shared" si="61"/>
        <v>0</v>
      </c>
      <c r="K43" s="24">
        <f t="shared" si="62"/>
        <v>0</v>
      </c>
      <c r="L43" s="26" t="str">
        <f t="shared" si="400"/>
        <v/>
      </c>
      <c r="M43" s="26" t="str">
        <f t="shared" si="486"/>
        <v/>
      </c>
      <c r="N43" s="24" t="str">
        <f t="shared" si="401"/>
        <v/>
      </c>
      <c r="O43" s="24" t="str">
        <f t="shared" si="402"/>
        <v/>
      </c>
      <c r="P43" s="101" t="str">
        <f t="shared" si="403"/>
        <v/>
      </c>
      <c r="Q43" s="24" t="str">
        <f t="shared" si="66"/>
        <v/>
      </c>
      <c r="R43" s="27">
        <f t="shared" si="361"/>
        <v>1</v>
      </c>
      <c r="S43" s="27" t="str">
        <f t="shared" si="404"/>
        <v>1</v>
      </c>
      <c r="T43" s="27" t="str">
        <f t="shared" si="322"/>
        <v/>
      </c>
      <c r="U43" s="27" t="str">
        <f t="shared" si="405"/>
        <v/>
      </c>
      <c r="V43" s="28" t="str">
        <f t="shared" ca="1" si="406"/>
        <v/>
      </c>
      <c r="W43" s="33">
        <f>入力シート!U43</f>
        <v>0</v>
      </c>
      <c r="X43" s="88" t="str">
        <f t="shared" ca="1" si="407"/>
        <v/>
      </c>
      <c r="Y43" s="87" t="str">
        <f t="shared" si="408"/>
        <v/>
      </c>
      <c r="Z43" s="89" t="str">
        <f t="shared" ca="1" si="70"/>
        <v/>
      </c>
      <c r="AA43" s="84">
        <f t="shared" si="71"/>
        <v>0</v>
      </c>
      <c r="AB43" s="84" t="str">
        <f t="shared" si="409"/>
        <v/>
      </c>
      <c r="AC43" s="84" t="str">
        <f t="shared" si="72"/>
        <v/>
      </c>
      <c r="AD43" s="24" t="str">
        <f t="shared" si="73"/>
        <v/>
      </c>
      <c r="AE43" s="101">
        <f>入力シート!V43</f>
        <v>0</v>
      </c>
      <c r="AF43" s="210">
        <f>入力シート!W43</f>
        <v>0</v>
      </c>
      <c r="AG43" s="211"/>
      <c r="AH43" s="212"/>
      <c r="AI43" s="94"/>
      <c r="AJ43" s="94"/>
      <c r="AK43" s="94"/>
      <c r="AL43" s="14">
        <f>入力シート!X43</f>
        <v>0</v>
      </c>
      <c r="AN43" s="30" t="str">
        <f t="shared" si="323"/>
        <v/>
      </c>
      <c r="AO43" s="101">
        <f>入力シート!AN43</f>
        <v>0</v>
      </c>
      <c r="AP43" s="101" t="str">
        <f>IF(AN43="","",入力シート!AO43)</f>
        <v/>
      </c>
      <c r="AQ43" s="24">
        <f>TIME(入力シート!AQ43,入力シート!AS43,0)</f>
        <v>0</v>
      </c>
      <c r="AR43" s="24">
        <f>TIME(入力シート!AU43,入力シート!AW43,0)</f>
        <v>0</v>
      </c>
      <c r="AS43" s="31">
        <f>TIME(入力シート!AY43,入力シート!BA43,0)</f>
        <v>0</v>
      </c>
      <c r="AT43" s="31">
        <f>TIME(入力シート!BC43,入力シート!BE43,0)</f>
        <v>0</v>
      </c>
      <c r="AU43" s="24">
        <f t="shared" si="74"/>
        <v>0</v>
      </c>
      <c r="AV43" s="24">
        <f t="shared" si="75"/>
        <v>0</v>
      </c>
      <c r="AW43" s="24">
        <f t="shared" si="76"/>
        <v>0</v>
      </c>
      <c r="AX43" s="26" t="str">
        <f t="shared" si="3"/>
        <v/>
      </c>
      <c r="AY43" s="26" t="str">
        <f t="shared" si="4"/>
        <v/>
      </c>
      <c r="AZ43" s="24" t="str">
        <f t="shared" si="381"/>
        <v/>
      </c>
      <c r="BA43" s="24" t="str">
        <f t="shared" si="410"/>
        <v/>
      </c>
      <c r="BB43" s="101" t="str">
        <f t="shared" si="78"/>
        <v/>
      </c>
      <c r="BC43" s="24" t="str">
        <f t="shared" si="79"/>
        <v/>
      </c>
      <c r="BD43" s="27">
        <f t="shared" si="362"/>
        <v>1</v>
      </c>
      <c r="BE43" s="27" t="str">
        <f t="shared" si="80"/>
        <v>1</v>
      </c>
      <c r="BF43" s="27" t="str">
        <f t="shared" si="324"/>
        <v/>
      </c>
      <c r="BG43" s="27" t="str">
        <f t="shared" si="81"/>
        <v/>
      </c>
      <c r="BH43" s="28" t="str">
        <f t="shared" ca="1" si="82"/>
        <v/>
      </c>
      <c r="BI43" s="33">
        <f>入力シート!BG43</f>
        <v>0</v>
      </c>
      <c r="BJ43" s="88" t="str">
        <f t="shared" ca="1" si="411"/>
        <v/>
      </c>
      <c r="BK43" s="87" t="str">
        <f t="shared" si="412"/>
        <v/>
      </c>
      <c r="BL43" s="89" t="str">
        <f t="shared" ca="1" si="83"/>
        <v/>
      </c>
      <c r="BM43" s="84">
        <f t="shared" si="84"/>
        <v>0</v>
      </c>
      <c r="BN43" s="84" t="str">
        <f t="shared" si="413"/>
        <v/>
      </c>
      <c r="BO43" s="84" t="str">
        <f t="shared" si="85"/>
        <v/>
      </c>
      <c r="BP43" s="24" t="str">
        <f t="shared" si="86"/>
        <v/>
      </c>
      <c r="BQ43" s="101">
        <f>入力シート!BH43</f>
        <v>0</v>
      </c>
      <c r="BR43" s="210">
        <f>入力シート!BI43</f>
        <v>0</v>
      </c>
      <c r="BS43" s="211"/>
      <c r="BT43" s="212"/>
      <c r="BU43" s="94"/>
      <c r="BV43" s="94"/>
      <c r="BW43" s="94"/>
      <c r="BX43" s="14">
        <f>入力シート!BJ43</f>
        <v>0</v>
      </c>
      <c r="BZ43" s="30" t="str">
        <f t="shared" si="325"/>
        <v/>
      </c>
      <c r="CA43" s="101">
        <f>入力シート!BZ43</f>
        <v>0</v>
      </c>
      <c r="CB43" s="101" t="str">
        <f>IF(BZ43="","",入力シート!CA43)</f>
        <v/>
      </c>
      <c r="CC43" s="24">
        <f>TIME(入力シート!CC43,入力シート!CE43,0)</f>
        <v>0</v>
      </c>
      <c r="CD43" s="24">
        <f>TIME(入力シート!CG43,入力シート!CI43,0)</f>
        <v>0</v>
      </c>
      <c r="CE43" s="31">
        <f>TIME(入力シート!CK43,入力シート!CM43,0)</f>
        <v>0</v>
      </c>
      <c r="CF43" s="31">
        <f>TIME(入力シート!CO43,入力シート!CQ43,0)</f>
        <v>0</v>
      </c>
      <c r="CG43" s="24">
        <f t="shared" si="87"/>
        <v>0</v>
      </c>
      <c r="CH43" s="24">
        <f t="shared" si="88"/>
        <v>0</v>
      </c>
      <c r="CI43" s="24">
        <f t="shared" si="89"/>
        <v>0</v>
      </c>
      <c r="CJ43" s="26" t="str">
        <f t="shared" si="6"/>
        <v/>
      </c>
      <c r="CK43" s="26" t="str">
        <f t="shared" si="7"/>
        <v/>
      </c>
      <c r="CL43" s="24" t="str">
        <f t="shared" si="382"/>
        <v/>
      </c>
      <c r="CM43" s="24" t="str">
        <f t="shared" si="414"/>
        <v/>
      </c>
      <c r="CN43" s="101" t="str">
        <f t="shared" si="91"/>
        <v/>
      </c>
      <c r="CO43" s="24" t="str">
        <f t="shared" si="92"/>
        <v/>
      </c>
      <c r="CP43" s="27">
        <f t="shared" si="363"/>
        <v>1</v>
      </c>
      <c r="CQ43" s="27" t="str">
        <f t="shared" si="93"/>
        <v>1</v>
      </c>
      <c r="CR43" s="27" t="str">
        <f t="shared" si="326"/>
        <v/>
      </c>
      <c r="CS43" s="27" t="str">
        <f t="shared" si="94"/>
        <v/>
      </c>
      <c r="CT43" s="28" t="str">
        <f t="shared" ca="1" si="95"/>
        <v/>
      </c>
      <c r="CU43" s="33">
        <f>入力シート!CS43</f>
        <v>0</v>
      </c>
      <c r="CV43" s="88" t="str">
        <f t="shared" ca="1" si="415"/>
        <v/>
      </c>
      <c r="CW43" s="87" t="str">
        <f t="shared" si="416"/>
        <v/>
      </c>
      <c r="CX43" s="89" t="str">
        <f t="shared" ca="1" si="96"/>
        <v/>
      </c>
      <c r="CY43" s="84">
        <f t="shared" si="97"/>
        <v>0</v>
      </c>
      <c r="CZ43" s="84" t="str">
        <f t="shared" si="417"/>
        <v/>
      </c>
      <c r="DA43" s="84" t="str">
        <f t="shared" si="98"/>
        <v/>
      </c>
      <c r="DB43" s="24" t="str">
        <f t="shared" si="99"/>
        <v/>
      </c>
      <c r="DC43" s="101">
        <f>入力シート!CT43</f>
        <v>0</v>
      </c>
      <c r="DD43" s="210">
        <f>入力シート!CU43</f>
        <v>0</v>
      </c>
      <c r="DE43" s="211"/>
      <c r="DF43" s="212"/>
      <c r="DG43" s="94"/>
      <c r="DH43" s="94"/>
      <c r="DI43" s="94"/>
      <c r="DJ43" s="14">
        <f>入力シート!CV43</f>
        <v>0</v>
      </c>
      <c r="DL43" s="30" t="str">
        <f t="shared" si="327"/>
        <v/>
      </c>
      <c r="DM43" s="101">
        <f>入力シート!DL43</f>
        <v>0</v>
      </c>
      <c r="DN43" s="101" t="str">
        <f>IF(DL43="","",入力シート!DM43)</f>
        <v/>
      </c>
      <c r="DO43" s="24">
        <f>TIME(入力シート!DO43,入力シート!DQ43,0)</f>
        <v>0</v>
      </c>
      <c r="DP43" s="24">
        <f>TIME(入力シート!DS43,入力シート!DU43,0)</f>
        <v>0</v>
      </c>
      <c r="DQ43" s="31">
        <f>TIME(入力シート!DW43,入力シート!DY43,0)</f>
        <v>0</v>
      </c>
      <c r="DR43" s="31">
        <f>TIME(入力シート!EA43,入力シート!EC43,0)</f>
        <v>0</v>
      </c>
      <c r="DS43" s="24">
        <f t="shared" si="100"/>
        <v>0</v>
      </c>
      <c r="DT43" s="24">
        <f t="shared" si="101"/>
        <v>0</v>
      </c>
      <c r="DU43" s="24">
        <f t="shared" si="102"/>
        <v>0</v>
      </c>
      <c r="DV43" s="26" t="str">
        <f t="shared" si="9"/>
        <v/>
      </c>
      <c r="DW43" s="26" t="str">
        <f t="shared" si="10"/>
        <v/>
      </c>
      <c r="DX43" s="24" t="str">
        <f t="shared" si="383"/>
        <v/>
      </c>
      <c r="DY43" s="24" t="str">
        <f t="shared" si="418"/>
        <v/>
      </c>
      <c r="DZ43" s="101" t="str">
        <f t="shared" si="104"/>
        <v/>
      </c>
      <c r="EA43" s="24" t="str">
        <f t="shared" si="105"/>
        <v/>
      </c>
      <c r="EB43" s="27">
        <f t="shared" si="364"/>
        <v>1</v>
      </c>
      <c r="EC43" s="27" t="str">
        <f t="shared" si="106"/>
        <v>1</v>
      </c>
      <c r="ED43" s="27" t="str">
        <f t="shared" si="328"/>
        <v/>
      </c>
      <c r="EE43" s="27" t="str">
        <f t="shared" si="107"/>
        <v/>
      </c>
      <c r="EF43" s="28" t="str">
        <f t="shared" ca="1" si="108"/>
        <v/>
      </c>
      <c r="EG43" s="33">
        <f>入力シート!EE43</f>
        <v>0</v>
      </c>
      <c r="EH43" s="88" t="str">
        <f t="shared" ca="1" si="419"/>
        <v/>
      </c>
      <c r="EI43" s="87" t="str">
        <f t="shared" si="420"/>
        <v/>
      </c>
      <c r="EJ43" s="89" t="str">
        <f t="shared" ca="1" si="109"/>
        <v/>
      </c>
      <c r="EK43" s="84">
        <f t="shared" si="110"/>
        <v>0</v>
      </c>
      <c r="EL43" s="84" t="str">
        <f t="shared" si="421"/>
        <v/>
      </c>
      <c r="EM43" s="84" t="str">
        <f t="shared" si="111"/>
        <v/>
      </c>
      <c r="EN43" s="24" t="str">
        <f t="shared" si="112"/>
        <v/>
      </c>
      <c r="EO43" s="101">
        <f>入力シート!EF43</f>
        <v>0</v>
      </c>
      <c r="EP43" s="210">
        <f>入力シート!EG43</f>
        <v>0</v>
      </c>
      <c r="EQ43" s="211"/>
      <c r="ER43" s="212"/>
      <c r="ES43" s="94"/>
      <c r="ET43" s="94"/>
      <c r="EU43" s="94"/>
      <c r="EV43" s="14">
        <f>入力シート!EH43</f>
        <v>0</v>
      </c>
      <c r="EX43" s="30" t="str">
        <f t="shared" si="329"/>
        <v/>
      </c>
      <c r="EY43" s="101">
        <f>入力シート!EX43</f>
        <v>0</v>
      </c>
      <c r="EZ43" s="101" t="str">
        <f>IF(EX43="","",入力シート!EY43)</f>
        <v/>
      </c>
      <c r="FA43" s="24">
        <f>TIME(入力シート!FA43,入力シート!FC43,0)</f>
        <v>0</v>
      </c>
      <c r="FB43" s="24">
        <f>TIME(入力シート!FE43,入力シート!FG43,0)</f>
        <v>0</v>
      </c>
      <c r="FC43" s="31">
        <f>TIME(入力シート!FI43,入力シート!FK43,0)</f>
        <v>0</v>
      </c>
      <c r="FD43" s="31">
        <f>TIME(入力シート!FM43,入力シート!FO43,0)</f>
        <v>0</v>
      </c>
      <c r="FE43" s="24">
        <f t="shared" si="113"/>
        <v>0</v>
      </c>
      <c r="FF43" s="24">
        <f t="shared" si="114"/>
        <v>0</v>
      </c>
      <c r="FG43" s="24">
        <f t="shared" si="115"/>
        <v>0</v>
      </c>
      <c r="FH43" s="26" t="str">
        <f t="shared" si="12"/>
        <v/>
      </c>
      <c r="FI43" s="26" t="str">
        <f t="shared" si="13"/>
        <v/>
      </c>
      <c r="FJ43" s="24" t="str">
        <f t="shared" si="384"/>
        <v/>
      </c>
      <c r="FK43" s="24" t="str">
        <f t="shared" si="422"/>
        <v/>
      </c>
      <c r="FL43" s="101" t="str">
        <f t="shared" si="117"/>
        <v/>
      </c>
      <c r="FM43" s="24" t="str">
        <f t="shared" si="118"/>
        <v/>
      </c>
      <c r="FN43" s="27">
        <f t="shared" si="365"/>
        <v>1</v>
      </c>
      <c r="FO43" s="27" t="str">
        <f t="shared" si="119"/>
        <v>1</v>
      </c>
      <c r="FP43" s="27" t="str">
        <f t="shared" si="330"/>
        <v/>
      </c>
      <c r="FQ43" s="27" t="str">
        <f t="shared" si="120"/>
        <v/>
      </c>
      <c r="FR43" s="28" t="str">
        <f t="shared" ca="1" si="121"/>
        <v/>
      </c>
      <c r="FS43" s="33">
        <f>入力シート!FQ43</f>
        <v>0</v>
      </c>
      <c r="FT43" s="88" t="str">
        <f t="shared" ca="1" si="423"/>
        <v/>
      </c>
      <c r="FU43" s="87" t="str">
        <f t="shared" si="424"/>
        <v/>
      </c>
      <c r="FV43" s="89" t="str">
        <f t="shared" ca="1" si="122"/>
        <v/>
      </c>
      <c r="FW43" s="84">
        <f t="shared" si="123"/>
        <v>0</v>
      </c>
      <c r="FX43" s="84" t="str">
        <f t="shared" si="425"/>
        <v/>
      </c>
      <c r="FY43" s="84" t="str">
        <f t="shared" si="124"/>
        <v/>
      </c>
      <c r="FZ43" s="24" t="str">
        <f t="shared" si="125"/>
        <v/>
      </c>
      <c r="GA43" s="101">
        <f>入力シート!FR43</f>
        <v>0</v>
      </c>
      <c r="GB43" s="210">
        <f>入力シート!FS43</f>
        <v>0</v>
      </c>
      <c r="GC43" s="211"/>
      <c r="GD43" s="212"/>
      <c r="GE43" s="94"/>
      <c r="GF43" s="94"/>
      <c r="GG43" s="94"/>
      <c r="GH43" s="14">
        <f>入力シート!FT43</f>
        <v>0</v>
      </c>
      <c r="GJ43" s="30" t="str">
        <f t="shared" si="331"/>
        <v/>
      </c>
      <c r="GK43" s="101">
        <f>入力シート!GJ43</f>
        <v>0</v>
      </c>
      <c r="GL43" s="101" t="str">
        <f>IF(GJ43="","",入力シート!GK43)</f>
        <v/>
      </c>
      <c r="GM43" s="24">
        <f>TIME(入力シート!GM43,入力シート!GO43,0)</f>
        <v>0</v>
      </c>
      <c r="GN43" s="24">
        <f>TIME(入力シート!GQ43,入力シート!GS43,0)</f>
        <v>0</v>
      </c>
      <c r="GO43" s="31">
        <f>TIME(入力シート!GU43,入力シート!GW43,0)</f>
        <v>0</v>
      </c>
      <c r="GP43" s="31">
        <f>TIME(入力シート!GY43,入力シート!HA43,0)</f>
        <v>0</v>
      </c>
      <c r="GQ43" s="24">
        <f t="shared" si="126"/>
        <v>0</v>
      </c>
      <c r="GR43" s="24">
        <f t="shared" si="127"/>
        <v>0</v>
      </c>
      <c r="GS43" s="24">
        <f t="shared" si="128"/>
        <v>0</v>
      </c>
      <c r="GT43" s="26" t="str">
        <f t="shared" si="15"/>
        <v/>
      </c>
      <c r="GU43" s="26" t="str">
        <f t="shared" si="16"/>
        <v/>
      </c>
      <c r="GV43" s="24" t="str">
        <f t="shared" si="385"/>
        <v/>
      </c>
      <c r="GW43" s="24" t="str">
        <f t="shared" si="426"/>
        <v/>
      </c>
      <c r="GX43" s="101" t="str">
        <f t="shared" si="130"/>
        <v/>
      </c>
      <c r="GY43" s="24" t="str">
        <f t="shared" si="131"/>
        <v/>
      </c>
      <c r="GZ43" s="27">
        <f t="shared" si="366"/>
        <v>1</v>
      </c>
      <c r="HA43" s="27" t="str">
        <f t="shared" si="132"/>
        <v>1</v>
      </c>
      <c r="HB43" s="27" t="str">
        <f t="shared" si="332"/>
        <v/>
      </c>
      <c r="HC43" s="27" t="str">
        <f t="shared" si="133"/>
        <v/>
      </c>
      <c r="HD43" s="28" t="str">
        <f t="shared" ca="1" si="134"/>
        <v/>
      </c>
      <c r="HE43" s="33">
        <f>入力シート!HC43</f>
        <v>0</v>
      </c>
      <c r="HF43" s="88" t="str">
        <f t="shared" ca="1" si="427"/>
        <v/>
      </c>
      <c r="HG43" s="87" t="str">
        <f t="shared" si="428"/>
        <v/>
      </c>
      <c r="HH43" s="89" t="str">
        <f t="shared" ca="1" si="135"/>
        <v/>
      </c>
      <c r="HI43" s="84">
        <f t="shared" si="136"/>
        <v>0</v>
      </c>
      <c r="HJ43" s="84" t="str">
        <f t="shared" si="429"/>
        <v/>
      </c>
      <c r="HK43" s="84" t="str">
        <f t="shared" si="137"/>
        <v/>
      </c>
      <c r="HL43" s="24" t="str">
        <f t="shared" si="138"/>
        <v/>
      </c>
      <c r="HM43" s="101">
        <f>入力シート!HD43</f>
        <v>0</v>
      </c>
      <c r="HN43" s="210">
        <f>入力シート!HE43</f>
        <v>0</v>
      </c>
      <c r="HO43" s="211"/>
      <c r="HP43" s="212"/>
      <c r="HQ43" s="94"/>
      <c r="HR43" s="94"/>
      <c r="HS43" s="94"/>
      <c r="HT43" s="14">
        <f>入力シート!HF43</f>
        <v>0</v>
      </c>
      <c r="HV43" s="30" t="str">
        <f t="shared" si="333"/>
        <v/>
      </c>
      <c r="HW43" s="101">
        <f>入力シート!HV43</f>
        <v>0</v>
      </c>
      <c r="HX43" s="101" t="str">
        <f>IF(HV43="","",入力シート!HW43)</f>
        <v/>
      </c>
      <c r="HY43" s="24">
        <f>TIME(入力シート!HY43,入力シート!IA43,0)</f>
        <v>0</v>
      </c>
      <c r="HZ43" s="24">
        <f>TIME(入力シート!IC43,入力シート!IE43,0)</f>
        <v>0</v>
      </c>
      <c r="IA43" s="31">
        <f>TIME(入力シート!IG43,入力シート!II43,0)</f>
        <v>0</v>
      </c>
      <c r="IB43" s="31">
        <f>TIME(入力シート!IK43,入力シート!IM43,0)</f>
        <v>0</v>
      </c>
      <c r="IC43" s="24">
        <f t="shared" si="139"/>
        <v>0</v>
      </c>
      <c r="ID43" s="24">
        <f t="shared" si="140"/>
        <v>0</v>
      </c>
      <c r="IE43" s="24">
        <f t="shared" si="141"/>
        <v>0</v>
      </c>
      <c r="IF43" s="26" t="str">
        <f t="shared" si="18"/>
        <v/>
      </c>
      <c r="IG43" s="26" t="str">
        <f t="shared" si="19"/>
        <v/>
      </c>
      <c r="IH43" s="24" t="str">
        <f t="shared" si="386"/>
        <v/>
      </c>
      <c r="II43" s="24" t="str">
        <f t="shared" si="430"/>
        <v/>
      </c>
      <c r="IJ43" s="101" t="str">
        <f t="shared" si="143"/>
        <v/>
      </c>
      <c r="IK43" s="24" t="str">
        <f t="shared" si="144"/>
        <v/>
      </c>
      <c r="IL43" s="27">
        <f t="shared" si="367"/>
        <v>1</v>
      </c>
      <c r="IM43" s="27" t="str">
        <f t="shared" si="145"/>
        <v>1</v>
      </c>
      <c r="IN43" s="27" t="str">
        <f t="shared" si="334"/>
        <v/>
      </c>
      <c r="IO43" s="27" t="str">
        <f t="shared" si="146"/>
        <v/>
      </c>
      <c r="IP43" s="28" t="str">
        <f t="shared" ca="1" si="147"/>
        <v/>
      </c>
      <c r="IQ43" s="33">
        <f>入力シート!IO43</f>
        <v>0</v>
      </c>
      <c r="IR43" s="88" t="str">
        <f t="shared" ca="1" si="431"/>
        <v/>
      </c>
      <c r="IS43" s="87" t="str">
        <f t="shared" si="432"/>
        <v/>
      </c>
      <c r="IT43" s="89" t="str">
        <f t="shared" ca="1" si="148"/>
        <v/>
      </c>
      <c r="IU43" s="84">
        <f t="shared" si="149"/>
        <v>0</v>
      </c>
      <c r="IV43" s="84" t="str">
        <f t="shared" si="433"/>
        <v/>
      </c>
      <c r="IW43" s="84" t="str">
        <f t="shared" si="150"/>
        <v/>
      </c>
      <c r="IX43" s="24" t="str">
        <f t="shared" si="151"/>
        <v/>
      </c>
      <c r="IY43" s="101">
        <f>入力シート!IP43</f>
        <v>0</v>
      </c>
      <c r="IZ43" s="210">
        <f>入力シート!IQ43</f>
        <v>0</v>
      </c>
      <c r="JA43" s="211"/>
      <c r="JB43" s="212"/>
      <c r="JC43" s="94"/>
      <c r="JD43" s="94"/>
      <c r="JE43" s="94"/>
      <c r="JF43" s="14">
        <f>入力シート!IR43</f>
        <v>0</v>
      </c>
      <c r="JH43" s="30" t="str">
        <f t="shared" si="335"/>
        <v/>
      </c>
      <c r="JI43" s="101">
        <f>入力シート!JH43</f>
        <v>0</v>
      </c>
      <c r="JJ43" s="101" t="str">
        <f>IF(JH43="","",入力シート!JI43)</f>
        <v/>
      </c>
      <c r="JK43" s="24">
        <f>TIME(入力シート!JK43,入力シート!JM43,0)</f>
        <v>0</v>
      </c>
      <c r="JL43" s="24">
        <f>TIME(入力シート!JO43,入力シート!JQ43,0)</f>
        <v>0</v>
      </c>
      <c r="JM43" s="31">
        <f>TIME(入力シート!JS43,入力シート!JU43,0)</f>
        <v>0</v>
      </c>
      <c r="JN43" s="31">
        <f>TIME(入力シート!JW43,入力シート!JY43,0)</f>
        <v>0</v>
      </c>
      <c r="JO43" s="24">
        <f t="shared" si="152"/>
        <v>0</v>
      </c>
      <c r="JP43" s="24">
        <f t="shared" si="153"/>
        <v>0</v>
      </c>
      <c r="JQ43" s="24">
        <f t="shared" si="154"/>
        <v>0</v>
      </c>
      <c r="JR43" s="26" t="str">
        <f t="shared" si="21"/>
        <v/>
      </c>
      <c r="JS43" s="26" t="str">
        <f t="shared" si="22"/>
        <v/>
      </c>
      <c r="JT43" s="24" t="str">
        <f t="shared" si="387"/>
        <v/>
      </c>
      <c r="JU43" s="24" t="str">
        <f t="shared" si="434"/>
        <v/>
      </c>
      <c r="JV43" s="101" t="str">
        <f t="shared" si="156"/>
        <v/>
      </c>
      <c r="JW43" s="24" t="str">
        <f t="shared" si="157"/>
        <v/>
      </c>
      <c r="JX43" s="27">
        <f t="shared" si="368"/>
        <v>1</v>
      </c>
      <c r="JY43" s="27" t="str">
        <f t="shared" si="158"/>
        <v>1</v>
      </c>
      <c r="JZ43" s="27" t="str">
        <f t="shared" si="336"/>
        <v/>
      </c>
      <c r="KA43" s="27" t="str">
        <f t="shared" si="159"/>
        <v/>
      </c>
      <c r="KB43" s="28" t="str">
        <f t="shared" ca="1" si="160"/>
        <v/>
      </c>
      <c r="KC43" s="33">
        <f>入力シート!KA43</f>
        <v>0</v>
      </c>
      <c r="KD43" s="88" t="str">
        <f t="shared" ca="1" si="435"/>
        <v/>
      </c>
      <c r="KE43" s="87" t="str">
        <f t="shared" si="436"/>
        <v/>
      </c>
      <c r="KF43" s="89" t="str">
        <f t="shared" ca="1" si="161"/>
        <v/>
      </c>
      <c r="KG43" s="84">
        <f t="shared" si="162"/>
        <v>0</v>
      </c>
      <c r="KH43" s="84" t="str">
        <f t="shared" si="437"/>
        <v/>
      </c>
      <c r="KI43" s="84" t="str">
        <f t="shared" si="163"/>
        <v/>
      </c>
      <c r="KJ43" s="24" t="str">
        <f t="shared" si="164"/>
        <v/>
      </c>
      <c r="KK43" s="101">
        <f>入力シート!KB43</f>
        <v>0</v>
      </c>
      <c r="KL43" s="210">
        <f>入力シート!KC43</f>
        <v>0</v>
      </c>
      <c r="KM43" s="211"/>
      <c r="KN43" s="212"/>
      <c r="KO43" s="94"/>
      <c r="KP43" s="94"/>
      <c r="KQ43" s="94"/>
      <c r="KR43" s="14">
        <f>入力シート!KD43</f>
        <v>0</v>
      </c>
      <c r="KT43" s="30" t="str">
        <f t="shared" si="337"/>
        <v/>
      </c>
      <c r="KU43" s="101">
        <f>入力シート!KT43</f>
        <v>0</v>
      </c>
      <c r="KV43" s="101" t="str">
        <f>IF(KT43="","",入力シート!KU43)</f>
        <v/>
      </c>
      <c r="KW43" s="24">
        <f>TIME(入力シート!KW43,入力シート!KY43,0)</f>
        <v>0</v>
      </c>
      <c r="KX43" s="24">
        <f>TIME(入力シート!LA43,入力シート!LC43,0)</f>
        <v>0</v>
      </c>
      <c r="KY43" s="31">
        <f>TIME(入力シート!LE43,入力シート!LG43,0)</f>
        <v>0</v>
      </c>
      <c r="KZ43" s="31">
        <f>TIME(入力シート!LI43,入力シート!LK43,0)</f>
        <v>0</v>
      </c>
      <c r="LA43" s="24">
        <f t="shared" si="165"/>
        <v>0</v>
      </c>
      <c r="LB43" s="24">
        <f t="shared" si="166"/>
        <v>0</v>
      </c>
      <c r="LC43" s="24">
        <f t="shared" si="167"/>
        <v>0</v>
      </c>
      <c r="LD43" s="26" t="str">
        <f t="shared" si="24"/>
        <v/>
      </c>
      <c r="LE43" s="26" t="str">
        <f t="shared" si="25"/>
        <v/>
      </c>
      <c r="LF43" s="24" t="str">
        <f t="shared" si="388"/>
        <v/>
      </c>
      <c r="LG43" s="24" t="str">
        <f t="shared" si="438"/>
        <v/>
      </c>
      <c r="LH43" s="101" t="str">
        <f t="shared" si="169"/>
        <v/>
      </c>
      <c r="LI43" s="24" t="str">
        <f t="shared" si="170"/>
        <v/>
      </c>
      <c r="LJ43" s="27">
        <f t="shared" si="369"/>
        <v>1</v>
      </c>
      <c r="LK43" s="27" t="str">
        <f t="shared" si="171"/>
        <v>1</v>
      </c>
      <c r="LL43" s="27" t="str">
        <f t="shared" si="338"/>
        <v/>
      </c>
      <c r="LM43" s="27" t="str">
        <f t="shared" si="172"/>
        <v/>
      </c>
      <c r="LN43" s="28" t="str">
        <f t="shared" ca="1" si="173"/>
        <v/>
      </c>
      <c r="LO43" s="33">
        <f>入力シート!LM43</f>
        <v>0</v>
      </c>
      <c r="LP43" s="88" t="str">
        <f t="shared" ca="1" si="439"/>
        <v/>
      </c>
      <c r="LQ43" s="87" t="str">
        <f t="shared" si="440"/>
        <v/>
      </c>
      <c r="LR43" s="89" t="str">
        <f t="shared" ca="1" si="174"/>
        <v/>
      </c>
      <c r="LS43" s="84">
        <f t="shared" si="175"/>
        <v>0</v>
      </c>
      <c r="LT43" s="84" t="str">
        <f t="shared" si="441"/>
        <v/>
      </c>
      <c r="LU43" s="84" t="str">
        <f t="shared" si="176"/>
        <v/>
      </c>
      <c r="LV43" s="24" t="str">
        <f t="shared" si="177"/>
        <v/>
      </c>
      <c r="LW43" s="101">
        <f>入力シート!LN43</f>
        <v>0</v>
      </c>
      <c r="LX43" s="210">
        <f>入力シート!LO43</f>
        <v>0</v>
      </c>
      <c r="LY43" s="211"/>
      <c r="LZ43" s="212"/>
      <c r="MA43" s="94"/>
      <c r="MB43" s="94"/>
      <c r="MC43" s="94"/>
      <c r="MD43" s="14">
        <f>入力シート!LP43</f>
        <v>0</v>
      </c>
      <c r="MF43" s="30" t="str">
        <f t="shared" si="339"/>
        <v/>
      </c>
      <c r="MG43" s="101">
        <f>入力シート!MF43</f>
        <v>0</v>
      </c>
      <c r="MH43" s="101" t="str">
        <f>IF(MF43="","",入力シート!MG43)</f>
        <v/>
      </c>
      <c r="MI43" s="24">
        <f>TIME(入力シート!MI43,入力シート!MK43,0)</f>
        <v>0</v>
      </c>
      <c r="MJ43" s="24">
        <f>TIME(入力シート!MM43,入力シート!MO43,0)</f>
        <v>0</v>
      </c>
      <c r="MK43" s="31">
        <f>TIME(入力シート!MQ43,入力シート!MS43,0)</f>
        <v>0</v>
      </c>
      <c r="ML43" s="31">
        <f>TIME(入力シート!MU43,入力シート!MW43,0)</f>
        <v>0</v>
      </c>
      <c r="MM43" s="24">
        <f t="shared" si="178"/>
        <v>0</v>
      </c>
      <c r="MN43" s="24">
        <f t="shared" si="179"/>
        <v>0</v>
      </c>
      <c r="MO43" s="24">
        <f t="shared" si="180"/>
        <v>0</v>
      </c>
      <c r="MP43" s="26" t="str">
        <f t="shared" si="27"/>
        <v/>
      </c>
      <c r="MQ43" s="26" t="str">
        <f t="shared" si="28"/>
        <v/>
      </c>
      <c r="MR43" s="24" t="str">
        <f t="shared" si="389"/>
        <v/>
      </c>
      <c r="MS43" s="24" t="str">
        <f t="shared" si="442"/>
        <v/>
      </c>
      <c r="MT43" s="101" t="str">
        <f t="shared" si="182"/>
        <v/>
      </c>
      <c r="MU43" s="24" t="str">
        <f t="shared" si="183"/>
        <v/>
      </c>
      <c r="MV43" s="27">
        <f t="shared" si="370"/>
        <v>1</v>
      </c>
      <c r="MW43" s="27" t="str">
        <f t="shared" si="184"/>
        <v>1</v>
      </c>
      <c r="MX43" s="27" t="str">
        <f t="shared" si="340"/>
        <v/>
      </c>
      <c r="MY43" s="27" t="str">
        <f t="shared" si="185"/>
        <v/>
      </c>
      <c r="MZ43" s="28" t="str">
        <f t="shared" ca="1" si="186"/>
        <v/>
      </c>
      <c r="NA43" s="33">
        <f>入力シート!MY43</f>
        <v>0</v>
      </c>
      <c r="NB43" s="88" t="str">
        <f t="shared" ca="1" si="443"/>
        <v/>
      </c>
      <c r="NC43" s="87" t="str">
        <f t="shared" si="444"/>
        <v/>
      </c>
      <c r="ND43" s="89" t="str">
        <f t="shared" ca="1" si="187"/>
        <v/>
      </c>
      <c r="NE43" s="84">
        <f t="shared" si="188"/>
        <v>0</v>
      </c>
      <c r="NF43" s="84" t="str">
        <f t="shared" si="445"/>
        <v/>
      </c>
      <c r="NG43" s="84" t="str">
        <f t="shared" si="189"/>
        <v/>
      </c>
      <c r="NH43" s="24" t="str">
        <f t="shared" si="190"/>
        <v/>
      </c>
      <c r="NI43" s="101">
        <f>入力シート!MZ43</f>
        <v>0</v>
      </c>
      <c r="NJ43" s="210">
        <f>入力シート!NA43</f>
        <v>0</v>
      </c>
      <c r="NK43" s="211"/>
      <c r="NL43" s="212"/>
      <c r="NM43" s="94"/>
      <c r="NN43" s="94"/>
      <c r="NO43" s="94"/>
      <c r="NP43" s="14">
        <f>入力シート!NB43</f>
        <v>0</v>
      </c>
      <c r="NR43" s="30" t="str">
        <f t="shared" si="341"/>
        <v/>
      </c>
      <c r="NS43" s="101">
        <f>入力シート!NR43</f>
        <v>0</v>
      </c>
      <c r="NT43" s="101" t="str">
        <f>IF(NR43="","",入力シート!NS43)</f>
        <v/>
      </c>
      <c r="NU43" s="24">
        <f>TIME(入力シート!NU43,入力シート!NW43,0)</f>
        <v>0</v>
      </c>
      <c r="NV43" s="24">
        <f>TIME(入力シート!NY43,入力シート!OA43,0)</f>
        <v>0</v>
      </c>
      <c r="NW43" s="31">
        <f>TIME(入力シート!OC43,入力シート!OE43,0)</f>
        <v>0</v>
      </c>
      <c r="NX43" s="31">
        <f>TIME(入力シート!OG43,入力シート!OI43,0)</f>
        <v>0</v>
      </c>
      <c r="NY43" s="24">
        <f t="shared" si="191"/>
        <v>0</v>
      </c>
      <c r="NZ43" s="24">
        <f t="shared" si="192"/>
        <v>0</v>
      </c>
      <c r="OA43" s="24">
        <f t="shared" si="193"/>
        <v>0</v>
      </c>
      <c r="OB43" s="26" t="str">
        <f t="shared" si="30"/>
        <v/>
      </c>
      <c r="OC43" s="26" t="str">
        <f t="shared" si="31"/>
        <v/>
      </c>
      <c r="OD43" s="24" t="str">
        <f t="shared" si="390"/>
        <v/>
      </c>
      <c r="OE43" s="24" t="str">
        <f t="shared" si="446"/>
        <v/>
      </c>
      <c r="OF43" s="101" t="str">
        <f t="shared" si="195"/>
        <v/>
      </c>
      <c r="OG43" s="24" t="str">
        <f t="shared" si="196"/>
        <v/>
      </c>
      <c r="OH43" s="27">
        <f t="shared" si="371"/>
        <v>1</v>
      </c>
      <c r="OI43" s="27" t="str">
        <f t="shared" si="197"/>
        <v>1</v>
      </c>
      <c r="OJ43" s="27" t="str">
        <f t="shared" si="342"/>
        <v/>
      </c>
      <c r="OK43" s="27" t="str">
        <f t="shared" si="198"/>
        <v/>
      </c>
      <c r="OL43" s="28" t="str">
        <f t="shared" ca="1" si="199"/>
        <v/>
      </c>
      <c r="OM43" s="33">
        <f>入力シート!OK43</f>
        <v>0</v>
      </c>
      <c r="ON43" s="88" t="str">
        <f t="shared" ca="1" si="447"/>
        <v/>
      </c>
      <c r="OO43" s="87" t="str">
        <f t="shared" si="448"/>
        <v/>
      </c>
      <c r="OP43" s="89" t="str">
        <f t="shared" ca="1" si="200"/>
        <v/>
      </c>
      <c r="OQ43" s="84">
        <f t="shared" si="201"/>
        <v>0</v>
      </c>
      <c r="OR43" s="84" t="str">
        <f t="shared" si="449"/>
        <v/>
      </c>
      <c r="OS43" s="84" t="str">
        <f t="shared" si="202"/>
        <v/>
      </c>
      <c r="OT43" s="24" t="str">
        <f t="shared" si="203"/>
        <v/>
      </c>
      <c r="OU43" s="101">
        <f>入力シート!OL43</f>
        <v>0</v>
      </c>
      <c r="OV43" s="210">
        <f>入力シート!OM43</f>
        <v>0</v>
      </c>
      <c r="OW43" s="211"/>
      <c r="OX43" s="212"/>
      <c r="OY43" s="94"/>
      <c r="OZ43" s="94"/>
      <c r="PA43" s="94"/>
      <c r="PB43" s="14">
        <f>入力シート!ON43</f>
        <v>0</v>
      </c>
      <c r="PD43" s="30" t="str">
        <f t="shared" si="343"/>
        <v/>
      </c>
      <c r="PE43" s="101">
        <f>入力シート!PD43</f>
        <v>0</v>
      </c>
      <c r="PF43" s="101" t="str">
        <f>IF(PD43="","",入力シート!PE43)</f>
        <v/>
      </c>
      <c r="PG43" s="24">
        <f>TIME(入力シート!PG43,入力シート!PI43,0)</f>
        <v>0</v>
      </c>
      <c r="PH43" s="24">
        <f>TIME(入力シート!PK43,入力シート!PM43,0)</f>
        <v>0</v>
      </c>
      <c r="PI43" s="31">
        <f>TIME(入力シート!PO43,入力シート!PQ43,0)</f>
        <v>0</v>
      </c>
      <c r="PJ43" s="31">
        <f>TIME(入力シート!PS43,入力シート!PU43,0)</f>
        <v>0</v>
      </c>
      <c r="PK43" s="24">
        <f t="shared" si="204"/>
        <v>0</v>
      </c>
      <c r="PL43" s="24">
        <f t="shared" si="205"/>
        <v>0</v>
      </c>
      <c r="PM43" s="24">
        <f t="shared" si="206"/>
        <v>0</v>
      </c>
      <c r="PN43" s="26" t="str">
        <f t="shared" si="33"/>
        <v/>
      </c>
      <c r="PO43" s="26" t="str">
        <f t="shared" si="34"/>
        <v/>
      </c>
      <c r="PP43" s="24" t="str">
        <f t="shared" si="391"/>
        <v/>
      </c>
      <c r="PQ43" s="24" t="str">
        <f t="shared" si="450"/>
        <v/>
      </c>
      <c r="PR43" s="101" t="str">
        <f t="shared" si="208"/>
        <v/>
      </c>
      <c r="PS43" s="24" t="str">
        <f t="shared" si="209"/>
        <v/>
      </c>
      <c r="PT43" s="27">
        <f t="shared" si="372"/>
        <v>1</v>
      </c>
      <c r="PU43" s="27" t="str">
        <f t="shared" si="210"/>
        <v>1</v>
      </c>
      <c r="PV43" s="27" t="str">
        <f t="shared" si="344"/>
        <v/>
      </c>
      <c r="PW43" s="27" t="str">
        <f t="shared" si="211"/>
        <v/>
      </c>
      <c r="PX43" s="28" t="str">
        <f t="shared" ca="1" si="212"/>
        <v/>
      </c>
      <c r="PY43" s="33">
        <f>入力シート!PW43</f>
        <v>0</v>
      </c>
      <c r="PZ43" s="88" t="str">
        <f t="shared" ca="1" si="451"/>
        <v/>
      </c>
      <c r="QA43" s="87" t="str">
        <f t="shared" si="452"/>
        <v/>
      </c>
      <c r="QB43" s="89" t="str">
        <f t="shared" ca="1" si="213"/>
        <v/>
      </c>
      <c r="QC43" s="84">
        <f t="shared" si="214"/>
        <v>0</v>
      </c>
      <c r="QD43" s="84" t="str">
        <f t="shared" si="453"/>
        <v/>
      </c>
      <c r="QE43" s="84" t="str">
        <f t="shared" si="215"/>
        <v/>
      </c>
      <c r="QF43" s="24" t="str">
        <f t="shared" si="216"/>
        <v/>
      </c>
      <c r="QG43" s="101">
        <f>入力シート!PX43</f>
        <v>0</v>
      </c>
      <c r="QH43" s="210">
        <f>入力シート!PY43</f>
        <v>0</v>
      </c>
      <c r="QI43" s="211"/>
      <c r="QJ43" s="212"/>
      <c r="QK43" s="94"/>
      <c r="QL43" s="94"/>
      <c r="QM43" s="94"/>
      <c r="QN43" s="14">
        <f>入力シート!PZ43</f>
        <v>0</v>
      </c>
      <c r="QP43" s="30" t="str">
        <f t="shared" si="345"/>
        <v/>
      </c>
      <c r="QQ43" s="101">
        <f>入力シート!QP43</f>
        <v>0</v>
      </c>
      <c r="QR43" s="101" t="str">
        <f>IF(QP43="","",入力シート!QQ43)</f>
        <v/>
      </c>
      <c r="QS43" s="24">
        <f>TIME(入力シート!QS43,入力シート!QU43,0)</f>
        <v>0</v>
      </c>
      <c r="QT43" s="24">
        <f>TIME(入力シート!QW43,入力シート!QY43,0)</f>
        <v>0</v>
      </c>
      <c r="QU43" s="31">
        <f>TIME(入力シート!RA43,入力シート!RC43,0)</f>
        <v>0</v>
      </c>
      <c r="QV43" s="31">
        <f>TIME(入力シート!RE43,入力シート!RG43,0)</f>
        <v>0</v>
      </c>
      <c r="QW43" s="24">
        <f t="shared" si="217"/>
        <v>0</v>
      </c>
      <c r="QX43" s="24">
        <f t="shared" si="218"/>
        <v>0</v>
      </c>
      <c r="QY43" s="24">
        <f t="shared" si="219"/>
        <v>0</v>
      </c>
      <c r="QZ43" s="26" t="str">
        <f t="shared" si="36"/>
        <v/>
      </c>
      <c r="RA43" s="26" t="str">
        <f t="shared" si="37"/>
        <v/>
      </c>
      <c r="RB43" s="24" t="str">
        <f t="shared" si="392"/>
        <v/>
      </c>
      <c r="RC43" s="24" t="str">
        <f t="shared" si="454"/>
        <v/>
      </c>
      <c r="RD43" s="101" t="str">
        <f t="shared" si="221"/>
        <v/>
      </c>
      <c r="RE43" s="24" t="str">
        <f t="shared" si="222"/>
        <v/>
      </c>
      <c r="RF43" s="27">
        <f t="shared" si="373"/>
        <v>1</v>
      </c>
      <c r="RG43" s="27" t="str">
        <f t="shared" si="223"/>
        <v>1</v>
      </c>
      <c r="RH43" s="27" t="str">
        <f t="shared" si="346"/>
        <v/>
      </c>
      <c r="RI43" s="27" t="str">
        <f t="shared" si="224"/>
        <v/>
      </c>
      <c r="RJ43" s="28" t="str">
        <f t="shared" ca="1" si="225"/>
        <v/>
      </c>
      <c r="RK43" s="33">
        <f>入力シート!RI43</f>
        <v>0</v>
      </c>
      <c r="RL43" s="88" t="str">
        <f t="shared" ca="1" si="455"/>
        <v/>
      </c>
      <c r="RM43" s="87" t="str">
        <f t="shared" si="456"/>
        <v/>
      </c>
      <c r="RN43" s="89" t="str">
        <f t="shared" ca="1" si="226"/>
        <v/>
      </c>
      <c r="RO43" s="84">
        <f t="shared" si="227"/>
        <v>0</v>
      </c>
      <c r="RP43" s="84" t="str">
        <f t="shared" si="457"/>
        <v/>
      </c>
      <c r="RQ43" s="84" t="str">
        <f t="shared" si="228"/>
        <v/>
      </c>
      <c r="RR43" s="24" t="str">
        <f t="shared" si="229"/>
        <v/>
      </c>
      <c r="RS43" s="101">
        <f>入力シート!RJ43</f>
        <v>0</v>
      </c>
      <c r="RT43" s="210">
        <f>入力シート!RK43</f>
        <v>0</v>
      </c>
      <c r="RU43" s="211"/>
      <c r="RV43" s="212"/>
      <c r="RW43" s="94"/>
      <c r="RX43" s="94"/>
      <c r="RY43" s="94"/>
      <c r="RZ43" s="14">
        <f>入力シート!RL43</f>
        <v>0</v>
      </c>
      <c r="SB43" s="30" t="str">
        <f t="shared" si="347"/>
        <v/>
      </c>
      <c r="SC43" s="101">
        <f>入力シート!SB43</f>
        <v>0</v>
      </c>
      <c r="SD43" s="101" t="str">
        <f>IF(SB43="","",入力シート!SC43)</f>
        <v/>
      </c>
      <c r="SE43" s="24">
        <f>TIME(入力シート!SE43,入力シート!SG43,0)</f>
        <v>0</v>
      </c>
      <c r="SF43" s="24">
        <f>TIME(入力シート!SI43,入力シート!SK43,0)</f>
        <v>0</v>
      </c>
      <c r="SG43" s="31">
        <f>TIME(入力シート!SM43,入力シート!SO43,0)</f>
        <v>0</v>
      </c>
      <c r="SH43" s="31">
        <f>TIME(入力シート!SQ43,入力シート!SS43,0)</f>
        <v>0</v>
      </c>
      <c r="SI43" s="24">
        <f t="shared" si="230"/>
        <v>0</v>
      </c>
      <c r="SJ43" s="24">
        <f t="shared" si="231"/>
        <v>0</v>
      </c>
      <c r="SK43" s="24">
        <f t="shared" si="232"/>
        <v>0</v>
      </c>
      <c r="SL43" s="26" t="str">
        <f t="shared" si="39"/>
        <v/>
      </c>
      <c r="SM43" s="26" t="str">
        <f t="shared" si="40"/>
        <v/>
      </c>
      <c r="SN43" s="24" t="str">
        <f t="shared" si="393"/>
        <v/>
      </c>
      <c r="SO43" s="24" t="str">
        <f t="shared" si="458"/>
        <v/>
      </c>
      <c r="SP43" s="101" t="str">
        <f t="shared" si="234"/>
        <v/>
      </c>
      <c r="SQ43" s="24" t="str">
        <f t="shared" si="235"/>
        <v/>
      </c>
      <c r="SR43" s="27">
        <f t="shared" si="374"/>
        <v>1</v>
      </c>
      <c r="SS43" s="27" t="str">
        <f t="shared" si="236"/>
        <v>1</v>
      </c>
      <c r="ST43" s="27" t="str">
        <f t="shared" si="348"/>
        <v/>
      </c>
      <c r="SU43" s="27" t="str">
        <f t="shared" si="237"/>
        <v/>
      </c>
      <c r="SV43" s="28" t="str">
        <f t="shared" ca="1" si="238"/>
        <v/>
      </c>
      <c r="SW43" s="33">
        <f>入力シート!SU43</f>
        <v>0</v>
      </c>
      <c r="SX43" s="88" t="str">
        <f t="shared" ca="1" si="459"/>
        <v/>
      </c>
      <c r="SY43" s="87" t="str">
        <f t="shared" si="460"/>
        <v/>
      </c>
      <c r="SZ43" s="89" t="str">
        <f t="shared" ca="1" si="239"/>
        <v/>
      </c>
      <c r="TA43" s="84">
        <f t="shared" si="240"/>
        <v>0</v>
      </c>
      <c r="TB43" s="84" t="str">
        <f t="shared" si="461"/>
        <v/>
      </c>
      <c r="TC43" s="84" t="str">
        <f t="shared" si="241"/>
        <v/>
      </c>
      <c r="TD43" s="24" t="str">
        <f t="shared" si="242"/>
        <v/>
      </c>
      <c r="TE43" s="101">
        <f>入力シート!SV43</f>
        <v>0</v>
      </c>
      <c r="TF43" s="210">
        <f>入力シート!SW43</f>
        <v>0</v>
      </c>
      <c r="TG43" s="211"/>
      <c r="TH43" s="212"/>
      <c r="TI43" s="94"/>
      <c r="TJ43" s="94"/>
      <c r="TK43" s="94"/>
      <c r="TL43" s="14">
        <f>入力シート!SX43</f>
        <v>0</v>
      </c>
      <c r="TN43" s="30" t="str">
        <f t="shared" si="349"/>
        <v/>
      </c>
      <c r="TO43" s="101">
        <f>入力シート!TN43</f>
        <v>0</v>
      </c>
      <c r="TP43" s="101" t="str">
        <f>IF(TN43="","",入力シート!TO43)</f>
        <v/>
      </c>
      <c r="TQ43" s="24">
        <f>TIME(入力シート!TQ43,入力シート!TS43,0)</f>
        <v>0</v>
      </c>
      <c r="TR43" s="24">
        <f>TIME(入力シート!TU43,入力シート!TW43,0)</f>
        <v>0</v>
      </c>
      <c r="TS43" s="31">
        <f>TIME(入力シート!TY43,入力シート!UA43,0)</f>
        <v>0</v>
      </c>
      <c r="TT43" s="31">
        <f>TIME(入力シート!UC43,入力シート!UE43,0)</f>
        <v>0</v>
      </c>
      <c r="TU43" s="24">
        <f t="shared" si="243"/>
        <v>0</v>
      </c>
      <c r="TV43" s="24">
        <f t="shared" si="244"/>
        <v>0</v>
      </c>
      <c r="TW43" s="24">
        <f t="shared" si="245"/>
        <v>0</v>
      </c>
      <c r="TX43" s="26" t="str">
        <f t="shared" si="42"/>
        <v/>
      </c>
      <c r="TY43" s="26" t="str">
        <f t="shared" si="43"/>
        <v/>
      </c>
      <c r="TZ43" s="24" t="str">
        <f t="shared" si="394"/>
        <v/>
      </c>
      <c r="UA43" s="24" t="str">
        <f t="shared" si="462"/>
        <v/>
      </c>
      <c r="UB43" s="101" t="str">
        <f t="shared" si="247"/>
        <v/>
      </c>
      <c r="UC43" s="24" t="str">
        <f t="shared" si="248"/>
        <v/>
      </c>
      <c r="UD43" s="27">
        <f t="shared" si="375"/>
        <v>1</v>
      </c>
      <c r="UE43" s="27" t="str">
        <f t="shared" si="249"/>
        <v>1</v>
      </c>
      <c r="UF43" s="27" t="str">
        <f t="shared" si="350"/>
        <v/>
      </c>
      <c r="UG43" s="27" t="str">
        <f t="shared" si="250"/>
        <v/>
      </c>
      <c r="UH43" s="28" t="str">
        <f t="shared" ca="1" si="251"/>
        <v/>
      </c>
      <c r="UI43" s="33">
        <f>入力シート!UG43</f>
        <v>0</v>
      </c>
      <c r="UJ43" s="88" t="str">
        <f t="shared" ca="1" si="463"/>
        <v/>
      </c>
      <c r="UK43" s="87" t="str">
        <f t="shared" si="464"/>
        <v/>
      </c>
      <c r="UL43" s="89" t="str">
        <f t="shared" ca="1" si="252"/>
        <v/>
      </c>
      <c r="UM43" s="84">
        <f t="shared" si="253"/>
        <v>0</v>
      </c>
      <c r="UN43" s="84" t="str">
        <f t="shared" si="465"/>
        <v/>
      </c>
      <c r="UO43" s="84" t="str">
        <f t="shared" si="254"/>
        <v/>
      </c>
      <c r="UP43" s="24" t="str">
        <f t="shared" si="255"/>
        <v/>
      </c>
      <c r="UQ43" s="101">
        <f>入力シート!UH43</f>
        <v>0</v>
      </c>
      <c r="UR43" s="210">
        <f>入力シート!UI43</f>
        <v>0</v>
      </c>
      <c r="US43" s="211"/>
      <c r="UT43" s="212"/>
      <c r="UU43" s="94"/>
      <c r="UV43" s="94"/>
      <c r="UW43" s="94"/>
      <c r="UX43" s="14">
        <f>入力シート!UJ43</f>
        <v>0</v>
      </c>
      <c r="UZ43" s="30" t="str">
        <f t="shared" si="351"/>
        <v/>
      </c>
      <c r="VA43" s="101">
        <f>入力シート!UZ43</f>
        <v>0</v>
      </c>
      <c r="VB43" s="101" t="str">
        <f>IF(UZ43="","",入力シート!VA43)</f>
        <v/>
      </c>
      <c r="VC43" s="24">
        <f>TIME(入力シート!VC43,入力シート!VE43,0)</f>
        <v>0</v>
      </c>
      <c r="VD43" s="24">
        <f>TIME(入力シート!VG43,入力シート!VI43,0)</f>
        <v>0</v>
      </c>
      <c r="VE43" s="31">
        <f>TIME(入力シート!VK43,入力シート!VM43,0)</f>
        <v>0</v>
      </c>
      <c r="VF43" s="31">
        <f>TIME(入力シート!VO43,入力シート!VQ43,0)</f>
        <v>0</v>
      </c>
      <c r="VG43" s="24">
        <f t="shared" si="256"/>
        <v>0</v>
      </c>
      <c r="VH43" s="24">
        <f t="shared" si="257"/>
        <v>0</v>
      </c>
      <c r="VI43" s="24">
        <f t="shared" si="258"/>
        <v>0</v>
      </c>
      <c r="VJ43" s="26" t="str">
        <f t="shared" si="45"/>
        <v/>
      </c>
      <c r="VK43" s="26" t="str">
        <f t="shared" si="46"/>
        <v/>
      </c>
      <c r="VL43" s="24" t="str">
        <f t="shared" si="395"/>
        <v/>
      </c>
      <c r="VM43" s="24" t="str">
        <f t="shared" si="466"/>
        <v/>
      </c>
      <c r="VN43" s="101" t="str">
        <f t="shared" si="260"/>
        <v/>
      </c>
      <c r="VO43" s="24" t="str">
        <f t="shared" si="261"/>
        <v/>
      </c>
      <c r="VP43" s="27">
        <f t="shared" si="376"/>
        <v>1</v>
      </c>
      <c r="VQ43" s="27" t="str">
        <f t="shared" si="262"/>
        <v>1</v>
      </c>
      <c r="VR43" s="27" t="str">
        <f t="shared" si="352"/>
        <v/>
      </c>
      <c r="VS43" s="27" t="str">
        <f t="shared" si="263"/>
        <v/>
      </c>
      <c r="VT43" s="28" t="str">
        <f t="shared" ca="1" si="264"/>
        <v/>
      </c>
      <c r="VU43" s="33">
        <f>入力シート!VS43</f>
        <v>0</v>
      </c>
      <c r="VV43" s="88" t="str">
        <f t="shared" ca="1" si="467"/>
        <v/>
      </c>
      <c r="VW43" s="87" t="str">
        <f t="shared" si="468"/>
        <v/>
      </c>
      <c r="VX43" s="89" t="str">
        <f t="shared" ca="1" si="265"/>
        <v/>
      </c>
      <c r="VY43" s="84">
        <f t="shared" si="266"/>
        <v>0</v>
      </c>
      <c r="VZ43" s="84" t="str">
        <f t="shared" si="469"/>
        <v/>
      </c>
      <c r="WA43" s="84" t="str">
        <f t="shared" si="267"/>
        <v/>
      </c>
      <c r="WB43" s="24" t="str">
        <f t="shared" si="268"/>
        <v/>
      </c>
      <c r="WC43" s="101">
        <f>入力シート!VT43</f>
        <v>0</v>
      </c>
      <c r="WD43" s="210">
        <f>入力シート!VU43</f>
        <v>0</v>
      </c>
      <c r="WE43" s="211"/>
      <c r="WF43" s="212"/>
      <c r="WG43" s="94"/>
      <c r="WH43" s="94"/>
      <c r="WI43" s="94"/>
      <c r="WJ43" s="14">
        <f>入力シート!VV43</f>
        <v>0</v>
      </c>
      <c r="WL43" s="30" t="str">
        <f t="shared" si="353"/>
        <v/>
      </c>
      <c r="WM43" s="101">
        <f>入力シート!WL43</f>
        <v>0</v>
      </c>
      <c r="WN43" s="101" t="str">
        <f>IF(WL43="","",入力シート!WM43)</f>
        <v/>
      </c>
      <c r="WO43" s="24">
        <f>TIME(入力シート!WO43,入力シート!WQ43,0)</f>
        <v>0</v>
      </c>
      <c r="WP43" s="24">
        <f>TIME(入力シート!WS43,入力シート!WU43,0)</f>
        <v>0</v>
      </c>
      <c r="WQ43" s="31">
        <f>TIME(入力シート!WW43,入力シート!WY43,0)</f>
        <v>0</v>
      </c>
      <c r="WR43" s="31">
        <f>TIME(入力シート!XA43,入力シート!XC43,0)</f>
        <v>0</v>
      </c>
      <c r="WS43" s="24">
        <f t="shared" si="269"/>
        <v>0</v>
      </c>
      <c r="WT43" s="24">
        <f t="shared" si="270"/>
        <v>0</v>
      </c>
      <c r="WU43" s="24">
        <f t="shared" si="271"/>
        <v>0</v>
      </c>
      <c r="WV43" s="26" t="str">
        <f t="shared" si="48"/>
        <v/>
      </c>
      <c r="WW43" s="26" t="str">
        <f t="shared" si="49"/>
        <v/>
      </c>
      <c r="WX43" s="24" t="str">
        <f t="shared" si="396"/>
        <v/>
      </c>
      <c r="WY43" s="24" t="str">
        <f t="shared" si="470"/>
        <v/>
      </c>
      <c r="WZ43" s="101" t="str">
        <f t="shared" si="273"/>
        <v/>
      </c>
      <c r="XA43" s="24" t="str">
        <f t="shared" si="274"/>
        <v/>
      </c>
      <c r="XB43" s="27">
        <f t="shared" si="377"/>
        <v>1</v>
      </c>
      <c r="XC43" s="27" t="str">
        <f t="shared" si="275"/>
        <v>1</v>
      </c>
      <c r="XD43" s="27" t="str">
        <f t="shared" si="354"/>
        <v/>
      </c>
      <c r="XE43" s="27" t="str">
        <f t="shared" si="276"/>
        <v/>
      </c>
      <c r="XF43" s="28" t="str">
        <f t="shared" ca="1" si="277"/>
        <v/>
      </c>
      <c r="XG43" s="33">
        <f>入力シート!XE43</f>
        <v>0</v>
      </c>
      <c r="XH43" s="88" t="str">
        <f t="shared" ca="1" si="471"/>
        <v/>
      </c>
      <c r="XI43" s="87" t="str">
        <f t="shared" si="472"/>
        <v/>
      </c>
      <c r="XJ43" s="89" t="str">
        <f t="shared" ca="1" si="278"/>
        <v/>
      </c>
      <c r="XK43" s="84">
        <f t="shared" si="279"/>
        <v>0</v>
      </c>
      <c r="XL43" s="84" t="str">
        <f t="shared" si="473"/>
        <v/>
      </c>
      <c r="XM43" s="84" t="str">
        <f t="shared" si="280"/>
        <v/>
      </c>
      <c r="XN43" s="24" t="str">
        <f t="shared" si="281"/>
        <v/>
      </c>
      <c r="XO43" s="101">
        <f>入力シート!XF43</f>
        <v>0</v>
      </c>
      <c r="XP43" s="210">
        <f>入力シート!XG43</f>
        <v>0</v>
      </c>
      <c r="XQ43" s="211"/>
      <c r="XR43" s="212"/>
      <c r="XS43" s="94"/>
      <c r="XT43" s="94"/>
      <c r="XU43" s="94"/>
      <c r="XV43" s="14">
        <f>入力シート!XH43</f>
        <v>0</v>
      </c>
      <c r="XX43" s="30" t="str">
        <f t="shared" si="355"/>
        <v/>
      </c>
      <c r="XY43" s="101">
        <f>入力シート!XX43</f>
        <v>0</v>
      </c>
      <c r="XZ43" s="101" t="str">
        <f>IF(XX43="","",入力シート!XY43)</f>
        <v/>
      </c>
      <c r="YA43" s="24">
        <f>TIME(入力シート!YA43,入力シート!YC43,0)</f>
        <v>0</v>
      </c>
      <c r="YB43" s="24">
        <f>TIME(入力シート!YE43,入力シート!YG43,0)</f>
        <v>0</v>
      </c>
      <c r="YC43" s="31">
        <f>TIME(入力シート!YI43,入力シート!YK43,0)</f>
        <v>0</v>
      </c>
      <c r="YD43" s="31">
        <f>TIME(入力シート!YM43,入力シート!YO43,0)</f>
        <v>0</v>
      </c>
      <c r="YE43" s="24">
        <f t="shared" si="282"/>
        <v>0</v>
      </c>
      <c r="YF43" s="24">
        <f t="shared" si="283"/>
        <v>0</v>
      </c>
      <c r="YG43" s="24">
        <f t="shared" si="284"/>
        <v>0</v>
      </c>
      <c r="YH43" s="26" t="str">
        <f t="shared" si="51"/>
        <v/>
      </c>
      <c r="YI43" s="26" t="str">
        <f t="shared" si="52"/>
        <v/>
      </c>
      <c r="YJ43" s="24" t="str">
        <f t="shared" si="397"/>
        <v/>
      </c>
      <c r="YK43" s="24" t="str">
        <f t="shared" si="474"/>
        <v/>
      </c>
      <c r="YL43" s="101" t="str">
        <f t="shared" si="286"/>
        <v/>
      </c>
      <c r="YM43" s="24" t="str">
        <f t="shared" si="287"/>
        <v/>
      </c>
      <c r="YN43" s="27">
        <f t="shared" si="378"/>
        <v>1</v>
      </c>
      <c r="YO43" s="27" t="str">
        <f t="shared" si="288"/>
        <v>1</v>
      </c>
      <c r="YP43" s="27" t="str">
        <f t="shared" si="356"/>
        <v/>
      </c>
      <c r="YQ43" s="27" t="str">
        <f t="shared" si="289"/>
        <v/>
      </c>
      <c r="YR43" s="28" t="str">
        <f t="shared" ca="1" si="290"/>
        <v/>
      </c>
      <c r="YS43" s="33">
        <f>入力シート!YQ43</f>
        <v>0</v>
      </c>
      <c r="YT43" s="88" t="str">
        <f t="shared" ca="1" si="475"/>
        <v/>
      </c>
      <c r="YU43" s="87" t="str">
        <f t="shared" si="476"/>
        <v/>
      </c>
      <c r="YV43" s="89" t="str">
        <f t="shared" ca="1" si="291"/>
        <v/>
      </c>
      <c r="YW43" s="84">
        <f t="shared" si="292"/>
        <v>0</v>
      </c>
      <c r="YX43" s="84" t="str">
        <f t="shared" si="477"/>
        <v/>
      </c>
      <c r="YY43" s="84" t="str">
        <f t="shared" si="293"/>
        <v/>
      </c>
      <c r="YZ43" s="24" t="str">
        <f t="shared" si="294"/>
        <v/>
      </c>
      <c r="ZA43" s="101">
        <f>入力シート!YR43</f>
        <v>0</v>
      </c>
      <c r="ZB43" s="210">
        <f>入力シート!YS43</f>
        <v>0</v>
      </c>
      <c r="ZC43" s="211"/>
      <c r="ZD43" s="212"/>
      <c r="ZE43" s="94"/>
      <c r="ZF43" s="94"/>
      <c r="ZG43" s="94"/>
      <c r="ZH43" s="14">
        <f>入力シート!YT43</f>
        <v>0</v>
      </c>
      <c r="ZJ43" s="30" t="str">
        <f t="shared" si="357"/>
        <v/>
      </c>
      <c r="ZK43" s="101">
        <f>入力シート!ZJ43</f>
        <v>0</v>
      </c>
      <c r="ZL43" s="101" t="str">
        <f>IF(ZJ43="","",入力シート!ZK43)</f>
        <v/>
      </c>
      <c r="ZM43" s="24">
        <f>TIME(入力シート!ZM43,入力シート!ZO43,0)</f>
        <v>0</v>
      </c>
      <c r="ZN43" s="24">
        <f>TIME(入力シート!ZQ43,入力シート!ZS43,0)</f>
        <v>0</v>
      </c>
      <c r="ZO43" s="31">
        <f>TIME(入力シート!ZU43,入力シート!ZW43,0)</f>
        <v>0</v>
      </c>
      <c r="ZP43" s="31">
        <f>TIME(入力シート!ZY43,入力シート!AAA43,0)</f>
        <v>0</v>
      </c>
      <c r="ZQ43" s="24">
        <f t="shared" si="295"/>
        <v>0</v>
      </c>
      <c r="ZR43" s="24">
        <f t="shared" si="296"/>
        <v>0</v>
      </c>
      <c r="ZS43" s="24">
        <f t="shared" si="297"/>
        <v>0</v>
      </c>
      <c r="ZT43" s="26" t="str">
        <f t="shared" si="54"/>
        <v/>
      </c>
      <c r="ZU43" s="26" t="str">
        <f t="shared" si="55"/>
        <v/>
      </c>
      <c r="ZV43" s="24" t="str">
        <f t="shared" si="398"/>
        <v/>
      </c>
      <c r="ZW43" s="24" t="str">
        <f t="shared" si="478"/>
        <v/>
      </c>
      <c r="ZX43" s="101" t="str">
        <f t="shared" si="299"/>
        <v/>
      </c>
      <c r="ZY43" s="24" t="str">
        <f t="shared" si="300"/>
        <v/>
      </c>
      <c r="ZZ43" s="27">
        <f t="shared" si="379"/>
        <v>1</v>
      </c>
      <c r="AAA43" s="27" t="str">
        <f t="shared" si="301"/>
        <v>1</v>
      </c>
      <c r="AAB43" s="27" t="str">
        <f t="shared" si="358"/>
        <v/>
      </c>
      <c r="AAC43" s="27" t="str">
        <f t="shared" si="302"/>
        <v/>
      </c>
      <c r="AAD43" s="28" t="str">
        <f t="shared" ca="1" si="303"/>
        <v/>
      </c>
      <c r="AAE43" s="33">
        <f>入力シート!AAC43</f>
        <v>0</v>
      </c>
      <c r="AAF43" s="88" t="str">
        <f t="shared" ca="1" si="479"/>
        <v/>
      </c>
      <c r="AAG43" s="87" t="str">
        <f t="shared" si="480"/>
        <v/>
      </c>
      <c r="AAH43" s="89" t="str">
        <f t="shared" ca="1" si="304"/>
        <v/>
      </c>
      <c r="AAI43" s="84">
        <f t="shared" si="305"/>
        <v>0</v>
      </c>
      <c r="AAJ43" s="84" t="str">
        <f t="shared" si="481"/>
        <v/>
      </c>
      <c r="AAK43" s="84" t="str">
        <f t="shared" si="306"/>
        <v/>
      </c>
      <c r="AAL43" s="24" t="str">
        <f t="shared" si="307"/>
        <v/>
      </c>
      <c r="AAM43" s="101">
        <f>入力シート!AAD43</f>
        <v>0</v>
      </c>
      <c r="AAN43" s="210">
        <f>入力シート!AAE43</f>
        <v>0</v>
      </c>
      <c r="AAO43" s="211"/>
      <c r="AAP43" s="212"/>
      <c r="AAQ43" s="94"/>
      <c r="AAR43" s="94"/>
      <c r="AAS43" s="94"/>
      <c r="AAT43" s="14">
        <f>入力シート!AAF43</f>
        <v>0</v>
      </c>
      <c r="AAV43" s="30" t="str">
        <f t="shared" si="359"/>
        <v/>
      </c>
      <c r="AAW43" s="101">
        <f>入力シート!AAV43</f>
        <v>0</v>
      </c>
      <c r="AAX43" s="101" t="str">
        <f>IF(AAV43="","",入力シート!AAW43)</f>
        <v/>
      </c>
      <c r="AAY43" s="24">
        <f>TIME(入力シート!AAY43,入力シート!ABA43,0)</f>
        <v>0</v>
      </c>
      <c r="AAZ43" s="24">
        <f>TIME(入力シート!ABC43,入力シート!ABE43,0)</f>
        <v>0</v>
      </c>
      <c r="ABA43" s="31">
        <f>TIME(入力シート!ABG43,入力シート!ABI43,0)</f>
        <v>0</v>
      </c>
      <c r="ABB43" s="31">
        <f>TIME(入力シート!ABK43,入力シート!ABM43,0)</f>
        <v>0</v>
      </c>
      <c r="ABC43" s="24">
        <f t="shared" si="308"/>
        <v>0</v>
      </c>
      <c r="ABD43" s="24">
        <f t="shared" si="309"/>
        <v>0</v>
      </c>
      <c r="ABE43" s="24">
        <f t="shared" si="310"/>
        <v>0</v>
      </c>
      <c r="ABF43" s="26" t="str">
        <f t="shared" si="57"/>
        <v/>
      </c>
      <c r="ABG43" s="26" t="str">
        <f t="shared" si="58"/>
        <v/>
      </c>
      <c r="ABH43" s="24" t="str">
        <f t="shared" si="399"/>
        <v/>
      </c>
      <c r="ABI43" s="24" t="str">
        <f t="shared" si="482"/>
        <v/>
      </c>
      <c r="ABJ43" s="101" t="str">
        <f t="shared" si="312"/>
        <v/>
      </c>
      <c r="ABK43" s="24" t="str">
        <f t="shared" si="313"/>
        <v/>
      </c>
      <c r="ABL43" s="27">
        <f t="shared" si="380"/>
        <v>1</v>
      </c>
      <c r="ABM43" s="27" t="str">
        <f t="shared" si="314"/>
        <v>1</v>
      </c>
      <c r="ABN43" s="27" t="str">
        <f t="shared" si="360"/>
        <v/>
      </c>
      <c r="ABO43" s="27" t="str">
        <f t="shared" si="315"/>
        <v/>
      </c>
      <c r="ABP43" s="28" t="str">
        <f t="shared" ca="1" si="316"/>
        <v/>
      </c>
      <c r="ABQ43" s="33">
        <f>入力シート!ABO43</f>
        <v>0</v>
      </c>
      <c r="ABR43" s="88" t="str">
        <f t="shared" ca="1" si="483"/>
        <v/>
      </c>
      <c r="ABS43" s="87" t="str">
        <f t="shared" si="484"/>
        <v/>
      </c>
      <c r="ABT43" s="89" t="str">
        <f t="shared" ca="1" si="317"/>
        <v/>
      </c>
      <c r="ABU43" s="84">
        <f t="shared" si="318"/>
        <v>0</v>
      </c>
      <c r="ABV43" s="84" t="str">
        <f t="shared" si="485"/>
        <v/>
      </c>
      <c r="ABW43" s="84" t="str">
        <f t="shared" si="319"/>
        <v/>
      </c>
      <c r="ABX43" s="24" t="str">
        <f t="shared" si="320"/>
        <v/>
      </c>
      <c r="ABY43" s="101">
        <f>入力シート!ABP43</f>
        <v>0</v>
      </c>
      <c r="ABZ43" s="210">
        <f>入力シート!ABQ43</f>
        <v>0</v>
      </c>
      <c r="ACA43" s="211"/>
      <c r="ACB43" s="212"/>
      <c r="ACC43" s="94"/>
      <c r="ACD43" s="94"/>
      <c r="ACE43" s="94"/>
      <c r="ACF43" s="14">
        <f>入力シート!ABR43</f>
        <v>0</v>
      </c>
    </row>
    <row r="44" spans="2:760" ht="18" customHeight="1" x14ac:dyDescent="0.2">
      <c r="B44" s="30" t="str">
        <f t="shared" si="321"/>
        <v/>
      </c>
      <c r="C44" s="101">
        <f>入力シート!B44</f>
        <v>0</v>
      </c>
      <c r="D44" s="101" t="str">
        <f>IF(B44="","",入力シート!C44)</f>
        <v/>
      </c>
      <c r="E44" s="24">
        <f>TIME(入力シート!E44,入力シート!G44,0)</f>
        <v>0</v>
      </c>
      <c r="F44" s="24">
        <f>TIME(入力シート!I44,入力シート!K44,0)</f>
        <v>0</v>
      </c>
      <c r="G44" s="31">
        <f>TIME(入力シート!M44,入力シート!O44,0)</f>
        <v>0</v>
      </c>
      <c r="H44" s="31">
        <f>TIME(入力シート!Q44,入力シート!S44,0)</f>
        <v>0</v>
      </c>
      <c r="I44" s="24">
        <f t="shared" si="60"/>
        <v>0</v>
      </c>
      <c r="J44" s="24">
        <f t="shared" si="61"/>
        <v>0</v>
      </c>
      <c r="K44" s="24">
        <f t="shared" si="62"/>
        <v>0</v>
      </c>
      <c r="L44" s="26" t="str">
        <f t="shared" si="400"/>
        <v/>
      </c>
      <c r="M44" s="26" t="str">
        <f t="shared" si="486"/>
        <v/>
      </c>
      <c r="N44" s="24" t="str">
        <f t="shared" si="401"/>
        <v/>
      </c>
      <c r="O44" s="24" t="str">
        <f t="shared" si="402"/>
        <v/>
      </c>
      <c r="P44" s="101" t="str">
        <f t="shared" si="403"/>
        <v/>
      </c>
      <c r="Q44" s="24" t="str">
        <f t="shared" si="66"/>
        <v/>
      </c>
      <c r="R44" s="27">
        <f t="shared" si="361"/>
        <v>1</v>
      </c>
      <c r="S44" s="27" t="str">
        <f t="shared" si="404"/>
        <v>1</v>
      </c>
      <c r="T44" s="27" t="str">
        <f t="shared" si="322"/>
        <v/>
      </c>
      <c r="U44" s="27" t="str">
        <f t="shared" si="405"/>
        <v/>
      </c>
      <c r="V44" s="28" t="str">
        <f t="shared" ca="1" si="406"/>
        <v/>
      </c>
      <c r="W44" s="33">
        <f>入力シート!U44</f>
        <v>0</v>
      </c>
      <c r="X44" s="88" t="str">
        <f t="shared" ca="1" si="407"/>
        <v/>
      </c>
      <c r="Y44" s="87" t="str">
        <f t="shared" si="408"/>
        <v/>
      </c>
      <c r="Z44" s="89" t="str">
        <f t="shared" ca="1" si="70"/>
        <v/>
      </c>
      <c r="AA44" s="84">
        <f t="shared" si="71"/>
        <v>0</v>
      </c>
      <c r="AB44" s="84" t="str">
        <f t="shared" si="409"/>
        <v/>
      </c>
      <c r="AC44" s="84" t="str">
        <f t="shared" si="72"/>
        <v/>
      </c>
      <c r="AD44" s="24" t="str">
        <f t="shared" si="73"/>
        <v/>
      </c>
      <c r="AE44" s="101">
        <f>入力シート!V44</f>
        <v>0</v>
      </c>
      <c r="AF44" s="210">
        <f>入力シート!W44</f>
        <v>0</v>
      </c>
      <c r="AG44" s="211"/>
      <c r="AH44" s="212"/>
      <c r="AI44" s="94"/>
      <c r="AJ44" s="94"/>
      <c r="AK44" s="94"/>
      <c r="AL44" s="14">
        <f>入力シート!X44</f>
        <v>0</v>
      </c>
      <c r="AN44" s="30" t="str">
        <f t="shared" si="323"/>
        <v/>
      </c>
      <c r="AO44" s="101">
        <f>入力シート!AN44</f>
        <v>0</v>
      </c>
      <c r="AP44" s="101" t="str">
        <f>IF(AN44="","",入力シート!AO44)</f>
        <v/>
      </c>
      <c r="AQ44" s="24">
        <f>TIME(入力シート!AQ44,入力シート!AS44,0)</f>
        <v>0</v>
      </c>
      <c r="AR44" s="24">
        <f>TIME(入力シート!AU44,入力シート!AW44,0)</f>
        <v>0</v>
      </c>
      <c r="AS44" s="31">
        <f>TIME(入力シート!AY44,入力シート!BA44,0)</f>
        <v>0</v>
      </c>
      <c r="AT44" s="31">
        <f>TIME(入力シート!BC44,入力シート!BE44,0)</f>
        <v>0</v>
      </c>
      <c r="AU44" s="24">
        <f t="shared" si="74"/>
        <v>0</v>
      </c>
      <c r="AV44" s="24">
        <f t="shared" si="75"/>
        <v>0</v>
      </c>
      <c r="AW44" s="24">
        <f t="shared" si="76"/>
        <v>0</v>
      </c>
      <c r="AX44" s="26" t="str">
        <f t="shared" si="3"/>
        <v/>
      </c>
      <c r="AY44" s="26" t="str">
        <f t="shared" si="4"/>
        <v/>
      </c>
      <c r="AZ44" s="24" t="str">
        <f t="shared" si="381"/>
        <v/>
      </c>
      <c r="BA44" s="24" t="str">
        <f t="shared" si="410"/>
        <v/>
      </c>
      <c r="BB44" s="101" t="str">
        <f t="shared" si="78"/>
        <v/>
      </c>
      <c r="BC44" s="24" t="str">
        <f t="shared" si="79"/>
        <v/>
      </c>
      <c r="BD44" s="27">
        <f t="shared" si="362"/>
        <v>1</v>
      </c>
      <c r="BE44" s="27" t="str">
        <f t="shared" si="80"/>
        <v>1</v>
      </c>
      <c r="BF44" s="27" t="str">
        <f t="shared" si="324"/>
        <v/>
      </c>
      <c r="BG44" s="27" t="str">
        <f t="shared" si="81"/>
        <v/>
      </c>
      <c r="BH44" s="28" t="str">
        <f t="shared" ca="1" si="82"/>
        <v/>
      </c>
      <c r="BI44" s="33">
        <f>入力シート!BG44</f>
        <v>0</v>
      </c>
      <c r="BJ44" s="88" t="str">
        <f t="shared" ca="1" si="411"/>
        <v/>
      </c>
      <c r="BK44" s="87" t="str">
        <f t="shared" si="412"/>
        <v/>
      </c>
      <c r="BL44" s="89" t="str">
        <f t="shared" ca="1" si="83"/>
        <v/>
      </c>
      <c r="BM44" s="84">
        <f t="shared" si="84"/>
        <v>0</v>
      </c>
      <c r="BN44" s="84" t="str">
        <f t="shared" si="413"/>
        <v/>
      </c>
      <c r="BO44" s="84" t="str">
        <f t="shared" si="85"/>
        <v/>
      </c>
      <c r="BP44" s="24" t="str">
        <f t="shared" si="86"/>
        <v/>
      </c>
      <c r="BQ44" s="101">
        <f>入力シート!BH44</f>
        <v>0</v>
      </c>
      <c r="BR44" s="210">
        <f>入力シート!BI44</f>
        <v>0</v>
      </c>
      <c r="BS44" s="211"/>
      <c r="BT44" s="212"/>
      <c r="BU44" s="94"/>
      <c r="BV44" s="94"/>
      <c r="BW44" s="94"/>
      <c r="BX44" s="14">
        <f>入力シート!BJ44</f>
        <v>0</v>
      </c>
      <c r="BZ44" s="30" t="str">
        <f t="shared" si="325"/>
        <v/>
      </c>
      <c r="CA44" s="101">
        <f>入力シート!BZ44</f>
        <v>0</v>
      </c>
      <c r="CB44" s="101" t="str">
        <f>IF(BZ44="","",入力シート!CA44)</f>
        <v/>
      </c>
      <c r="CC44" s="24">
        <f>TIME(入力シート!CC44,入力シート!CE44,0)</f>
        <v>0</v>
      </c>
      <c r="CD44" s="24">
        <f>TIME(入力シート!CG44,入力シート!CI44,0)</f>
        <v>0</v>
      </c>
      <c r="CE44" s="31">
        <f>TIME(入力シート!CK44,入力シート!CM44,0)</f>
        <v>0</v>
      </c>
      <c r="CF44" s="31">
        <f>TIME(入力シート!CO44,入力シート!CQ44,0)</f>
        <v>0</v>
      </c>
      <c r="CG44" s="24">
        <f t="shared" si="87"/>
        <v>0</v>
      </c>
      <c r="CH44" s="24">
        <f t="shared" si="88"/>
        <v>0</v>
      </c>
      <c r="CI44" s="24">
        <f t="shared" si="89"/>
        <v>0</v>
      </c>
      <c r="CJ44" s="26" t="str">
        <f t="shared" si="6"/>
        <v/>
      </c>
      <c r="CK44" s="26" t="str">
        <f t="shared" si="7"/>
        <v/>
      </c>
      <c r="CL44" s="24" t="str">
        <f t="shared" si="382"/>
        <v/>
      </c>
      <c r="CM44" s="24" t="str">
        <f t="shared" si="414"/>
        <v/>
      </c>
      <c r="CN44" s="101" t="str">
        <f t="shared" si="91"/>
        <v/>
      </c>
      <c r="CO44" s="24" t="str">
        <f t="shared" si="92"/>
        <v/>
      </c>
      <c r="CP44" s="27">
        <f t="shared" si="363"/>
        <v>1</v>
      </c>
      <c r="CQ44" s="27" t="str">
        <f t="shared" si="93"/>
        <v>1</v>
      </c>
      <c r="CR44" s="27" t="str">
        <f t="shared" si="326"/>
        <v/>
      </c>
      <c r="CS44" s="27" t="str">
        <f t="shared" si="94"/>
        <v/>
      </c>
      <c r="CT44" s="28" t="str">
        <f t="shared" ca="1" si="95"/>
        <v/>
      </c>
      <c r="CU44" s="33">
        <f>入力シート!CS44</f>
        <v>0</v>
      </c>
      <c r="CV44" s="88" t="str">
        <f t="shared" ca="1" si="415"/>
        <v/>
      </c>
      <c r="CW44" s="87" t="str">
        <f t="shared" si="416"/>
        <v/>
      </c>
      <c r="CX44" s="89" t="str">
        <f t="shared" ca="1" si="96"/>
        <v/>
      </c>
      <c r="CY44" s="84">
        <f t="shared" si="97"/>
        <v>0</v>
      </c>
      <c r="CZ44" s="84" t="str">
        <f t="shared" si="417"/>
        <v/>
      </c>
      <c r="DA44" s="84" t="str">
        <f t="shared" si="98"/>
        <v/>
      </c>
      <c r="DB44" s="24" t="str">
        <f t="shared" si="99"/>
        <v/>
      </c>
      <c r="DC44" s="101">
        <f>入力シート!CT44</f>
        <v>0</v>
      </c>
      <c r="DD44" s="210">
        <f>入力シート!CU44</f>
        <v>0</v>
      </c>
      <c r="DE44" s="211"/>
      <c r="DF44" s="212"/>
      <c r="DG44" s="94"/>
      <c r="DH44" s="94"/>
      <c r="DI44" s="94"/>
      <c r="DJ44" s="14">
        <f>入力シート!CV44</f>
        <v>0</v>
      </c>
      <c r="DL44" s="30" t="str">
        <f t="shared" si="327"/>
        <v/>
      </c>
      <c r="DM44" s="101">
        <f>入力シート!DL44</f>
        <v>0</v>
      </c>
      <c r="DN44" s="101" t="str">
        <f>IF(DL44="","",入力シート!DM44)</f>
        <v/>
      </c>
      <c r="DO44" s="24">
        <f>TIME(入力シート!DO44,入力シート!DQ44,0)</f>
        <v>0</v>
      </c>
      <c r="DP44" s="24">
        <f>TIME(入力シート!DS44,入力シート!DU44,0)</f>
        <v>0</v>
      </c>
      <c r="DQ44" s="31">
        <f>TIME(入力シート!DW44,入力シート!DY44,0)</f>
        <v>0</v>
      </c>
      <c r="DR44" s="31">
        <f>TIME(入力シート!EA44,入力シート!EC44,0)</f>
        <v>0</v>
      </c>
      <c r="DS44" s="24">
        <f t="shared" si="100"/>
        <v>0</v>
      </c>
      <c r="DT44" s="24">
        <f t="shared" si="101"/>
        <v>0</v>
      </c>
      <c r="DU44" s="24">
        <f t="shared" si="102"/>
        <v>0</v>
      </c>
      <c r="DV44" s="26" t="str">
        <f t="shared" si="9"/>
        <v/>
      </c>
      <c r="DW44" s="26" t="str">
        <f t="shared" si="10"/>
        <v/>
      </c>
      <c r="DX44" s="24" t="str">
        <f t="shared" si="383"/>
        <v/>
      </c>
      <c r="DY44" s="24" t="str">
        <f t="shared" si="418"/>
        <v/>
      </c>
      <c r="DZ44" s="101" t="str">
        <f t="shared" si="104"/>
        <v/>
      </c>
      <c r="EA44" s="24" t="str">
        <f t="shared" si="105"/>
        <v/>
      </c>
      <c r="EB44" s="27">
        <f t="shared" si="364"/>
        <v>1</v>
      </c>
      <c r="EC44" s="27" t="str">
        <f t="shared" si="106"/>
        <v>1</v>
      </c>
      <c r="ED44" s="27" t="str">
        <f t="shared" si="328"/>
        <v/>
      </c>
      <c r="EE44" s="27" t="str">
        <f t="shared" si="107"/>
        <v/>
      </c>
      <c r="EF44" s="28" t="str">
        <f t="shared" ca="1" si="108"/>
        <v/>
      </c>
      <c r="EG44" s="33">
        <f>入力シート!EE44</f>
        <v>0</v>
      </c>
      <c r="EH44" s="88" t="str">
        <f t="shared" ca="1" si="419"/>
        <v/>
      </c>
      <c r="EI44" s="87" t="str">
        <f t="shared" si="420"/>
        <v/>
      </c>
      <c r="EJ44" s="89" t="str">
        <f t="shared" ca="1" si="109"/>
        <v/>
      </c>
      <c r="EK44" s="84">
        <f t="shared" si="110"/>
        <v>0</v>
      </c>
      <c r="EL44" s="84" t="str">
        <f t="shared" si="421"/>
        <v/>
      </c>
      <c r="EM44" s="84" t="str">
        <f t="shared" si="111"/>
        <v/>
      </c>
      <c r="EN44" s="24" t="str">
        <f t="shared" si="112"/>
        <v/>
      </c>
      <c r="EO44" s="101">
        <f>入力シート!EF44</f>
        <v>0</v>
      </c>
      <c r="EP44" s="210">
        <f>入力シート!EG44</f>
        <v>0</v>
      </c>
      <c r="EQ44" s="211"/>
      <c r="ER44" s="212"/>
      <c r="ES44" s="94"/>
      <c r="ET44" s="94"/>
      <c r="EU44" s="94"/>
      <c r="EV44" s="14">
        <f>入力シート!EH44</f>
        <v>0</v>
      </c>
      <c r="EX44" s="30" t="str">
        <f t="shared" si="329"/>
        <v/>
      </c>
      <c r="EY44" s="101">
        <f>入力シート!EX44</f>
        <v>0</v>
      </c>
      <c r="EZ44" s="101" t="str">
        <f>IF(EX44="","",入力シート!EY44)</f>
        <v/>
      </c>
      <c r="FA44" s="24">
        <f>TIME(入力シート!FA44,入力シート!FC44,0)</f>
        <v>0</v>
      </c>
      <c r="FB44" s="24">
        <f>TIME(入力シート!FE44,入力シート!FG44,0)</f>
        <v>0</v>
      </c>
      <c r="FC44" s="31">
        <f>TIME(入力シート!FI44,入力シート!FK44,0)</f>
        <v>0</v>
      </c>
      <c r="FD44" s="31">
        <f>TIME(入力シート!FM44,入力シート!FO44,0)</f>
        <v>0</v>
      </c>
      <c r="FE44" s="24">
        <f t="shared" si="113"/>
        <v>0</v>
      </c>
      <c r="FF44" s="24">
        <f t="shared" si="114"/>
        <v>0</v>
      </c>
      <c r="FG44" s="24">
        <f t="shared" si="115"/>
        <v>0</v>
      </c>
      <c r="FH44" s="26" t="str">
        <f t="shared" si="12"/>
        <v/>
      </c>
      <c r="FI44" s="26" t="str">
        <f t="shared" si="13"/>
        <v/>
      </c>
      <c r="FJ44" s="24" t="str">
        <f t="shared" si="384"/>
        <v/>
      </c>
      <c r="FK44" s="24" t="str">
        <f t="shared" si="422"/>
        <v/>
      </c>
      <c r="FL44" s="101" t="str">
        <f t="shared" si="117"/>
        <v/>
      </c>
      <c r="FM44" s="24" t="str">
        <f t="shared" si="118"/>
        <v/>
      </c>
      <c r="FN44" s="27">
        <f t="shared" si="365"/>
        <v>1</v>
      </c>
      <c r="FO44" s="27" t="str">
        <f t="shared" si="119"/>
        <v>1</v>
      </c>
      <c r="FP44" s="27" t="str">
        <f t="shared" si="330"/>
        <v/>
      </c>
      <c r="FQ44" s="27" t="str">
        <f t="shared" si="120"/>
        <v/>
      </c>
      <c r="FR44" s="28" t="str">
        <f t="shared" ca="1" si="121"/>
        <v/>
      </c>
      <c r="FS44" s="33">
        <f>入力シート!FQ44</f>
        <v>0</v>
      </c>
      <c r="FT44" s="88" t="str">
        <f t="shared" ca="1" si="423"/>
        <v/>
      </c>
      <c r="FU44" s="87" t="str">
        <f t="shared" si="424"/>
        <v/>
      </c>
      <c r="FV44" s="89" t="str">
        <f t="shared" ca="1" si="122"/>
        <v/>
      </c>
      <c r="FW44" s="84">
        <f t="shared" si="123"/>
        <v>0</v>
      </c>
      <c r="FX44" s="84" t="str">
        <f t="shared" si="425"/>
        <v/>
      </c>
      <c r="FY44" s="84" t="str">
        <f t="shared" si="124"/>
        <v/>
      </c>
      <c r="FZ44" s="24" t="str">
        <f t="shared" si="125"/>
        <v/>
      </c>
      <c r="GA44" s="101">
        <f>入力シート!FR44</f>
        <v>0</v>
      </c>
      <c r="GB44" s="210">
        <f>入力シート!FS44</f>
        <v>0</v>
      </c>
      <c r="GC44" s="211"/>
      <c r="GD44" s="212"/>
      <c r="GE44" s="94"/>
      <c r="GF44" s="94"/>
      <c r="GG44" s="94"/>
      <c r="GH44" s="14">
        <f>入力シート!FT44</f>
        <v>0</v>
      </c>
      <c r="GJ44" s="30" t="str">
        <f t="shared" si="331"/>
        <v/>
      </c>
      <c r="GK44" s="101">
        <f>入力シート!GJ44</f>
        <v>0</v>
      </c>
      <c r="GL44" s="101" t="str">
        <f>IF(GJ44="","",入力シート!GK44)</f>
        <v/>
      </c>
      <c r="GM44" s="24">
        <f>TIME(入力シート!GM44,入力シート!GO44,0)</f>
        <v>0</v>
      </c>
      <c r="GN44" s="24">
        <f>TIME(入力シート!GQ44,入力シート!GS44,0)</f>
        <v>0</v>
      </c>
      <c r="GO44" s="31">
        <f>TIME(入力シート!GU44,入力シート!GW44,0)</f>
        <v>0</v>
      </c>
      <c r="GP44" s="31">
        <f>TIME(入力シート!GY44,入力シート!HA44,0)</f>
        <v>0</v>
      </c>
      <c r="GQ44" s="24">
        <f t="shared" si="126"/>
        <v>0</v>
      </c>
      <c r="GR44" s="24">
        <f t="shared" si="127"/>
        <v>0</v>
      </c>
      <c r="GS44" s="24">
        <f t="shared" si="128"/>
        <v>0</v>
      </c>
      <c r="GT44" s="26" t="str">
        <f t="shared" si="15"/>
        <v/>
      </c>
      <c r="GU44" s="26" t="str">
        <f t="shared" si="16"/>
        <v/>
      </c>
      <c r="GV44" s="24" t="str">
        <f t="shared" si="385"/>
        <v/>
      </c>
      <c r="GW44" s="24" t="str">
        <f t="shared" si="426"/>
        <v/>
      </c>
      <c r="GX44" s="101" t="str">
        <f t="shared" si="130"/>
        <v/>
      </c>
      <c r="GY44" s="24" t="str">
        <f t="shared" si="131"/>
        <v/>
      </c>
      <c r="GZ44" s="27">
        <f t="shared" si="366"/>
        <v>1</v>
      </c>
      <c r="HA44" s="27" t="str">
        <f t="shared" si="132"/>
        <v>1</v>
      </c>
      <c r="HB44" s="27" t="str">
        <f t="shared" si="332"/>
        <v/>
      </c>
      <c r="HC44" s="27" t="str">
        <f t="shared" si="133"/>
        <v/>
      </c>
      <c r="HD44" s="28" t="str">
        <f t="shared" ca="1" si="134"/>
        <v/>
      </c>
      <c r="HE44" s="33">
        <f>入力シート!HC44</f>
        <v>0</v>
      </c>
      <c r="HF44" s="88" t="str">
        <f t="shared" ca="1" si="427"/>
        <v/>
      </c>
      <c r="HG44" s="87" t="str">
        <f t="shared" si="428"/>
        <v/>
      </c>
      <c r="HH44" s="89" t="str">
        <f t="shared" ca="1" si="135"/>
        <v/>
      </c>
      <c r="HI44" s="84">
        <f t="shared" si="136"/>
        <v>0</v>
      </c>
      <c r="HJ44" s="84" t="str">
        <f t="shared" si="429"/>
        <v/>
      </c>
      <c r="HK44" s="84" t="str">
        <f t="shared" si="137"/>
        <v/>
      </c>
      <c r="HL44" s="24" t="str">
        <f t="shared" si="138"/>
        <v/>
      </c>
      <c r="HM44" s="101">
        <f>入力シート!HD44</f>
        <v>0</v>
      </c>
      <c r="HN44" s="210">
        <f>入力シート!HE44</f>
        <v>0</v>
      </c>
      <c r="HO44" s="211"/>
      <c r="HP44" s="212"/>
      <c r="HQ44" s="94"/>
      <c r="HR44" s="94"/>
      <c r="HS44" s="94"/>
      <c r="HT44" s="14">
        <f>入力シート!HF44</f>
        <v>0</v>
      </c>
      <c r="HV44" s="30" t="str">
        <f t="shared" si="333"/>
        <v/>
      </c>
      <c r="HW44" s="101">
        <f>入力シート!HV44</f>
        <v>0</v>
      </c>
      <c r="HX44" s="101" t="str">
        <f>IF(HV44="","",入力シート!HW44)</f>
        <v/>
      </c>
      <c r="HY44" s="24">
        <f>TIME(入力シート!HY44,入力シート!IA44,0)</f>
        <v>0</v>
      </c>
      <c r="HZ44" s="24">
        <f>TIME(入力シート!IC44,入力シート!IE44,0)</f>
        <v>0</v>
      </c>
      <c r="IA44" s="31">
        <f>TIME(入力シート!IG44,入力シート!II44,0)</f>
        <v>0</v>
      </c>
      <c r="IB44" s="31">
        <f>TIME(入力シート!IK44,入力シート!IM44,0)</f>
        <v>0</v>
      </c>
      <c r="IC44" s="24">
        <f t="shared" si="139"/>
        <v>0</v>
      </c>
      <c r="ID44" s="24">
        <f t="shared" si="140"/>
        <v>0</v>
      </c>
      <c r="IE44" s="24">
        <f t="shared" si="141"/>
        <v>0</v>
      </c>
      <c r="IF44" s="26" t="str">
        <f t="shared" si="18"/>
        <v/>
      </c>
      <c r="IG44" s="26" t="str">
        <f t="shared" si="19"/>
        <v/>
      </c>
      <c r="IH44" s="24" t="str">
        <f t="shared" si="386"/>
        <v/>
      </c>
      <c r="II44" s="24" t="str">
        <f t="shared" si="430"/>
        <v/>
      </c>
      <c r="IJ44" s="101" t="str">
        <f t="shared" si="143"/>
        <v/>
      </c>
      <c r="IK44" s="24" t="str">
        <f t="shared" si="144"/>
        <v/>
      </c>
      <c r="IL44" s="27">
        <f t="shared" si="367"/>
        <v>1</v>
      </c>
      <c r="IM44" s="27" t="str">
        <f t="shared" si="145"/>
        <v>1</v>
      </c>
      <c r="IN44" s="27" t="str">
        <f t="shared" si="334"/>
        <v/>
      </c>
      <c r="IO44" s="27" t="str">
        <f t="shared" si="146"/>
        <v/>
      </c>
      <c r="IP44" s="28" t="str">
        <f t="shared" ca="1" si="147"/>
        <v/>
      </c>
      <c r="IQ44" s="33">
        <f>入力シート!IO44</f>
        <v>0</v>
      </c>
      <c r="IR44" s="88" t="str">
        <f t="shared" ca="1" si="431"/>
        <v/>
      </c>
      <c r="IS44" s="87" t="str">
        <f t="shared" si="432"/>
        <v/>
      </c>
      <c r="IT44" s="89" t="str">
        <f t="shared" ca="1" si="148"/>
        <v/>
      </c>
      <c r="IU44" s="84">
        <f t="shared" si="149"/>
        <v>0</v>
      </c>
      <c r="IV44" s="84" t="str">
        <f t="shared" si="433"/>
        <v/>
      </c>
      <c r="IW44" s="84" t="str">
        <f t="shared" si="150"/>
        <v/>
      </c>
      <c r="IX44" s="24" t="str">
        <f t="shared" si="151"/>
        <v/>
      </c>
      <c r="IY44" s="101">
        <f>入力シート!IP44</f>
        <v>0</v>
      </c>
      <c r="IZ44" s="210">
        <f>入力シート!IQ44</f>
        <v>0</v>
      </c>
      <c r="JA44" s="211"/>
      <c r="JB44" s="212"/>
      <c r="JC44" s="94"/>
      <c r="JD44" s="94"/>
      <c r="JE44" s="94"/>
      <c r="JF44" s="14">
        <f>入力シート!IR44</f>
        <v>0</v>
      </c>
      <c r="JH44" s="30" t="str">
        <f t="shared" si="335"/>
        <v/>
      </c>
      <c r="JI44" s="101">
        <f>入力シート!JH44</f>
        <v>0</v>
      </c>
      <c r="JJ44" s="101" t="str">
        <f>IF(JH44="","",入力シート!JI44)</f>
        <v/>
      </c>
      <c r="JK44" s="24">
        <f>TIME(入力シート!JK44,入力シート!JM44,0)</f>
        <v>0</v>
      </c>
      <c r="JL44" s="24">
        <f>TIME(入力シート!JO44,入力シート!JQ44,0)</f>
        <v>0</v>
      </c>
      <c r="JM44" s="31">
        <f>TIME(入力シート!JS44,入力シート!JU44,0)</f>
        <v>0</v>
      </c>
      <c r="JN44" s="31">
        <f>TIME(入力シート!JW44,入力シート!JY44,0)</f>
        <v>0</v>
      </c>
      <c r="JO44" s="24">
        <f t="shared" si="152"/>
        <v>0</v>
      </c>
      <c r="JP44" s="24">
        <f t="shared" si="153"/>
        <v>0</v>
      </c>
      <c r="JQ44" s="24">
        <f t="shared" si="154"/>
        <v>0</v>
      </c>
      <c r="JR44" s="26" t="str">
        <f t="shared" si="21"/>
        <v/>
      </c>
      <c r="JS44" s="26" t="str">
        <f t="shared" si="22"/>
        <v/>
      </c>
      <c r="JT44" s="24" t="str">
        <f t="shared" si="387"/>
        <v/>
      </c>
      <c r="JU44" s="24" t="str">
        <f t="shared" si="434"/>
        <v/>
      </c>
      <c r="JV44" s="101" t="str">
        <f t="shared" si="156"/>
        <v/>
      </c>
      <c r="JW44" s="24" t="str">
        <f t="shared" si="157"/>
        <v/>
      </c>
      <c r="JX44" s="27">
        <f t="shared" si="368"/>
        <v>1</v>
      </c>
      <c r="JY44" s="27" t="str">
        <f t="shared" si="158"/>
        <v>1</v>
      </c>
      <c r="JZ44" s="27" t="str">
        <f t="shared" si="336"/>
        <v/>
      </c>
      <c r="KA44" s="27" t="str">
        <f t="shared" si="159"/>
        <v/>
      </c>
      <c r="KB44" s="28" t="str">
        <f t="shared" ca="1" si="160"/>
        <v/>
      </c>
      <c r="KC44" s="33">
        <f>入力シート!KA44</f>
        <v>0</v>
      </c>
      <c r="KD44" s="88" t="str">
        <f t="shared" ca="1" si="435"/>
        <v/>
      </c>
      <c r="KE44" s="87" t="str">
        <f t="shared" si="436"/>
        <v/>
      </c>
      <c r="KF44" s="89" t="str">
        <f t="shared" ca="1" si="161"/>
        <v/>
      </c>
      <c r="KG44" s="84">
        <f t="shared" si="162"/>
        <v>0</v>
      </c>
      <c r="KH44" s="84" t="str">
        <f t="shared" si="437"/>
        <v/>
      </c>
      <c r="KI44" s="84" t="str">
        <f t="shared" si="163"/>
        <v/>
      </c>
      <c r="KJ44" s="24" t="str">
        <f t="shared" si="164"/>
        <v/>
      </c>
      <c r="KK44" s="101">
        <f>入力シート!KB44</f>
        <v>0</v>
      </c>
      <c r="KL44" s="210">
        <f>入力シート!KC44</f>
        <v>0</v>
      </c>
      <c r="KM44" s="211"/>
      <c r="KN44" s="212"/>
      <c r="KO44" s="94"/>
      <c r="KP44" s="94"/>
      <c r="KQ44" s="94"/>
      <c r="KR44" s="14">
        <f>入力シート!KD44</f>
        <v>0</v>
      </c>
      <c r="KT44" s="30" t="str">
        <f t="shared" si="337"/>
        <v/>
      </c>
      <c r="KU44" s="101">
        <f>入力シート!KT44</f>
        <v>0</v>
      </c>
      <c r="KV44" s="101" t="str">
        <f>IF(KT44="","",入力シート!KU44)</f>
        <v/>
      </c>
      <c r="KW44" s="24">
        <f>TIME(入力シート!KW44,入力シート!KY44,0)</f>
        <v>0</v>
      </c>
      <c r="KX44" s="24">
        <f>TIME(入力シート!LA44,入力シート!LC44,0)</f>
        <v>0</v>
      </c>
      <c r="KY44" s="31">
        <f>TIME(入力シート!LE44,入力シート!LG44,0)</f>
        <v>0</v>
      </c>
      <c r="KZ44" s="31">
        <f>TIME(入力シート!LI44,入力シート!LK44,0)</f>
        <v>0</v>
      </c>
      <c r="LA44" s="24">
        <f t="shared" si="165"/>
        <v>0</v>
      </c>
      <c r="LB44" s="24">
        <f t="shared" si="166"/>
        <v>0</v>
      </c>
      <c r="LC44" s="24">
        <f t="shared" si="167"/>
        <v>0</v>
      </c>
      <c r="LD44" s="26" t="str">
        <f t="shared" si="24"/>
        <v/>
      </c>
      <c r="LE44" s="26" t="str">
        <f t="shared" si="25"/>
        <v/>
      </c>
      <c r="LF44" s="24" t="str">
        <f t="shared" si="388"/>
        <v/>
      </c>
      <c r="LG44" s="24" t="str">
        <f t="shared" si="438"/>
        <v/>
      </c>
      <c r="LH44" s="101" t="str">
        <f t="shared" si="169"/>
        <v/>
      </c>
      <c r="LI44" s="24" t="str">
        <f t="shared" si="170"/>
        <v/>
      </c>
      <c r="LJ44" s="27">
        <f t="shared" si="369"/>
        <v>1</v>
      </c>
      <c r="LK44" s="27" t="str">
        <f t="shared" si="171"/>
        <v>1</v>
      </c>
      <c r="LL44" s="27" t="str">
        <f t="shared" si="338"/>
        <v/>
      </c>
      <c r="LM44" s="27" t="str">
        <f t="shared" si="172"/>
        <v/>
      </c>
      <c r="LN44" s="28" t="str">
        <f t="shared" ca="1" si="173"/>
        <v/>
      </c>
      <c r="LO44" s="33">
        <f>入力シート!LM44</f>
        <v>0</v>
      </c>
      <c r="LP44" s="88" t="str">
        <f t="shared" ca="1" si="439"/>
        <v/>
      </c>
      <c r="LQ44" s="87" t="str">
        <f t="shared" si="440"/>
        <v/>
      </c>
      <c r="LR44" s="89" t="str">
        <f t="shared" ca="1" si="174"/>
        <v/>
      </c>
      <c r="LS44" s="84">
        <f t="shared" si="175"/>
        <v>0</v>
      </c>
      <c r="LT44" s="84" t="str">
        <f t="shared" si="441"/>
        <v/>
      </c>
      <c r="LU44" s="84" t="str">
        <f t="shared" si="176"/>
        <v/>
      </c>
      <c r="LV44" s="24" t="str">
        <f t="shared" si="177"/>
        <v/>
      </c>
      <c r="LW44" s="101">
        <f>入力シート!LN44</f>
        <v>0</v>
      </c>
      <c r="LX44" s="210">
        <f>入力シート!LO44</f>
        <v>0</v>
      </c>
      <c r="LY44" s="211"/>
      <c r="LZ44" s="212"/>
      <c r="MA44" s="94"/>
      <c r="MB44" s="94"/>
      <c r="MC44" s="94"/>
      <c r="MD44" s="14">
        <f>入力シート!LP44</f>
        <v>0</v>
      </c>
      <c r="MF44" s="30" t="str">
        <f t="shared" si="339"/>
        <v/>
      </c>
      <c r="MG44" s="101">
        <f>入力シート!MF44</f>
        <v>0</v>
      </c>
      <c r="MH44" s="101" t="str">
        <f>IF(MF44="","",入力シート!MG44)</f>
        <v/>
      </c>
      <c r="MI44" s="24">
        <f>TIME(入力シート!MI44,入力シート!MK44,0)</f>
        <v>0</v>
      </c>
      <c r="MJ44" s="24">
        <f>TIME(入力シート!MM44,入力シート!MO44,0)</f>
        <v>0</v>
      </c>
      <c r="MK44" s="31">
        <f>TIME(入力シート!MQ44,入力シート!MS44,0)</f>
        <v>0</v>
      </c>
      <c r="ML44" s="31">
        <f>TIME(入力シート!MU44,入力シート!MW44,0)</f>
        <v>0</v>
      </c>
      <c r="MM44" s="24">
        <f t="shared" si="178"/>
        <v>0</v>
      </c>
      <c r="MN44" s="24">
        <f t="shared" si="179"/>
        <v>0</v>
      </c>
      <c r="MO44" s="24">
        <f t="shared" si="180"/>
        <v>0</v>
      </c>
      <c r="MP44" s="26" t="str">
        <f t="shared" si="27"/>
        <v/>
      </c>
      <c r="MQ44" s="26" t="str">
        <f t="shared" si="28"/>
        <v/>
      </c>
      <c r="MR44" s="24" t="str">
        <f t="shared" si="389"/>
        <v/>
      </c>
      <c r="MS44" s="24" t="str">
        <f t="shared" si="442"/>
        <v/>
      </c>
      <c r="MT44" s="101" t="str">
        <f t="shared" si="182"/>
        <v/>
      </c>
      <c r="MU44" s="24" t="str">
        <f t="shared" si="183"/>
        <v/>
      </c>
      <c r="MV44" s="27">
        <f t="shared" si="370"/>
        <v>1</v>
      </c>
      <c r="MW44" s="27" t="str">
        <f t="shared" si="184"/>
        <v>1</v>
      </c>
      <c r="MX44" s="27" t="str">
        <f t="shared" si="340"/>
        <v/>
      </c>
      <c r="MY44" s="27" t="str">
        <f t="shared" si="185"/>
        <v/>
      </c>
      <c r="MZ44" s="28" t="str">
        <f t="shared" ca="1" si="186"/>
        <v/>
      </c>
      <c r="NA44" s="33">
        <f>入力シート!MY44</f>
        <v>0</v>
      </c>
      <c r="NB44" s="88" t="str">
        <f t="shared" ca="1" si="443"/>
        <v/>
      </c>
      <c r="NC44" s="87" t="str">
        <f t="shared" si="444"/>
        <v/>
      </c>
      <c r="ND44" s="89" t="str">
        <f t="shared" ca="1" si="187"/>
        <v/>
      </c>
      <c r="NE44" s="84">
        <f t="shared" si="188"/>
        <v>0</v>
      </c>
      <c r="NF44" s="84" t="str">
        <f t="shared" si="445"/>
        <v/>
      </c>
      <c r="NG44" s="84" t="str">
        <f t="shared" si="189"/>
        <v/>
      </c>
      <c r="NH44" s="24" t="str">
        <f t="shared" si="190"/>
        <v/>
      </c>
      <c r="NI44" s="101">
        <f>入力シート!MZ44</f>
        <v>0</v>
      </c>
      <c r="NJ44" s="210">
        <f>入力シート!NA44</f>
        <v>0</v>
      </c>
      <c r="NK44" s="211"/>
      <c r="NL44" s="212"/>
      <c r="NM44" s="94"/>
      <c r="NN44" s="94"/>
      <c r="NO44" s="94"/>
      <c r="NP44" s="14">
        <f>入力シート!NB44</f>
        <v>0</v>
      </c>
      <c r="NR44" s="30" t="str">
        <f t="shared" si="341"/>
        <v/>
      </c>
      <c r="NS44" s="101">
        <f>入力シート!NR44</f>
        <v>0</v>
      </c>
      <c r="NT44" s="101" t="str">
        <f>IF(NR44="","",入力シート!NS44)</f>
        <v/>
      </c>
      <c r="NU44" s="24">
        <f>TIME(入力シート!NU44,入力シート!NW44,0)</f>
        <v>0</v>
      </c>
      <c r="NV44" s="24">
        <f>TIME(入力シート!NY44,入力シート!OA44,0)</f>
        <v>0</v>
      </c>
      <c r="NW44" s="31">
        <f>TIME(入力シート!OC44,入力シート!OE44,0)</f>
        <v>0</v>
      </c>
      <c r="NX44" s="31">
        <f>TIME(入力シート!OG44,入力シート!OI44,0)</f>
        <v>0</v>
      </c>
      <c r="NY44" s="24">
        <f t="shared" si="191"/>
        <v>0</v>
      </c>
      <c r="NZ44" s="24">
        <f t="shared" si="192"/>
        <v>0</v>
      </c>
      <c r="OA44" s="24">
        <f t="shared" si="193"/>
        <v>0</v>
      </c>
      <c r="OB44" s="26" t="str">
        <f t="shared" si="30"/>
        <v/>
      </c>
      <c r="OC44" s="26" t="str">
        <f t="shared" si="31"/>
        <v/>
      </c>
      <c r="OD44" s="24" t="str">
        <f t="shared" si="390"/>
        <v/>
      </c>
      <c r="OE44" s="24" t="str">
        <f t="shared" si="446"/>
        <v/>
      </c>
      <c r="OF44" s="101" t="str">
        <f t="shared" si="195"/>
        <v/>
      </c>
      <c r="OG44" s="24" t="str">
        <f t="shared" si="196"/>
        <v/>
      </c>
      <c r="OH44" s="27">
        <f t="shared" si="371"/>
        <v>1</v>
      </c>
      <c r="OI44" s="27" t="str">
        <f t="shared" si="197"/>
        <v>1</v>
      </c>
      <c r="OJ44" s="27" t="str">
        <f t="shared" si="342"/>
        <v/>
      </c>
      <c r="OK44" s="27" t="str">
        <f t="shared" si="198"/>
        <v/>
      </c>
      <c r="OL44" s="28" t="str">
        <f t="shared" ca="1" si="199"/>
        <v/>
      </c>
      <c r="OM44" s="33">
        <f>入力シート!OK44</f>
        <v>0</v>
      </c>
      <c r="ON44" s="88" t="str">
        <f t="shared" ca="1" si="447"/>
        <v/>
      </c>
      <c r="OO44" s="87" t="str">
        <f t="shared" si="448"/>
        <v/>
      </c>
      <c r="OP44" s="89" t="str">
        <f t="shared" ca="1" si="200"/>
        <v/>
      </c>
      <c r="OQ44" s="84">
        <f t="shared" si="201"/>
        <v>0</v>
      </c>
      <c r="OR44" s="84" t="str">
        <f t="shared" si="449"/>
        <v/>
      </c>
      <c r="OS44" s="84" t="str">
        <f t="shared" si="202"/>
        <v/>
      </c>
      <c r="OT44" s="24" t="str">
        <f t="shared" si="203"/>
        <v/>
      </c>
      <c r="OU44" s="101">
        <f>入力シート!OL44</f>
        <v>0</v>
      </c>
      <c r="OV44" s="210">
        <f>入力シート!OM44</f>
        <v>0</v>
      </c>
      <c r="OW44" s="211"/>
      <c r="OX44" s="212"/>
      <c r="OY44" s="94"/>
      <c r="OZ44" s="94"/>
      <c r="PA44" s="94"/>
      <c r="PB44" s="14">
        <f>入力シート!ON44</f>
        <v>0</v>
      </c>
      <c r="PD44" s="30" t="str">
        <f t="shared" si="343"/>
        <v/>
      </c>
      <c r="PE44" s="101">
        <f>入力シート!PD44</f>
        <v>0</v>
      </c>
      <c r="PF44" s="101" t="str">
        <f>IF(PD44="","",入力シート!PE44)</f>
        <v/>
      </c>
      <c r="PG44" s="24">
        <f>TIME(入力シート!PG44,入力シート!PI44,0)</f>
        <v>0</v>
      </c>
      <c r="PH44" s="24">
        <f>TIME(入力シート!PK44,入力シート!PM44,0)</f>
        <v>0</v>
      </c>
      <c r="PI44" s="31">
        <f>TIME(入力シート!PO44,入力シート!PQ44,0)</f>
        <v>0</v>
      </c>
      <c r="PJ44" s="31">
        <f>TIME(入力シート!PS44,入力シート!PU44,0)</f>
        <v>0</v>
      </c>
      <c r="PK44" s="24">
        <f t="shared" si="204"/>
        <v>0</v>
      </c>
      <c r="PL44" s="24">
        <f t="shared" si="205"/>
        <v>0</v>
      </c>
      <c r="PM44" s="24">
        <f t="shared" si="206"/>
        <v>0</v>
      </c>
      <c r="PN44" s="26" t="str">
        <f t="shared" si="33"/>
        <v/>
      </c>
      <c r="PO44" s="26" t="str">
        <f t="shared" si="34"/>
        <v/>
      </c>
      <c r="PP44" s="24" t="str">
        <f t="shared" si="391"/>
        <v/>
      </c>
      <c r="PQ44" s="24" t="str">
        <f t="shared" si="450"/>
        <v/>
      </c>
      <c r="PR44" s="101" t="str">
        <f t="shared" si="208"/>
        <v/>
      </c>
      <c r="PS44" s="24" t="str">
        <f t="shared" si="209"/>
        <v/>
      </c>
      <c r="PT44" s="27">
        <f t="shared" si="372"/>
        <v>1</v>
      </c>
      <c r="PU44" s="27" t="str">
        <f t="shared" si="210"/>
        <v>1</v>
      </c>
      <c r="PV44" s="27" t="str">
        <f t="shared" si="344"/>
        <v/>
      </c>
      <c r="PW44" s="27" t="str">
        <f t="shared" si="211"/>
        <v/>
      </c>
      <c r="PX44" s="28" t="str">
        <f t="shared" ca="1" si="212"/>
        <v/>
      </c>
      <c r="PY44" s="33">
        <f>入力シート!PW44</f>
        <v>0</v>
      </c>
      <c r="PZ44" s="88" t="str">
        <f t="shared" ca="1" si="451"/>
        <v/>
      </c>
      <c r="QA44" s="87" t="str">
        <f t="shared" si="452"/>
        <v/>
      </c>
      <c r="QB44" s="89" t="str">
        <f t="shared" ca="1" si="213"/>
        <v/>
      </c>
      <c r="QC44" s="84">
        <f t="shared" si="214"/>
        <v>0</v>
      </c>
      <c r="QD44" s="84" t="str">
        <f t="shared" si="453"/>
        <v/>
      </c>
      <c r="QE44" s="84" t="str">
        <f t="shared" si="215"/>
        <v/>
      </c>
      <c r="QF44" s="24" t="str">
        <f t="shared" si="216"/>
        <v/>
      </c>
      <c r="QG44" s="101">
        <f>入力シート!PX44</f>
        <v>0</v>
      </c>
      <c r="QH44" s="210">
        <f>入力シート!PY44</f>
        <v>0</v>
      </c>
      <c r="QI44" s="211"/>
      <c r="QJ44" s="212"/>
      <c r="QK44" s="94"/>
      <c r="QL44" s="94"/>
      <c r="QM44" s="94"/>
      <c r="QN44" s="14">
        <f>入力シート!PZ44</f>
        <v>0</v>
      </c>
      <c r="QP44" s="30" t="str">
        <f t="shared" si="345"/>
        <v/>
      </c>
      <c r="QQ44" s="101">
        <f>入力シート!QP44</f>
        <v>0</v>
      </c>
      <c r="QR44" s="101" t="str">
        <f>IF(QP44="","",入力シート!QQ44)</f>
        <v/>
      </c>
      <c r="QS44" s="24">
        <f>TIME(入力シート!QS44,入力シート!QU44,0)</f>
        <v>0</v>
      </c>
      <c r="QT44" s="24">
        <f>TIME(入力シート!QW44,入力シート!QY44,0)</f>
        <v>0</v>
      </c>
      <c r="QU44" s="31">
        <f>TIME(入力シート!RA44,入力シート!RC44,0)</f>
        <v>0</v>
      </c>
      <c r="QV44" s="31">
        <f>TIME(入力シート!RE44,入力シート!RG44,0)</f>
        <v>0</v>
      </c>
      <c r="QW44" s="24">
        <f t="shared" si="217"/>
        <v>0</v>
      </c>
      <c r="QX44" s="24">
        <f t="shared" si="218"/>
        <v>0</v>
      </c>
      <c r="QY44" s="24">
        <f t="shared" si="219"/>
        <v>0</v>
      </c>
      <c r="QZ44" s="26" t="str">
        <f t="shared" si="36"/>
        <v/>
      </c>
      <c r="RA44" s="26" t="str">
        <f t="shared" si="37"/>
        <v/>
      </c>
      <c r="RB44" s="24" t="str">
        <f t="shared" si="392"/>
        <v/>
      </c>
      <c r="RC44" s="24" t="str">
        <f t="shared" si="454"/>
        <v/>
      </c>
      <c r="RD44" s="101" t="str">
        <f t="shared" si="221"/>
        <v/>
      </c>
      <c r="RE44" s="24" t="str">
        <f t="shared" si="222"/>
        <v/>
      </c>
      <c r="RF44" s="27">
        <f t="shared" si="373"/>
        <v>1</v>
      </c>
      <c r="RG44" s="27" t="str">
        <f t="shared" si="223"/>
        <v>1</v>
      </c>
      <c r="RH44" s="27" t="str">
        <f t="shared" si="346"/>
        <v/>
      </c>
      <c r="RI44" s="27" t="str">
        <f t="shared" si="224"/>
        <v/>
      </c>
      <c r="RJ44" s="28" t="str">
        <f t="shared" ca="1" si="225"/>
        <v/>
      </c>
      <c r="RK44" s="33">
        <f>入力シート!RI44</f>
        <v>0</v>
      </c>
      <c r="RL44" s="88" t="str">
        <f t="shared" ca="1" si="455"/>
        <v/>
      </c>
      <c r="RM44" s="87" t="str">
        <f t="shared" si="456"/>
        <v/>
      </c>
      <c r="RN44" s="89" t="str">
        <f t="shared" ca="1" si="226"/>
        <v/>
      </c>
      <c r="RO44" s="84">
        <f t="shared" si="227"/>
        <v>0</v>
      </c>
      <c r="RP44" s="84" t="str">
        <f t="shared" si="457"/>
        <v/>
      </c>
      <c r="RQ44" s="84" t="str">
        <f t="shared" si="228"/>
        <v/>
      </c>
      <c r="RR44" s="24" t="str">
        <f t="shared" si="229"/>
        <v/>
      </c>
      <c r="RS44" s="101">
        <f>入力シート!RJ44</f>
        <v>0</v>
      </c>
      <c r="RT44" s="210">
        <f>入力シート!RK44</f>
        <v>0</v>
      </c>
      <c r="RU44" s="211"/>
      <c r="RV44" s="212"/>
      <c r="RW44" s="94"/>
      <c r="RX44" s="94"/>
      <c r="RY44" s="94"/>
      <c r="RZ44" s="14">
        <f>入力シート!RL44</f>
        <v>0</v>
      </c>
      <c r="SB44" s="30" t="str">
        <f t="shared" si="347"/>
        <v/>
      </c>
      <c r="SC44" s="101">
        <f>入力シート!SB44</f>
        <v>0</v>
      </c>
      <c r="SD44" s="101" t="str">
        <f>IF(SB44="","",入力シート!SC44)</f>
        <v/>
      </c>
      <c r="SE44" s="24">
        <f>TIME(入力シート!SE44,入力シート!SG44,0)</f>
        <v>0</v>
      </c>
      <c r="SF44" s="24">
        <f>TIME(入力シート!SI44,入力シート!SK44,0)</f>
        <v>0</v>
      </c>
      <c r="SG44" s="31">
        <f>TIME(入力シート!SM44,入力シート!SO44,0)</f>
        <v>0</v>
      </c>
      <c r="SH44" s="31">
        <f>TIME(入力シート!SQ44,入力シート!SS44,0)</f>
        <v>0</v>
      </c>
      <c r="SI44" s="24">
        <f t="shared" si="230"/>
        <v>0</v>
      </c>
      <c r="SJ44" s="24">
        <f t="shared" si="231"/>
        <v>0</v>
      </c>
      <c r="SK44" s="24">
        <f t="shared" si="232"/>
        <v>0</v>
      </c>
      <c r="SL44" s="26" t="str">
        <f t="shared" si="39"/>
        <v/>
      </c>
      <c r="SM44" s="26" t="str">
        <f t="shared" si="40"/>
        <v/>
      </c>
      <c r="SN44" s="24" t="str">
        <f t="shared" si="393"/>
        <v/>
      </c>
      <c r="SO44" s="24" t="str">
        <f t="shared" si="458"/>
        <v/>
      </c>
      <c r="SP44" s="101" t="str">
        <f t="shared" si="234"/>
        <v/>
      </c>
      <c r="SQ44" s="24" t="str">
        <f t="shared" si="235"/>
        <v/>
      </c>
      <c r="SR44" s="27">
        <f t="shared" si="374"/>
        <v>1</v>
      </c>
      <c r="SS44" s="27" t="str">
        <f t="shared" si="236"/>
        <v>1</v>
      </c>
      <c r="ST44" s="27" t="str">
        <f t="shared" si="348"/>
        <v/>
      </c>
      <c r="SU44" s="27" t="str">
        <f t="shared" si="237"/>
        <v/>
      </c>
      <c r="SV44" s="28" t="str">
        <f t="shared" ca="1" si="238"/>
        <v/>
      </c>
      <c r="SW44" s="33">
        <f>入力シート!SU44</f>
        <v>0</v>
      </c>
      <c r="SX44" s="88" t="str">
        <f t="shared" ca="1" si="459"/>
        <v/>
      </c>
      <c r="SY44" s="87" t="str">
        <f t="shared" si="460"/>
        <v/>
      </c>
      <c r="SZ44" s="89" t="str">
        <f t="shared" ca="1" si="239"/>
        <v/>
      </c>
      <c r="TA44" s="84">
        <f t="shared" si="240"/>
        <v>0</v>
      </c>
      <c r="TB44" s="84" t="str">
        <f t="shared" si="461"/>
        <v/>
      </c>
      <c r="TC44" s="84" t="str">
        <f t="shared" si="241"/>
        <v/>
      </c>
      <c r="TD44" s="24" t="str">
        <f t="shared" si="242"/>
        <v/>
      </c>
      <c r="TE44" s="101">
        <f>入力シート!SV44</f>
        <v>0</v>
      </c>
      <c r="TF44" s="210">
        <f>入力シート!SW44</f>
        <v>0</v>
      </c>
      <c r="TG44" s="211"/>
      <c r="TH44" s="212"/>
      <c r="TI44" s="94"/>
      <c r="TJ44" s="94"/>
      <c r="TK44" s="94"/>
      <c r="TL44" s="14">
        <f>入力シート!SX44</f>
        <v>0</v>
      </c>
      <c r="TN44" s="30" t="str">
        <f t="shared" si="349"/>
        <v/>
      </c>
      <c r="TO44" s="101">
        <f>入力シート!TN44</f>
        <v>0</v>
      </c>
      <c r="TP44" s="101" t="str">
        <f>IF(TN44="","",入力シート!TO44)</f>
        <v/>
      </c>
      <c r="TQ44" s="24">
        <f>TIME(入力シート!TQ44,入力シート!TS44,0)</f>
        <v>0</v>
      </c>
      <c r="TR44" s="24">
        <f>TIME(入力シート!TU44,入力シート!TW44,0)</f>
        <v>0</v>
      </c>
      <c r="TS44" s="31">
        <f>TIME(入力シート!TY44,入力シート!UA44,0)</f>
        <v>0</v>
      </c>
      <c r="TT44" s="31">
        <f>TIME(入力シート!UC44,入力シート!UE44,0)</f>
        <v>0</v>
      </c>
      <c r="TU44" s="24">
        <f t="shared" si="243"/>
        <v>0</v>
      </c>
      <c r="TV44" s="24">
        <f t="shared" si="244"/>
        <v>0</v>
      </c>
      <c r="TW44" s="24">
        <f t="shared" si="245"/>
        <v>0</v>
      </c>
      <c r="TX44" s="26" t="str">
        <f t="shared" si="42"/>
        <v/>
      </c>
      <c r="TY44" s="26" t="str">
        <f t="shared" si="43"/>
        <v/>
      </c>
      <c r="TZ44" s="24" t="str">
        <f t="shared" si="394"/>
        <v/>
      </c>
      <c r="UA44" s="24" t="str">
        <f t="shared" si="462"/>
        <v/>
      </c>
      <c r="UB44" s="101" t="str">
        <f t="shared" si="247"/>
        <v/>
      </c>
      <c r="UC44" s="24" t="str">
        <f t="shared" si="248"/>
        <v/>
      </c>
      <c r="UD44" s="27">
        <f t="shared" si="375"/>
        <v>1</v>
      </c>
      <c r="UE44" s="27" t="str">
        <f t="shared" si="249"/>
        <v>1</v>
      </c>
      <c r="UF44" s="27" t="str">
        <f t="shared" si="350"/>
        <v/>
      </c>
      <c r="UG44" s="27" t="str">
        <f t="shared" si="250"/>
        <v/>
      </c>
      <c r="UH44" s="28" t="str">
        <f t="shared" ca="1" si="251"/>
        <v/>
      </c>
      <c r="UI44" s="33">
        <f>入力シート!UG44</f>
        <v>0</v>
      </c>
      <c r="UJ44" s="88" t="str">
        <f t="shared" ca="1" si="463"/>
        <v/>
      </c>
      <c r="UK44" s="87" t="str">
        <f t="shared" si="464"/>
        <v/>
      </c>
      <c r="UL44" s="89" t="str">
        <f t="shared" ca="1" si="252"/>
        <v/>
      </c>
      <c r="UM44" s="84">
        <f t="shared" si="253"/>
        <v>0</v>
      </c>
      <c r="UN44" s="84" t="str">
        <f t="shared" si="465"/>
        <v/>
      </c>
      <c r="UO44" s="84" t="str">
        <f t="shared" si="254"/>
        <v/>
      </c>
      <c r="UP44" s="24" t="str">
        <f t="shared" si="255"/>
        <v/>
      </c>
      <c r="UQ44" s="101">
        <f>入力シート!UH44</f>
        <v>0</v>
      </c>
      <c r="UR44" s="210">
        <f>入力シート!UI44</f>
        <v>0</v>
      </c>
      <c r="US44" s="211"/>
      <c r="UT44" s="212"/>
      <c r="UU44" s="94"/>
      <c r="UV44" s="94"/>
      <c r="UW44" s="94"/>
      <c r="UX44" s="14">
        <f>入力シート!UJ44</f>
        <v>0</v>
      </c>
      <c r="UZ44" s="30" t="str">
        <f t="shared" si="351"/>
        <v/>
      </c>
      <c r="VA44" s="101">
        <f>入力シート!UZ44</f>
        <v>0</v>
      </c>
      <c r="VB44" s="101" t="str">
        <f>IF(UZ44="","",入力シート!VA44)</f>
        <v/>
      </c>
      <c r="VC44" s="24">
        <f>TIME(入力シート!VC44,入力シート!VE44,0)</f>
        <v>0</v>
      </c>
      <c r="VD44" s="24">
        <f>TIME(入力シート!VG44,入力シート!VI44,0)</f>
        <v>0</v>
      </c>
      <c r="VE44" s="31">
        <f>TIME(入力シート!VK44,入力シート!VM44,0)</f>
        <v>0</v>
      </c>
      <c r="VF44" s="31">
        <f>TIME(入力シート!VO44,入力シート!VQ44,0)</f>
        <v>0</v>
      </c>
      <c r="VG44" s="24">
        <f t="shared" si="256"/>
        <v>0</v>
      </c>
      <c r="VH44" s="24">
        <f t="shared" si="257"/>
        <v>0</v>
      </c>
      <c r="VI44" s="24">
        <f t="shared" si="258"/>
        <v>0</v>
      </c>
      <c r="VJ44" s="26" t="str">
        <f t="shared" si="45"/>
        <v/>
      </c>
      <c r="VK44" s="26" t="str">
        <f t="shared" si="46"/>
        <v/>
      </c>
      <c r="VL44" s="24" t="str">
        <f t="shared" si="395"/>
        <v/>
      </c>
      <c r="VM44" s="24" t="str">
        <f t="shared" si="466"/>
        <v/>
      </c>
      <c r="VN44" s="101" t="str">
        <f t="shared" si="260"/>
        <v/>
      </c>
      <c r="VO44" s="24" t="str">
        <f t="shared" si="261"/>
        <v/>
      </c>
      <c r="VP44" s="27">
        <f t="shared" si="376"/>
        <v>1</v>
      </c>
      <c r="VQ44" s="27" t="str">
        <f t="shared" si="262"/>
        <v>1</v>
      </c>
      <c r="VR44" s="27" t="str">
        <f t="shared" si="352"/>
        <v/>
      </c>
      <c r="VS44" s="27" t="str">
        <f t="shared" si="263"/>
        <v/>
      </c>
      <c r="VT44" s="28" t="str">
        <f t="shared" ca="1" si="264"/>
        <v/>
      </c>
      <c r="VU44" s="33">
        <f>入力シート!VS44</f>
        <v>0</v>
      </c>
      <c r="VV44" s="88" t="str">
        <f t="shared" ca="1" si="467"/>
        <v/>
      </c>
      <c r="VW44" s="87" t="str">
        <f t="shared" si="468"/>
        <v/>
      </c>
      <c r="VX44" s="89" t="str">
        <f t="shared" ca="1" si="265"/>
        <v/>
      </c>
      <c r="VY44" s="84">
        <f t="shared" si="266"/>
        <v>0</v>
      </c>
      <c r="VZ44" s="84" t="str">
        <f t="shared" si="469"/>
        <v/>
      </c>
      <c r="WA44" s="84" t="str">
        <f t="shared" si="267"/>
        <v/>
      </c>
      <c r="WB44" s="24" t="str">
        <f t="shared" si="268"/>
        <v/>
      </c>
      <c r="WC44" s="101">
        <f>入力シート!VT44</f>
        <v>0</v>
      </c>
      <c r="WD44" s="210">
        <f>入力シート!VU44</f>
        <v>0</v>
      </c>
      <c r="WE44" s="211"/>
      <c r="WF44" s="212"/>
      <c r="WG44" s="94"/>
      <c r="WH44" s="94"/>
      <c r="WI44" s="94"/>
      <c r="WJ44" s="14">
        <f>入力シート!VV44</f>
        <v>0</v>
      </c>
      <c r="WL44" s="30" t="str">
        <f t="shared" si="353"/>
        <v/>
      </c>
      <c r="WM44" s="101">
        <f>入力シート!WL44</f>
        <v>0</v>
      </c>
      <c r="WN44" s="101" t="str">
        <f>IF(WL44="","",入力シート!WM44)</f>
        <v/>
      </c>
      <c r="WO44" s="24">
        <f>TIME(入力シート!WO44,入力シート!WQ44,0)</f>
        <v>0</v>
      </c>
      <c r="WP44" s="24">
        <f>TIME(入力シート!WS44,入力シート!WU44,0)</f>
        <v>0</v>
      </c>
      <c r="WQ44" s="31">
        <f>TIME(入力シート!WW44,入力シート!WY44,0)</f>
        <v>0</v>
      </c>
      <c r="WR44" s="31">
        <f>TIME(入力シート!XA44,入力シート!XC44,0)</f>
        <v>0</v>
      </c>
      <c r="WS44" s="24">
        <f t="shared" si="269"/>
        <v>0</v>
      </c>
      <c r="WT44" s="24">
        <f t="shared" si="270"/>
        <v>0</v>
      </c>
      <c r="WU44" s="24">
        <f t="shared" si="271"/>
        <v>0</v>
      </c>
      <c r="WV44" s="26" t="str">
        <f t="shared" si="48"/>
        <v/>
      </c>
      <c r="WW44" s="26" t="str">
        <f t="shared" si="49"/>
        <v/>
      </c>
      <c r="WX44" s="24" t="str">
        <f t="shared" si="396"/>
        <v/>
      </c>
      <c r="WY44" s="24" t="str">
        <f t="shared" si="470"/>
        <v/>
      </c>
      <c r="WZ44" s="101" t="str">
        <f t="shared" si="273"/>
        <v/>
      </c>
      <c r="XA44" s="24" t="str">
        <f t="shared" si="274"/>
        <v/>
      </c>
      <c r="XB44" s="27">
        <f t="shared" si="377"/>
        <v>1</v>
      </c>
      <c r="XC44" s="27" t="str">
        <f t="shared" si="275"/>
        <v>1</v>
      </c>
      <c r="XD44" s="27" t="str">
        <f t="shared" si="354"/>
        <v/>
      </c>
      <c r="XE44" s="27" t="str">
        <f t="shared" si="276"/>
        <v/>
      </c>
      <c r="XF44" s="28" t="str">
        <f t="shared" ca="1" si="277"/>
        <v/>
      </c>
      <c r="XG44" s="33">
        <f>入力シート!XE44</f>
        <v>0</v>
      </c>
      <c r="XH44" s="88" t="str">
        <f t="shared" ca="1" si="471"/>
        <v/>
      </c>
      <c r="XI44" s="87" t="str">
        <f t="shared" si="472"/>
        <v/>
      </c>
      <c r="XJ44" s="89" t="str">
        <f t="shared" ca="1" si="278"/>
        <v/>
      </c>
      <c r="XK44" s="84">
        <f t="shared" si="279"/>
        <v>0</v>
      </c>
      <c r="XL44" s="84" t="str">
        <f t="shared" si="473"/>
        <v/>
      </c>
      <c r="XM44" s="84" t="str">
        <f t="shared" si="280"/>
        <v/>
      </c>
      <c r="XN44" s="24" t="str">
        <f t="shared" si="281"/>
        <v/>
      </c>
      <c r="XO44" s="101">
        <f>入力シート!XF44</f>
        <v>0</v>
      </c>
      <c r="XP44" s="210">
        <f>入力シート!XG44</f>
        <v>0</v>
      </c>
      <c r="XQ44" s="211"/>
      <c r="XR44" s="212"/>
      <c r="XS44" s="94"/>
      <c r="XT44" s="94"/>
      <c r="XU44" s="94"/>
      <c r="XV44" s="14">
        <f>入力シート!XH44</f>
        <v>0</v>
      </c>
      <c r="XX44" s="30" t="str">
        <f t="shared" si="355"/>
        <v/>
      </c>
      <c r="XY44" s="101">
        <f>入力シート!XX44</f>
        <v>0</v>
      </c>
      <c r="XZ44" s="101" t="str">
        <f>IF(XX44="","",入力シート!XY44)</f>
        <v/>
      </c>
      <c r="YA44" s="24">
        <f>TIME(入力シート!YA44,入力シート!YC44,0)</f>
        <v>0</v>
      </c>
      <c r="YB44" s="24">
        <f>TIME(入力シート!YE44,入力シート!YG44,0)</f>
        <v>0</v>
      </c>
      <c r="YC44" s="31">
        <f>TIME(入力シート!YI44,入力シート!YK44,0)</f>
        <v>0</v>
      </c>
      <c r="YD44" s="31">
        <f>TIME(入力シート!YM44,入力シート!YO44,0)</f>
        <v>0</v>
      </c>
      <c r="YE44" s="24">
        <f t="shared" si="282"/>
        <v>0</v>
      </c>
      <c r="YF44" s="24">
        <f t="shared" si="283"/>
        <v>0</v>
      </c>
      <c r="YG44" s="24">
        <f t="shared" si="284"/>
        <v>0</v>
      </c>
      <c r="YH44" s="26" t="str">
        <f t="shared" si="51"/>
        <v/>
      </c>
      <c r="YI44" s="26" t="str">
        <f t="shared" si="52"/>
        <v/>
      </c>
      <c r="YJ44" s="24" t="str">
        <f t="shared" si="397"/>
        <v/>
      </c>
      <c r="YK44" s="24" t="str">
        <f t="shared" si="474"/>
        <v/>
      </c>
      <c r="YL44" s="101" t="str">
        <f t="shared" si="286"/>
        <v/>
      </c>
      <c r="YM44" s="24" t="str">
        <f t="shared" si="287"/>
        <v/>
      </c>
      <c r="YN44" s="27">
        <f t="shared" si="378"/>
        <v>1</v>
      </c>
      <c r="YO44" s="27" t="str">
        <f t="shared" si="288"/>
        <v>1</v>
      </c>
      <c r="YP44" s="27" t="str">
        <f t="shared" si="356"/>
        <v/>
      </c>
      <c r="YQ44" s="27" t="str">
        <f t="shared" si="289"/>
        <v/>
      </c>
      <c r="YR44" s="28" t="str">
        <f t="shared" ca="1" si="290"/>
        <v/>
      </c>
      <c r="YS44" s="33">
        <f>入力シート!YQ44</f>
        <v>0</v>
      </c>
      <c r="YT44" s="88" t="str">
        <f t="shared" ca="1" si="475"/>
        <v/>
      </c>
      <c r="YU44" s="87" t="str">
        <f t="shared" si="476"/>
        <v/>
      </c>
      <c r="YV44" s="89" t="str">
        <f t="shared" ca="1" si="291"/>
        <v/>
      </c>
      <c r="YW44" s="84">
        <f t="shared" si="292"/>
        <v>0</v>
      </c>
      <c r="YX44" s="84" t="str">
        <f t="shared" si="477"/>
        <v/>
      </c>
      <c r="YY44" s="84" t="str">
        <f t="shared" si="293"/>
        <v/>
      </c>
      <c r="YZ44" s="24" t="str">
        <f t="shared" si="294"/>
        <v/>
      </c>
      <c r="ZA44" s="101">
        <f>入力シート!YR44</f>
        <v>0</v>
      </c>
      <c r="ZB44" s="210">
        <f>入力シート!YS44</f>
        <v>0</v>
      </c>
      <c r="ZC44" s="211"/>
      <c r="ZD44" s="212"/>
      <c r="ZE44" s="94"/>
      <c r="ZF44" s="94"/>
      <c r="ZG44" s="94"/>
      <c r="ZH44" s="14">
        <f>入力シート!YT44</f>
        <v>0</v>
      </c>
      <c r="ZJ44" s="30" t="str">
        <f t="shared" si="357"/>
        <v/>
      </c>
      <c r="ZK44" s="101">
        <f>入力シート!ZJ44</f>
        <v>0</v>
      </c>
      <c r="ZL44" s="101" t="str">
        <f>IF(ZJ44="","",入力シート!ZK44)</f>
        <v/>
      </c>
      <c r="ZM44" s="24">
        <f>TIME(入力シート!ZM44,入力シート!ZO44,0)</f>
        <v>0</v>
      </c>
      <c r="ZN44" s="24">
        <f>TIME(入力シート!ZQ44,入力シート!ZS44,0)</f>
        <v>0</v>
      </c>
      <c r="ZO44" s="31">
        <f>TIME(入力シート!ZU44,入力シート!ZW44,0)</f>
        <v>0</v>
      </c>
      <c r="ZP44" s="31">
        <f>TIME(入力シート!ZY44,入力シート!AAA44,0)</f>
        <v>0</v>
      </c>
      <c r="ZQ44" s="24">
        <f t="shared" si="295"/>
        <v>0</v>
      </c>
      <c r="ZR44" s="24">
        <f t="shared" si="296"/>
        <v>0</v>
      </c>
      <c r="ZS44" s="24">
        <f t="shared" si="297"/>
        <v>0</v>
      </c>
      <c r="ZT44" s="26" t="str">
        <f t="shared" si="54"/>
        <v/>
      </c>
      <c r="ZU44" s="26" t="str">
        <f t="shared" si="55"/>
        <v/>
      </c>
      <c r="ZV44" s="24" t="str">
        <f t="shared" si="398"/>
        <v/>
      </c>
      <c r="ZW44" s="24" t="str">
        <f t="shared" si="478"/>
        <v/>
      </c>
      <c r="ZX44" s="101" t="str">
        <f t="shared" si="299"/>
        <v/>
      </c>
      <c r="ZY44" s="24" t="str">
        <f t="shared" si="300"/>
        <v/>
      </c>
      <c r="ZZ44" s="27">
        <f t="shared" si="379"/>
        <v>1</v>
      </c>
      <c r="AAA44" s="27" t="str">
        <f t="shared" si="301"/>
        <v>1</v>
      </c>
      <c r="AAB44" s="27" t="str">
        <f t="shared" si="358"/>
        <v/>
      </c>
      <c r="AAC44" s="27" t="str">
        <f t="shared" si="302"/>
        <v/>
      </c>
      <c r="AAD44" s="28" t="str">
        <f t="shared" ca="1" si="303"/>
        <v/>
      </c>
      <c r="AAE44" s="33">
        <f>入力シート!AAC44</f>
        <v>0</v>
      </c>
      <c r="AAF44" s="88" t="str">
        <f t="shared" ca="1" si="479"/>
        <v/>
      </c>
      <c r="AAG44" s="87" t="str">
        <f t="shared" si="480"/>
        <v/>
      </c>
      <c r="AAH44" s="89" t="str">
        <f t="shared" ca="1" si="304"/>
        <v/>
      </c>
      <c r="AAI44" s="84">
        <f t="shared" si="305"/>
        <v>0</v>
      </c>
      <c r="AAJ44" s="84" t="str">
        <f t="shared" si="481"/>
        <v/>
      </c>
      <c r="AAK44" s="84" t="str">
        <f t="shared" si="306"/>
        <v/>
      </c>
      <c r="AAL44" s="24" t="str">
        <f t="shared" si="307"/>
        <v/>
      </c>
      <c r="AAM44" s="101">
        <f>入力シート!AAD44</f>
        <v>0</v>
      </c>
      <c r="AAN44" s="210">
        <f>入力シート!AAE44</f>
        <v>0</v>
      </c>
      <c r="AAO44" s="211"/>
      <c r="AAP44" s="212"/>
      <c r="AAQ44" s="94"/>
      <c r="AAR44" s="94"/>
      <c r="AAS44" s="94"/>
      <c r="AAT44" s="14">
        <f>入力シート!AAF44</f>
        <v>0</v>
      </c>
      <c r="AAV44" s="30" t="str">
        <f t="shared" si="359"/>
        <v/>
      </c>
      <c r="AAW44" s="101">
        <f>入力シート!AAV44</f>
        <v>0</v>
      </c>
      <c r="AAX44" s="101" t="str">
        <f>IF(AAV44="","",入力シート!AAW44)</f>
        <v/>
      </c>
      <c r="AAY44" s="24">
        <f>TIME(入力シート!AAY44,入力シート!ABA44,0)</f>
        <v>0</v>
      </c>
      <c r="AAZ44" s="24">
        <f>TIME(入力シート!ABC44,入力シート!ABE44,0)</f>
        <v>0</v>
      </c>
      <c r="ABA44" s="31">
        <f>TIME(入力シート!ABG44,入力シート!ABI44,0)</f>
        <v>0</v>
      </c>
      <c r="ABB44" s="31">
        <f>TIME(入力シート!ABK44,入力シート!ABM44,0)</f>
        <v>0</v>
      </c>
      <c r="ABC44" s="24">
        <f t="shared" si="308"/>
        <v>0</v>
      </c>
      <c r="ABD44" s="24">
        <f t="shared" si="309"/>
        <v>0</v>
      </c>
      <c r="ABE44" s="24">
        <f t="shared" si="310"/>
        <v>0</v>
      </c>
      <c r="ABF44" s="26" t="str">
        <f t="shared" si="57"/>
        <v/>
      </c>
      <c r="ABG44" s="26" t="str">
        <f t="shared" si="58"/>
        <v/>
      </c>
      <c r="ABH44" s="24" t="str">
        <f t="shared" si="399"/>
        <v/>
      </c>
      <c r="ABI44" s="24" t="str">
        <f t="shared" si="482"/>
        <v/>
      </c>
      <c r="ABJ44" s="101" t="str">
        <f t="shared" si="312"/>
        <v/>
      </c>
      <c r="ABK44" s="24" t="str">
        <f t="shared" si="313"/>
        <v/>
      </c>
      <c r="ABL44" s="27">
        <f t="shared" si="380"/>
        <v>1</v>
      </c>
      <c r="ABM44" s="27" t="str">
        <f t="shared" si="314"/>
        <v>1</v>
      </c>
      <c r="ABN44" s="27" t="str">
        <f t="shared" si="360"/>
        <v/>
      </c>
      <c r="ABO44" s="27" t="str">
        <f t="shared" si="315"/>
        <v/>
      </c>
      <c r="ABP44" s="28" t="str">
        <f t="shared" ca="1" si="316"/>
        <v/>
      </c>
      <c r="ABQ44" s="33">
        <f>入力シート!ABO44</f>
        <v>0</v>
      </c>
      <c r="ABR44" s="88" t="str">
        <f t="shared" ca="1" si="483"/>
        <v/>
      </c>
      <c r="ABS44" s="87" t="str">
        <f t="shared" si="484"/>
        <v/>
      </c>
      <c r="ABT44" s="89" t="str">
        <f t="shared" ca="1" si="317"/>
        <v/>
      </c>
      <c r="ABU44" s="84">
        <f t="shared" si="318"/>
        <v>0</v>
      </c>
      <c r="ABV44" s="84" t="str">
        <f t="shared" si="485"/>
        <v/>
      </c>
      <c r="ABW44" s="84" t="str">
        <f t="shared" si="319"/>
        <v/>
      </c>
      <c r="ABX44" s="24" t="str">
        <f t="shared" si="320"/>
        <v/>
      </c>
      <c r="ABY44" s="101">
        <f>入力シート!ABP44</f>
        <v>0</v>
      </c>
      <c r="ABZ44" s="210">
        <f>入力シート!ABQ44</f>
        <v>0</v>
      </c>
      <c r="ACA44" s="211"/>
      <c r="ACB44" s="212"/>
      <c r="ACC44" s="94"/>
      <c r="ACD44" s="94"/>
      <c r="ACE44" s="94"/>
      <c r="ACF44" s="14">
        <f>入力シート!ABR44</f>
        <v>0</v>
      </c>
    </row>
    <row r="45" spans="2:760" ht="18" customHeight="1" x14ac:dyDescent="0.2">
      <c r="B45" s="30" t="str">
        <f t="shared" si="321"/>
        <v/>
      </c>
      <c r="C45" s="101">
        <f>入力シート!B45</f>
        <v>0</v>
      </c>
      <c r="D45" s="101" t="str">
        <f>IF(B45="","",入力シート!C45)</f>
        <v/>
      </c>
      <c r="E45" s="24">
        <f>TIME(入力シート!E45,入力シート!G45,0)</f>
        <v>0</v>
      </c>
      <c r="F45" s="24">
        <f>TIME(入力シート!I45,入力シート!K45,0)</f>
        <v>0</v>
      </c>
      <c r="G45" s="31">
        <f>TIME(入力シート!M45,入力シート!O45,0)</f>
        <v>0</v>
      </c>
      <c r="H45" s="31">
        <f>TIME(入力シート!Q45,入力シート!S45,0)</f>
        <v>0</v>
      </c>
      <c r="I45" s="24">
        <f t="shared" si="60"/>
        <v>0</v>
      </c>
      <c r="J45" s="24">
        <f t="shared" si="61"/>
        <v>0</v>
      </c>
      <c r="K45" s="24">
        <f t="shared" si="62"/>
        <v>0</v>
      </c>
      <c r="L45" s="26" t="str">
        <f t="shared" si="400"/>
        <v/>
      </c>
      <c r="M45" s="26" t="str">
        <f t="shared" si="486"/>
        <v/>
      </c>
      <c r="N45" s="24" t="str">
        <f t="shared" si="401"/>
        <v/>
      </c>
      <c r="O45" s="24" t="str">
        <f t="shared" si="402"/>
        <v/>
      </c>
      <c r="P45" s="101" t="str">
        <f t="shared" si="403"/>
        <v/>
      </c>
      <c r="Q45" s="24" t="str">
        <f t="shared" si="66"/>
        <v/>
      </c>
      <c r="R45" s="27">
        <f t="shared" si="361"/>
        <v>1</v>
      </c>
      <c r="S45" s="27" t="str">
        <f t="shared" si="404"/>
        <v>1</v>
      </c>
      <c r="T45" s="27" t="str">
        <f t="shared" si="322"/>
        <v/>
      </c>
      <c r="U45" s="27" t="str">
        <f t="shared" si="405"/>
        <v/>
      </c>
      <c r="V45" s="28" t="str">
        <f t="shared" ca="1" si="406"/>
        <v/>
      </c>
      <c r="W45" s="33">
        <f>入力シート!U45</f>
        <v>0</v>
      </c>
      <c r="X45" s="88" t="str">
        <f t="shared" ca="1" si="407"/>
        <v/>
      </c>
      <c r="Y45" s="87" t="str">
        <f t="shared" si="408"/>
        <v/>
      </c>
      <c r="Z45" s="89" t="str">
        <f t="shared" ca="1" si="70"/>
        <v/>
      </c>
      <c r="AA45" s="84">
        <f t="shared" si="71"/>
        <v>0</v>
      </c>
      <c r="AB45" s="84" t="str">
        <f t="shared" si="409"/>
        <v/>
      </c>
      <c r="AC45" s="84" t="str">
        <f t="shared" si="72"/>
        <v/>
      </c>
      <c r="AD45" s="24" t="str">
        <f t="shared" si="73"/>
        <v/>
      </c>
      <c r="AE45" s="101">
        <f>入力シート!V45</f>
        <v>0</v>
      </c>
      <c r="AF45" s="210">
        <f>入力シート!W45</f>
        <v>0</v>
      </c>
      <c r="AG45" s="211"/>
      <c r="AH45" s="212"/>
      <c r="AI45" s="94"/>
      <c r="AJ45" s="94"/>
      <c r="AK45" s="94"/>
      <c r="AL45" s="14">
        <f>入力シート!X45</f>
        <v>0</v>
      </c>
      <c r="AN45" s="30" t="str">
        <f t="shared" si="323"/>
        <v/>
      </c>
      <c r="AO45" s="101">
        <f>入力シート!AN45</f>
        <v>0</v>
      </c>
      <c r="AP45" s="101" t="str">
        <f>IF(AN45="","",入力シート!AO45)</f>
        <v/>
      </c>
      <c r="AQ45" s="24">
        <f>TIME(入力シート!AQ45,入力シート!AS45,0)</f>
        <v>0</v>
      </c>
      <c r="AR45" s="24">
        <f>TIME(入力シート!AU45,入力シート!AW45,0)</f>
        <v>0</v>
      </c>
      <c r="AS45" s="31">
        <f>TIME(入力シート!AY45,入力シート!BA45,0)</f>
        <v>0</v>
      </c>
      <c r="AT45" s="31">
        <f>TIME(入力シート!BC45,入力シート!BE45,0)</f>
        <v>0</v>
      </c>
      <c r="AU45" s="24">
        <f t="shared" si="74"/>
        <v>0</v>
      </c>
      <c r="AV45" s="24">
        <f t="shared" si="75"/>
        <v>0</v>
      </c>
      <c r="AW45" s="24">
        <f t="shared" si="76"/>
        <v>0</v>
      </c>
      <c r="AX45" s="26" t="str">
        <f t="shared" si="3"/>
        <v/>
      </c>
      <c r="AY45" s="26" t="str">
        <f t="shared" si="4"/>
        <v/>
      </c>
      <c r="AZ45" s="24" t="str">
        <f t="shared" si="381"/>
        <v/>
      </c>
      <c r="BA45" s="24" t="str">
        <f t="shared" si="410"/>
        <v/>
      </c>
      <c r="BB45" s="101" t="str">
        <f t="shared" si="78"/>
        <v/>
      </c>
      <c r="BC45" s="24" t="str">
        <f t="shared" si="79"/>
        <v/>
      </c>
      <c r="BD45" s="27">
        <f t="shared" si="362"/>
        <v>1</v>
      </c>
      <c r="BE45" s="27" t="str">
        <f t="shared" si="80"/>
        <v>1</v>
      </c>
      <c r="BF45" s="27" t="str">
        <f t="shared" si="324"/>
        <v/>
      </c>
      <c r="BG45" s="27" t="str">
        <f t="shared" si="81"/>
        <v/>
      </c>
      <c r="BH45" s="28" t="str">
        <f t="shared" ca="1" si="82"/>
        <v/>
      </c>
      <c r="BI45" s="33">
        <f>入力シート!BG45</f>
        <v>0</v>
      </c>
      <c r="BJ45" s="88" t="str">
        <f t="shared" ca="1" si="411"/>
        <v/>
      </c>
      <c r="BK45" s="87" t="str">
        <f t="shared" si="412"/>
        <v/>
      </c>
      <c r="BL45" s="89" t="str">
        <f t="shared" ca="1" si="83"/>
        <v/>
      </c>
      <c r="BM45" s="84">
        <f t="shared" si="84"/>
        <v>0</v>
      </c>
      <c r="BN45" s="84" t="str">
        <f t="shared" si="413"/>
        <v/>
      </c>
      <c r="BO45" s="84" t="str">
        <f t="shared" si="85"/>
        <v/>
      </c>
      <c r="BP45" s="24" t="str">
        <f t="shared" si="86"/>
        <v/>
      </c>
      <c r="BQ45" s="101">
        <f>入力シート!BH45</f>
        <v>0</v>
      </c>
      <c r="BR45" s="210">
        <f>入力シート!BI45</f>
        <v>0</v>
      </c>
      <c r="BS45" s="211"/>
      <c r="BT45" s="212"/>
      <c r="BU45" s="94"/>
      <c r="BV45" s="94"/>
      <c r="BW45" s="94"/>
      <c r="BX45" s="14">
        <f>入力シート!BJ45</f>
        <v>0</v>
      </c>
      <c r="BZ45" s="30" t="str">
        <f t="shared" si="325"/>
        <v/>
      </c>
      <c r="CA45" s="101">
        <f>入力シート!BZ45</f>
        <v>0</v>
      </c>
      <c r="CB45" s="101" t="str">
        <f>IF(BZ45="","",入力シート!CA45)</f>
        <v/>
      </c>
      <c r="CC45" s="24">
        <f>TIME(入力シート!CC45,入力シート!CE45,0)</f>
        <v>0</v>
      </c>
      <c r="CD45" s="24">
        <f>TIME(入力シート!CG45,入力シート!CI45,0)</f>
        <v>0</v>
      </c>
      <c r="CE45" s="31">
        <f>TIME(入力シート!CK45,入力シート!CM45,0)</f>
        <v>0</v>
      </c>
      <c r="CF45" s="31">
        <f>TIME(入力シート!CO45,入力シート!CQ45,0)</f>
        <v>0</v>
      </c>
      <c r="CG45" s="24">
        <f t="shared" si="87"/>
        <v>0</v>
      </c>
      <c r="CH45" s="24">
        <f t="shared" si="88"/>
        <v>0</v>
      </c>
      <c r="CI45" s="24">
        <f t="shared" si="89"/>
        <v>0</v>
      </c>
      <c r="CJ45" s="26" t="str">
        <f t="shared" si="6"/>
        <v/>
      </c>
      <c r="CK45" s="26" t="str">
        <f t="shared" si="7"/>
        <v/>
      </c>
      <c r="CL45" s="24" t="str">
        <f t="shared" si="382"/>
        <v/>
      </c>
      <c r="CM45" s="24" t="str">
        <f t="shared" si="414"/>
        <v/>
      </c>
      <c r="CN45" s="101" t="str">
        <f t="shared" si="91"/>
        <v/>
      </c>
      <c r="CO45" s="24" t="str">
        <f t="shared" si="92"/>
        <v/>
      </c>
      <c r="CP45" s="27">
        <f t="shared" si="363"/>
        <v>1</v>
      </c>
      <c r="CQ45" s="27" t="str">
        <f t="shared" si="93"/>
        <v>1</v>
      </c>
      <c r="CR45" s="27" t="str">
        <f t="shared" si="326"/>
        <v/>
      </c>
      <c r="CS45" s="27" t="str">
        <f t="shared" si="94"/>
        <v/>
      </c>
      <c r="CT45" s="28" t="str">
        <f t="shared" ca="1" si="95"/>
        <v/>
      </c>
      <c r="CU45" s="33">
        <f>入力シート!CS45</f>
        <v>0</v>
      </c>
      <c r="CV45" s="88" t="str">
        <f t="shared" ca="1" si="415"/>
        <v/>
      </c>
      <c r="CW45" s="87" t="str">
        <f t="shared" si="416"/>
        <v/>
      </c>
      <c r="CX45" s="89" t="str">
        <f t="shared" ca="1" si="96"/>
        <v/>
      </c>
      <c r="CY45" s="84">
        <f t="shared" si="97"/>
        <v>0</v>
      </c>
      <c r="CZ45" s="84" t="str">
        <f t="shared" si="417"/>
        <v/>
      </c>
      <c r="DA45" s="84" t="str">
        <f t="shared" si="98"/>
        <v/>
      </c>
      <c r="DB45" s="24" t="str">
        <f t="shared" si="99"/>
        <v/>
      </c>
      <c r="DC45" s="101">
        <f>入力シート!CT45</f>
        <v>0</v>
      </c>
      <c r="DD45" s="210">
        <f>入力シート!CU45</f>
        <v>0</v>
      </c>
      <c r="DE45" s="211"/>
      <c r="DF45" s="212"/>
      <c r="DG45" s="94"/>
      <c r="DH45" s="94"/>
      <c r="DI45" s="94"/>
      <c r="DJ45" s="14">
        <f>入力シート!CV45</f>
        <v>0</v>
      </c>
      <c r="DL45" s="30" t="str">
        <f t="shared" si="327"/>
        <v/>
      </c>
      <c r="DM45" s="101">
        <f>入力シート!DL45</f>
        <v>0</v>
      </c>
      <c r="DN45" s="101" t="str">
        <f>IF(DL45="","",入力シート!DM45)</f>
        <v/>
      </c>
      <c r="DO45" s="24">
        <f>TIME(入力シート!DO45,入力シート!DQ45,0)</f>
        <v>0</v>
      </c>
      <c r="DP45" s="24">
        <f>TIME(入力シート!DS45,入力シート!DU45,0)</f>
        <v>0</v>
      </c>
      <c r="DQ45" s="31">
        <f>TIME(入力シート!DW45,入力シート!DY45,0)</f>
        <v>0</v>
      </c>
      <c r="DR45" s="31">
        <f>TIME(入力シート!EA45,入力シート!EC45,0)</f>
        <v>0</v>
      </c>
      <c r="DS45" s="24">
        <f t="shared" si="100"/>
        <v>0</v>
      </c>
      <c r="DT45" s="24">
        <f t="shared" si="101"/>
        <v>0</v>
      </c>
      <c r="DU45" s="24">
        <f t="shared" si="102"/>
        <v>0</v>
      </c>
      <c r="DV45" s="26" t="str">
        <f t="shared" si="9"/>
        <v/>
      </c>
      <c r="DW45" s="26" t="str">
        <f t="shared" si="10"/>
        <v/>
      </c>
      <c r="DX45" s="24" t="str">
        <f t="shared" si="383"/>
        <v/>
      </c>
      <c r="DY45" s="24" t="str">
        <f t="shared" si="418"/>
        <v/>
      </c>
      <c r="DZ45" s="101" t="str">
        <f t="shared" si="104"/>
        <v/>
      </c>
      <c r="EA45" s="24" t="str">
        <f t="shared" si="105"/>
        <v/>
      </c>
      <c r="EB45" s="27">
        <f t="shared" si="364"/>
        <v>1</v>
      </c>
      <c r="EC45" s="27" t="str">
        <f t="shared" si="106"/>
        <v>1</v>
      </c>
      <c r="ED45" s="27" t="str">
        <f t="shared" si="328"/>
        <v/>
      </c>
      <c r="EE45" s="27" t="str">
        <f t="shared" si="107"/>
        <v/>
      </c>
      <c r="EF45" s="28" t="str">
        <f t="shared" ca="1" si="108"/>
        <v/>
      </c>
      <c r="EG45" s="33">
        <f>入力シート!EE45</f>
        <v>0</v>
      </c>
      <c r="EH45" s="88" t="str">
        <f t="shared" ca="1" si="419"/>
        <v/>
      </c>
      <c r="EI45" s="87" t="str">
        <f t="shared" si="420"/>
        <v/>
      </c>
      <c r="EJ45" s="89" t="str">
        <f t="shared" ca="1" si="109"/>
        <v/>
      </c>
      <c r="EK45" s="84">
        <f t="shared" si="110"/>
        <v>0</v>
      </c>
      <c r="EL45" s="84" t="str">
        <f t="shared" si="421"/>
        <v/>
      </c>
      <c r="EM45" s="84" t="str">
        <f t="shared" si="111"/>
        <v/>
      </c>
      <c r="EN45" s="24" t="str">
        <f t="shared" si="112"/>
        <v/>
      </c>
      <c r="EO45" s="101">
        <f>入力シート!EF45</f>
        <v>0</v>
      </c>
      <c r="EP45" s="210">
        <f>入力シート!EG45</f>
        <v>0</v>
      </c>
      <c r="EQ45" s="211"/>
      <c r="ER45" s="212"/>
      <c r="ES45" s="94"/>
      <c r="ET45" s="94"/>
      <c r="EU45" s="94"/>
      <c r="EV45" s="14">
        <f>入力シート!EH45</f>
        <v>0</v>
      </c>
      <c r="EX45" s="30" t="str">
        <f t="shared" si="329"/>
        <v/>
      </c>
      <c r="EY45" s="101">
        <f>入力シート!EX45</f>
        <v>0</v>
      </c>
      <c r="EZ45" s="101" t="str">
        <f>IF(EX45="","",入力シート!EY45)</f>
        <v/>
      </c>
      <c r="FA45" s="24">
        <f>TIME(入力シート!FA45,入力シート!FC45,0)</f>
        <v>0</v>
      </c>
      <c r="FB45" s="24">
        <f>TIME(入力シート!FE45,入力シート!FG45,0)</f>
        <v>0</v>
      </c>
      <c r="FC45" s="31">
        <f>TIME(入力シート!FI45,入力シート!FK45,0)</f>
        <v>0</v>
      </c>
      <c r="FD45" s="31">
        <f>TIME(入力シート!FM45,入力シート!FO45,0)</f>
        <v>0</v>
      </c>
      <c r="FE45" s="24">
        <f t="shared" si="113"/>
        <v>0</v>
      </c>
      <c r="FF45" s="24">
        <f t="shared" si="114"/>
        <v>0</v>
      </c>
      <c r="FG45" s="24">
        <f t="shared" si="115"/>
        <v>0</v>
      </c>
      <c r="FH45" s="26" t="str">
        <f t="shared" si="12"/>
        <v/>
      </c>
      <c r="FI45" s="26" t="str">
        <f t="shared" si="13"/>
        <v/>
      </c>
      <c r="FJ45" s="24" t="str">
        <f t="shared" si="384"/>
        <v/>
      </c>
      <c r="FK45" s="24" t="str">
        <f t="shared" si="422"/>
        <v/>
      </c>
      <c r="FL45" s="101" t="str">
        <f t="shared" si="117"/>
        <v/>
      </c>
      <c r="FM45" s="24" t="str">
        <f t="shared" si="118"/>
        <v/>
      </c>
      <c r="FN45" s="27">
        <f t="shared" si="365"/>
        <v>1</v>
      </c>
      <c r="FO45" s="27" t="str">
        <f t="shared" si="119"/>
        <v>1</v>
      </c>
      <c r="FP45" s="27" t="str">
        <f t="shared" si="330"/>
        <v/>
      </c>
      <c r="FQ45" s="27" t="str">
        <f t="shared" si="120"/>
        <v/>
      </c>
      <c r="FR45" s="28" t="str">
        <f t="shared" ca="1" si="121"/>
        <v/>
      </c>
      <c r="FS45" s="33">
        <f>入力シート!FQ45</f>
        <v>0</v>
      </c>
      <c r="FT45" s="88" t="str">
        <f t="shared" ca="1" si="423"/>
        <v/>
      </c>
      <c r="FU45" s="87" t="str">
        <f t="shared" si="424"/>
        <v/>
      </c>
      <c r="FV45" s="89" t="str">
        <f t="shared" ca="1" si="122"/>
        <v/>
      </c>
      <c r="FW45" s="84">
        <f t="shared" si="123"/>
        <v>0</v>
      </c>
      <c r="FX45" s="84" t="str">
        <f t="shared" si="425"/>
        <v/>
      </c>
      <c r="FY45" s="84" t="str">
        <f t="shared" si="124"/>
        <v/>
      </c>
      <c r="FZ45" s="24" t="str">
        <f t="shared" si="125"/>
        <v/>
      </c>
      <c r="GA45" s="101">
        <f>入力シート!FR45</f>
        <v>0</v>
      </c>
      <c r="GB45" s="210">
        <f>入力シート!FS45</f>
        <v>0</v>
      </c>
      <c r="GC45" s="211"/>
      <c r="GD45" s="212"/>
      <c r="GE45" s="94"/>
      <c r="GF45" s="94"/>
      <c r="GG45" s="94"/>
      <c r="GH45" s="14">
        <f>入力シート!FT45</f>
        <v>0</v>
      </c>
      <c r="GJ45" s="30" t="str">
        <f t="shared" si="331"/>
        <v/>
      </c>
      <c r="GK45" s="101">
        <f>入力シート!GJ45</f>
        <v>0</v>
      </c>
      <c r="GL45" s="101" t="str">
        <f>IF(GJ45="","",入力シート!GK45)</f>
        <v/>
      </c>
      <c r="GM45" s="24">
        <f>TIME(入力シート!GM45,入力シート!GO45,0)</f>
        <v>0</v>
      </c>
      <c r="GN45" s="24">
        <f>TIME(入力シート!GQ45,入力シート!GS45,0)</f>
        <v>0</v>
      </c>
      <c r="GO45" s="31">
        <f>TIME(入力シート!GU45,入力シート!GW45,0)</f>
        <v>0</v>
      </c>
      <c r="GP45" s="31">
        <f>TIME(入力シート!GY45,入力シート!HA45,0)</f>
        <v>0</v>
      </c>
      <c r="GQ45" s="24">
        <f t="shared" si="126"/>
        <v>0</v>
      </c>
      <c r="GR45" s="24">
        <f t="shared" si="127"/>
        <v>0</v>
      </c>
      <c r="GS45" s="24">
        <f t="shared" si="128"/>
        <v>0</v>
      </c>
      <c r="GT45" s="26" t="str">
        <f t="shared" si="15"/>
        <v/>
      </c>
      <c r="GU45" s="26" t="str">
        <f t="shared" si="16"/>
        <v/>
      </c>
      <c r="GV45" s="24" t="str">
        <f t="shared" si="385"/>
        <v/>
      </c>
      <c r="GW45" s="24" t="str">
        <f t="shared" si="426"/>
        <v/>
      </c>
      <c r="GX45" s="101" t="str">
        <f t="shared" si="130"/>
        <v/>
      </c>
      <c r="GY45" s="24" t="str">
        <f t="shared" si="131"/>
        <v/>
      </c>
      <c r="GZ45" s="27">
        <f t="shared" si="366"/>
        <v>1</v>
      </c>
      <c r="HA45" s="27" t="str">
        <f t="shared" si="132"/>
        <v>1</v>
      </c>
      <c r="HB45" s="27" t="str">
        <f t="shared" si="332"/>
        <v/>
      </c>
      <c r="HC45" s="27" t="str">
        <f t="shared" si="133"/>
        <v/>
      </c>
      <c r="HD45" s="28" t="str">
        <f t="shared" ca="1" si="134"/>
        <v/>
      </c>
      <c r="HE45" s="33">
        <f>入力シート!HC45</f>
        <v>0</v>
      </c>
      <c r="HF45" s="88" t="str">
        <f t="shared" ca="1" si="427"/>
        <v/>
      </c>
      <c r="HG45" s="87" t="str">
        <f t="shared" si="428"/>
        <v/>
      </c>
      <c r="HH45" s="89" t="str">
        <f t="shared" ca="1" si="135"/>
        <v/>
      </c>
      <c r="HI45" s="84">
        <f t="shared" si="136"/>
        <v>0</v>
      </c>
      <c r="HJ45" s="84" t="str">
        <f t="shared" si="429"/>
        <v/>
      </c>
      <c r="HK45" s="84" t="str">
        <f t="shared" si="137"/>
        <v/>
      </c>
      <c r="HL45" s="24" t="str">
        <f t="shared" si="138"/>
        <v/>
      </c>
      <c r="HM45" s="101">
        <f>入力シート!HD45</f>
        <v>0</v>
      </c>
      <c r="HN45" s="210">
        <f>入力シート!HE45</f>
        <v>0</v>
      </c>
      <c r="HO45" s="211"/>
      <c r="HP45" s="212"/>
      <c r="HQ45" s="94"/>
      <c r="HR45" s="94"/>
      <c r="HS45" s="94"/>
      <c r="HT45" s="14">
        <f>入力シート!HF45</f>
        <v>0</v>
      </c>
      <c r="HV45" s="30" t="str">
        <f t="shared" si="333"/>
        <v/>
      </c>
      <c r="HW45" s="101">
        <f>入力シート!HV45</f>
        <v>0</v>
      </c>
      <c r="HX45" s="101" t="str">
        <f>IF(HV45="","",入力シート!HW45)</f>
        <v/>
      </c>
      <c r="HY45" s="24">
        <f>TIME(入力シート!HY45,入力シート!IA45,0)</f>
        <v>0</v>
      </c>
      <c r="HZ45" s="24">
        <f>TIME(入力シート!IC45,入力シート!IE45,0)</f>
        <v>0</v>
      </c>
      <c r="IA45" s="31">
        <f>TIME(入力シート!IG45,入力シート!II45,0)</f>
        <v>0</v>
      </c>
      <c r="IB45" s="31">
        <f>TIME(入力シート!IK45,入力シート!IM45,0)</f>
        <v>0</v>
      </c>
      <c r="IC45" s="24">
        <f t="shared" si="139"/>
        <v>0</v>
      </c>
      <c r="ID45" s="24">
        <f t="shared" si="140"/>
        <v>0</v>
      </c>
      <c r="IE45" s="24">
        <f t="shared" si="141"/>
        <v>0</v>
      </c>
      <c r="IF45" s="26" t="str">
        <f t="shared" si="18"/>
        <v/>
      </c>
      <c r="IG45" s="26" t="str">
        <f t="shared" si="19"/>
        <v/>
      </c>
      <c r="IH45" s="24" t="str">
        <f t="shared" si="386"/>
        <v/>
      </c>
      <c r="II45" s="24" t="str">
        <f t="shared" si="430"/>
        <v/>
      </c>
      <c r="IJ45" s="101" t="str">
        <f t="shared" si="143"/>
        <v/>
      </c>
      <c r="IK45" s="24" t="str">
        <f t="shared" si="144"/>
        <v/>
      </c>
      <c r="IL45" s="27">
        <f t="shared" si="367"/>
        <v>1</v>
      </c>
      <c r="IM45" s="27" t="str">
        <f t="shared" si="145"/>
        <v>1</v>
      </c>
      <c r="IN45" s="27" t="str">
        <f t="shared" si="334"/>
        <v/>
      </c>
      <c r="IO45" s="27" t="str">
        <f t="shared" si="146"/>
        <v/>
      </c>
      <c r="IP45" s="28" t="str">
        <f t="shared" ca="1" si="147"/>
        <v/>
      </c>
      <c r="IQ45" s="33">
        <f>入力シート!IO45</f>
        <v>0</v>
      </c>
      <c r="IR45" s="88" t="str">
        <f t="shared" ca="1" si="431"/>
        <v/>
      </c>
      <c r="IS45" s="87" t="str">
        <f t="shared" si="432"/>
        <v/>
      </c>
      <c r="IT45" s="89" t="str">
        <f t="shared" ca="1" si="148"/>
        <v/>
      </c>
      <c r="IU45" s="84">
        <f t="shared" si="149"/>
        <v>0</v>
      </c>
      <c r="IV45" s="84" t="str">
        <f t="shared" si="433"/>
        <v/>
      </c>
      <c r="IW45" s="84" t="str">
        <f t="shared" si="150"/>
        <v/>
      </c>
      <c r="IX45" s="24" t="str">
        <f t="shared" si="151"/>
        <v/>
      </c>
      <c r="IY45" s="101">
        <f>入力シート!IP45</f>
        <v>0</v>
      </c>
      <c r="IZ45" s="210">
        <f>入力シート!IQ45</f>
        <v>0</v>
      </c>
      <c r="JA45" s="211"/>
      <c r="JB45" s="212"/>
      <c r="JC45" s="94"/>
      <c r="JD45" s="94"/>
      <c r="JE45" s="94"/>
      <c r="JF45" s="14">
        <f>入力シート!IR45</f>
        <v>0</v>
      </c>
      <c r="JH45" s="30" t="str">
        <f t="shared" si="335"/>
        <v/>
      </c>
      <c r="JI45" s="101">
        <f>入力シート!JH45</f>
        <v>0</v>
      </c>
      <c r="JJ45" s="101" t="str">
        <f>IF(JH45="","",入力シート!JI45)</f>
        <v/>
      </c>
      <c r="JK45" s="24">
        <f>TIME(入力シート!JK45,入力シート!JM45,0)</f>
        <v>0</v>
      </c>
      <c r="JL45" s="24">
        <f>TIME(入力シート!JO45,入力シート!JQ45,0)</f>
        <v>0</v>
      </c>
      <c r="JM45" s="31">
        <f>TIME(入力シート!JS45,入力シート!JU45,0)</f>
        <v>0</v>
      </c>
      <c r="JN45" s="31">
        <f>TIME(入力シート!JW45,入力シート!JY45,0)</f>
        <v>0</v>
      </c>
      <c r="JO45" s="24">
        <f t="shared" si="152"/>
        <v>0</v>
      </c>
      <c r="JP45" s="24">
        <f t="shared" si="153"/>
        <v>0</v>
      </c>
      <c r="JQ45" s="24">
        <f t="shared" si="154"/>
        <v>0</v>
      </c>
      <c r="JR45" s="26" t="str">
        <f t="shared" si="21"/>
        <v/>
      </c>
      <c r="JS45" s="26" t="str">
        <f t="shared" si="22"/>
        <v/>
      </c>
      <c r="JT45" s="24" t="str">
        <f t="shared" si="387"/>
        <v/>
      </c>
      <c r="JU45" s="24" t="str">
        <f t="shared" si="434"/>
        <v/>
      </c>
      <c r="JV45" s="101" t="str">
        <f t="shared" si="156"/>
        <v/>
      </c>
      <c r="JW45" s="24" t="str">
        <f t="shared" si="157"/>
        <v/>
      </c>
      <c r="JX45" s="27">
        <f t="shared" si="368"/>
        <v>1</v>
      </c>
      <c r="JY45" s="27" t="str">
        <f t="shared" si="158"/>
        <v>1</v>
      </c>
      <c r="JZ45" s="27" t="str">
        <f t="shared" si="336"/>
        <v/>
      </c>
      <c r="KA45" s="27" t="str">
        <f t="shared" si="159"/>
        <v/>
      </c>
      <c r="KB45" s="28" t="str">
        <f t="shared" ca="1" si="160"/>
        <v/>
      </c>
      <c r="KC45" s="33">
        <f>入力シート!KA45</f>
        <v>0</v>
      </c>
      <c r="KD45" s="88" t="str">
        <f t="shared" ca="1" si="435"/>
        <v/>
      </c>
      <c r="KE45" s="87" t="str">
        <f t="shared" si="436"/>
        <v/>
      </c>
      <c r="KF45" s="89" t="str">
        <f t="shared" ca="1" si="161"/>
        <v/>
      </c>
      <c r="KG45" s="84">
        <f t="shared" si="162"/>
        <v>0</v>
      </c>
      <c r="KH45" s="84" t="str">
        <f t="shared" si="437"/>
        <v/>
      </c>
      <c r="KI45" s="84" t="str">
        <f t="shared" si="163"/>
        <v/>
      </c>
      <c r="KJ45" s="24" t="str">
        <f t="shared" si="164"/>
        <v/>
      </c>
      <c r="KK45" s="101">
        <f>入力シート!KB45</f>
        <v>0</v>
      </c>
      <c r="KL45" s="210">
        <f>入力シート!KC45</f>
        <v>0</v>
      </c>
      <c r="KM45" s="211"/>
      <c r="KN45" s="212"/>
      <c r="KO45" s="94"/>
      <c r="KP45" s="94"/>
      <c r="KQ45" s="94"/>
      <c r="KR45" s="14">
        <f>入力シート!KD45</f>
        <v>0</v>
      </c>
      <c r="KT45" s="30" t="str">
        <f t="shared" si="337"/>
        <v/>
      </c>
      <c r="KU45" s="101">
        <f>入力シート!KT45</f>
        <v>0</v>
      </c>
      <c r="KV45" s="101" t="str">
        <f>IF(KT45="","",入力シート!KU45)</f>
        <v/>
      </c>
      <c r="KW45" s="24">
        <f>TIME(入力シート!KW45,入力シート!KY45,0)</f>
        <v>0</v>
      </c>
      <c r="KX45" s="24">
        <f>TIME(入力シート!LA45,入力シート!LC45,0)</f>
        <v>0</v>
      </c>
      <c r="KY45" s="31">
        <f>TIME(入力シート!LE45,入力シート!LG45,0)</f>
        <v>0</v>
      </c>
      <c r="KZ45" s="31">
        <f>TIME(入力シート!LI45,入力シート!LK45,0)</f>
        <v>0</v>
      </c>
      <c r="LA45" s="24">
        <f t="shared" si="165"/>
        <v>0</v>
      </c>
      <c r="LB45" s="24">
        <f t="shared" si="166"/>
        <v>0</v>
      </c>
      <c r="LC45" s="24">
        <f t="shared" si="167"/>
        <v>0</v>
      </c>
      <c r="LD45" s="26" t="str">
        <f t="shared" si="24"/>
        <v/>
      </c>
      <c r="LE45" s="26" t="str">
        <f t="shared" si="25"/>
        <v/>
      </c>
      <c r="LF45" s="24" t="str">
        <f t="shared" si="388"/>
        <v/>
      </c>
      <c r="LG45" s="24" t="str">
        <f t="shared" si="438"/>
        <v/>
      </c>
      <c r="LH45" s="101" t="str">
        <f t="shared" si="169"/>
        <v/>
      </c>
      <c r="LI45" s="24" t="str">
        <f t="shared" si="170"/>
        <v/>
      </c>
      <c r="LJ45" s="27">
        <f t="shared" si="369"/>
        <v>1</v>
      </c>
      <c r="LK45" s="27" t="str">
        <f t="shared" si="171"/>
        <v>1</v>
      </c>
      <c r="LL45" s="27" t="str">
        <f t="shared" si="338"/>
        <v/>
      </c>
      <c r="LM45" s="27" t="str">
        <f t="shared" si="172"/>
        <v/>
      </c>
      <c r="LN45" s="28" t="str">
        <f t="shared" ca="1" si="173"/>
        <v/>
      </c>
      <c r="LO45" s="33">
        <f>入力シート!LM45</f>
        <v>0</v>
      </c>
      <c r="LP45" s="88" t="str">
        <f t="shared" ca="1" si="439"/>
        <v/>
      </c>
      <c r="LQ45" s="87" t="str">
        <f t="shared" si="440"/>
        <v/>
      </c>
      <c r="LR45" s="89" t="str">
        <f t="shared" ca="1" si="174"/>
        <v/>
      </c>
      <c r="LS45" s="84">
        <f t="shared" si="175"/>
        <v>0</v>
      </c>
      <c r="LT45" s="84" t="str">
        <f t="shared" si="441"/>
        <v/>
      </c>
      <c r="LU45" s="84" t="str">
        <f t="shared" si="176"/>
        <v/>
      </c>
      <c r="LV45" s="24" t="str">
        <f t="shared" si="177"/>
        <v/>
      </c>
      <c r="LW45" s="101">
        <f>入力シート!LN45</f>
        <v>0</v>
      </c>
      <c r="LX45" s="210">
        <f>入力シート!LO45</f>
        <v>0</v>
      </c>
      <c r="LY45" s="211"/>
      <c r="LZ45" s="212"/>
      <c r="MA45" s="94"/>
      <c r="MB45" s="94"/>
      <c r="MC45" s="94"/>
      <c r="MD45" s="14">
        <f>入力シート!LP45</f>
        <v>0</v>
      </c>
      <c r="MF45" s="30" t="str">
        <f t="shared" si="339"/>
        <v/>
      </c>
      <c r="MG45" s="101">
        <f>入力シート!MF45</f>
        <v>0</v>
      </c>
      <c r="MH45" s="101" t="str">
        <f>IF(MF45="","",入力シート!MG45)</f>
        <v/>
      </c>
      <c r="MI45" s="24">
        <f>TIME(入力シート!MI45,入力シート!MK45,0)</f>
        <v>0</v>
      </c>
      <c r="MJ45" s="24">
        <f>TIME(入力シート!MM45,入力シート!MO45,0)</f>
        <v>0</v>
      </c>
      <c r="MK45" s="31">
        <f>TIME(入力シート!MQ45,入力シート!MS45,0)</f>
        <v>0</v>
      </c>
      <c r="ML45" s="31">
        <f>TIME(入力シート!MU45,入力シート!MW45,0)</f>
        <v>0</v>
      </c>
      <c r="MM45" s="24">
        <f t="shared" si="178"/>
        <v>0</v>
      </c>
      <c r="MN45" s="24">
        <f t="shared" si="179"/>
        <v>0</v>
      </c>
      <c r="MO45" s="24">
        <f t="shared" si="180"/>
        <v>0</v>
      </c>
      <c r="MP45" s="26" t="str">
        <f t="shared" si="27"/>
        <v/>
      </c>
      <c r="MQ45" s="26" t="str">
        <f t="shared" si="28"/>
        <v/>
      </c>
      <c r="MR45" s="24" t="str">
        <f t="shared" si="389"/>
        <v/>
      </c>
      <c r="MS45" s="24" t="str">
        <f t="shared" si="442"/>
        <v/>
      </c>
      <c r="MT45" s="101" t="str">
        <f t="shared" si="182"/>
        <v/>
      </c>
      <c r="MU45" s="24" t="str">
        <f t="shared" si="183"/>
        <v/>
      </c>
      <c r="MV45" s="27">
        <f t="shared" si="370"/>
        <v>1</v>
      </c>
      <c r="MW45" s="27" t="str">
        <f t="shared" si="184"/>
        <v>1</v>
      </c>
      <c r="MX45" s="27" t="str">
        <f t="shared" si="340"/>
        <v/>
      </c>
      <c r="MY45" s="27" t="str">
        <f t="shared" si="185"/>
        <v/>
      </c>
      <c r="MZ45" s="28" t="str">
        <f t="shared" ca="1" si="186"/>
        <v/>
      </c>
      <c r="NA45" s="33">
        <f>入力シート!MY45</f>
        <v>0</v>
      </c>
      <c r="NB45" s="88" t="str">
        <f t="shared" ca="1" si="443"/>
        <v/>
      </c>
      <c r="NC45" s="87" t="str">
        <f t="shared" si="444"/>
        <v/>
      </c>
      <c r="ND45" s="89" t="str">
        <f t="shared" ca="1" si="187"/>
        <v/>
      </c>
      <c r="NE45" s="84">
        <f t="shared" si="188"/>
        <v>0</v>
      </c>
      <c r="NF45" s="84" t="str">
        <f t="shared" si="445"/>
        <v/>
      </c>
      <c r="NG45" s="84" t="str">
        <f t="shared" si="189"/>
        <v/>
      </c>
      <c r="NH45" s="24" t="str">
        <f t="shared" si="190"/>
        <v/>
      </c>
      <c r="NI45" s="101">
        <f>入力シート!MZ45</f>
        <v>0</v>
      </c>
      <c r="NJ45" s="210">
        <f>入力シート!NA45</f>
        <v>0</v>
      </c>
      <c r="NK45" s="211"/>
      <c r="NL45" s="212"/>
      <c r="NM45" s="94"/>
      <c r="NN45" s="94"/>
      <c r="NO45" s="94"/>
      <c r="NP45" s="14">
        <f>入力シート!NB45</f>
        <v>0</v>
      </c>
      <c r="NR45" s="30" t="str">
        <f t="shared" si="341"/>
        <v/>
      </c>
      <c r="NS45" s="101">
        <f>入力シート!NR45</f>
        <v>0</v>
      </c>
      <c r="NT45" s="101" t="str">
        <f>IF(NR45="","",入力シート!NS45)</f>
        <v/>
      </c>
      <c r="NU45" s="24">
        <f>TIME(入力シート!NU45,入力シート!NW45,0)</f>
        <v>0</v>
      </c>
      <c r="NV45" s="24">
        <f>TIME(入力シート!NY45,入力シート!OA45,0)</f>
        <v>0</v>
      </c>
      <c r="NW45" s="31">
        <f>TIME(入力シート!OC45,入力シート!OE45,0)</f>
        <v>0</v>
      </c>
      <c r="NX45" s="31">
        <f>TIME(入力シート!OG45,入力シート!OI45,0)</f>
        <v>0</v>
      </c>
      <c r="NY45" s="24">
        <f t="shared" si="191"/>
        <v>0</v>
      </c>
      <c r="NZ45" s="24">
        <f t="shared" si="192"/>
        <v>0</v>
      </c>
      <c r="OA45" s="24">
        <f t="shared" si="193"/>
        <v>0</v>
      </c>
      <c r="OB45" s="26" t="str">
        <f t="shared" si="30"/>
        <v/>
      </c>
      <c r="OC45" s="26" t="str">
        <f t="shared" si="31"/>
        <v/>
      </c>
      <c r="OD45" s="24" t="str">
        <f t="shared" si="390"/>
        <v/>
      </c>
      <c r="OE45" s="24" t="str">
        <f t="shared" si="446"/>
        <v/>
      </c>
      <c r="OF45" s="101" t="str">
        <f t="shared" si="195"/>
        <v/>
      </c>
      <c r="OG45" s="24" t="str">
        <f t="shared" si="196"/>
        <v/>
      </c>
      <c r="OH45" s="27">
        <f t="shared" si="371"/>
        <v>1</v>
      </c>
      <c r="OI45" s="27" t="str">
        <f t="shared" si="197"/>
        <v>1</v>
      </c>
      <c r="OJ45" s="27" t="str">
        <f t="shared" si="342"/>
        <v/>
      </c>
      <c r="OK45" s="27" t="str">
        <f t="shared" si="198"/>
        <v/>
      </c>
      <c r="OL45" s="28" t="str">
        <f t="shared" ca="1" si="199"/>
        <v/>
      </c>
      <c r="OM45" s="33">
        <f>入力シート!OK45</f>
        <v>0</v>
      </c>
      <c r="ON45" s="88" t="str">
        <f t="shared" ca="1" si="447"/>
        <v/>
      </c>
      <c r="OO45" s="87" t="str">
        <f t="shared" si="448"/>
        <v/>
      </c>
      <c r="OP45" s="89" t="str">
        <f t="shared" ca="1" si="200"/>
        <v/>
      </c>
      <c r="OQ45" s="84">
        <f t="shared" si="201"/>
        <v>0</v>
      </c>
      <c r="OR45" s="84" t="str">
        <f t="shared" si="449"/>
        <v/>
      </c>
      <c r="OS45" s="84" t="str">
        <f t="shared" si="202"/>
        <v/>
      </c>
      <c r="OT45" s="24" t="str">
        <f t="shared" si="203"/>
        <v/>
      </c>
      <c r="OU45" s="101">
        <f>入力シート!OL45</f>
        <v>0</v>
      </c>
      <c r="OV45" s="210">
        <f>入力シート!OM45</f>
        <v>0</v>
      </c>
      <c r="OW45" s="211"/>
      <c r="OX45" s="212"/>
      <c r="OY45" s="94"/>
      <c r="OZ45" s="94"/>
      <c r="PA45" s="94"/>
      <c r="PB45" s="14">
        <f>入力シート!ON45</f>
        <v>0</v>
      </c>
      <c r="PD45" s="30" t="str">
        <f t="shared" si="343"/>
        <v/>
      </c>
      <c r="PE45" s="101">
        <f>入力シート!PD45</f>
        <v>0</v>
      </c>
      <c r="PF45" s="101" t="str">
        <f>IF(PD45="","",入力シート!PE45)</f>
        <v/>
      </c>
      <c r="PG45" s="24">
        <f>TIME(入力シート!PG45,入力シート!PI45,0)</f>
        <v>0</v>
      </c>
      <c r="PH45" s="24">
        <f>TIME(入力シート!PK45,入力シート!PM45,0)</f>
        <v>0</v>
      </c>
      <c r="PI45" s="31">
        <f>TIME(入力シート!PO45,入力シート!PQ45,0)</f>
        <v>0</v>
      </c>
      <c r="PJ45" s="31">
        <f>TIME(入力シート!PS45,入力シート!PU45,0)</f>
        <v>0</v>
      </c>
      <c r="PK45" s="24">
        <f t="shared" si="204"/>
        <v>0</v>
      </c>
      <c r="PL45" s="24">
        <f t="shared" si="205"/>
        <v>0</v>
      </c>
      <c r="PM45" s="24">
        <f t="shared" si="206"/>
        <v>0</v>
      </c>
      <c r="PN45" s="26" t="str">
        <f t="shared" si="33"/>
        <v/>
      </c>
      <c r="PO45" s="26" t="str">
        <f t="shared" si="34"/>
        <v/>
      </c>
      <c r="PP45" s="24" t="str">
        <f t="shared" si="391"/>
        <v/>
      </c>
      <c r="PQ45" s="24" t="str">
        <f t="shared" si="450"/>
        <v/>
      </c>
      <c r="PR45" s="101" t="str">
        <f t="shared" si="208"/>
        <v/>
      </c>
      <c r="PS45" s="24" t="str">
        <f t="shared" si="209"/>
        <v/>
      </c>
      <c r="PT45" s="27">
        <f t="shared" si="372"/>
        <v>1</v>
      </c>
      <c r="PU45" s="27" t="str">
        <f t="shared" si="210"/>
        <v>1</v>
      </c>
      <c r="PV45" s="27" t="str">
        <f t="shared" si="344"/>
        <v/>
      </c>
      <c r="PW45" s="27" t="str">
        <f t="shared" si="211"/>
        <v/>
      </c>
      <c r="PX45" s="28" t="str">
        <f t="shared" ca="1" si="212"/>
        <v/>
      </c>
      <c r="PY45" s="33">
        <f>入力シート!PW45</f>
        <v>0</v>
      </c>
      <c r="PZ45" s="88" t="str">
        <f t="shared" ca="1" si="451"/>
        <v/>
      </c>
      <c r="QA45" s="87" t="str">
        <f t="shared" si="452"/>
        <v/>
      </c>
      <c r="QB45" s="89" t="str">
        <f t="shared" ca="1" si="213"/>
        <v/>
      </c>
      <c r="QC45" s="84">
        <f t="shared" si="214"/>
        <v>0</v>
      </c>
      <c r="QD45" s="84" t="str">
        <f t="shared" si="453"/>
        <v/>
      </c>
      <c r="QE45" s="84" t="str">
        <f t="shared" si="215"/>
        <v/>
      </c>
      <c r="QF45" s="24" t="str">
        <f t="shared" si="216"/>
        <v/>
      </c>
      <c r="QG45" s="101">
        <f>入力シート!PX45</f>
        <v>0</v>
      </c>
      <c r="QH45" s="210">
        <f>入力シート!PY45</f>
        <v>0</v>
      </c>
      <c r="QI45" s="211"/>
      <c r="QJ45" s="212"/>
      <c r="QK45" s="94"/>
      <c r="QL45" s="94"/>
      <c r="QM45" s="94"/>
      <c r="QN45" s="14">
        <f>入力シート!PZ45</f>
        <v>0</v>
      </c>
      <c r="QP45" s="30" t="str">
        <f t="shared" si="345"/>
        <v/>
      </c>
      <c r="QQ45" s="101">
        <f>入力シート!QP45</f>
        <v>0</v>
      </c>
      <c r="QR45" s="101" t="str">
        <f>IF(QP45="","",入力シート!QQ45)</f>
        <v/>
      </c>
      <c r="QS45" s="24">
        <f>TIME(入力シート!QS45,入力シート!QU45,0)</f>
        <v>0</v>
      </c>
      <c r="QT45" s="24">
        <f>TIME(入力シート!QW45,入力シート!QY45,0)</f>
        <v>0</v>
      </c>
      <c r="QU45" s="31">
        <f>TIME(入力シート!RA45,入力シート!RC45,0)</f>
        <v>0</v>
      </c>
      <c r="QV45" s="31">
        <f>TIME(入力シート!RE45,入力シート!RG45,0)</f>
        <v>0</v>
      </c>
      <c r="QW45" s="24">
        <f t="shared" si="217"/>
        <v>0</v>
      </c>
      <c r="QX45" s="24">
        <f t="shared" si="218"/>
        <v>0</v>
      </c>
      <c r="QY45" s="24">
        <f t="shared" si="219"/>
        <v>0</v>
      </c>
      <c r="QZ45" s="26" t="str">
        <f t="shared" si="36"/>
        <v/>
      </c>
      <c r="RA45" s="26" t="str">
        <f t="shared" si="37"/>
        <v/>
      </c>
      <c r="RB45" s="24" t="str">
        <f t="shared" si="392"/>
        <v/>
      </c>
      <c r="RC45" s="24" t="str">
        <f t="shared" si="454"/>
        <v/>
      </c>
      <c r="RD45" s="101" t="str">
        <f t="shared" si="221"/>
        <v/>
      </c>
      <c r="RE45" s="24" t="str">
        <f t="shared" si="222"/>
        <v/>
      </c>
      <c r="RF45" s="27">
        <f t="shared" si="373"/>
        <v>1</v>
      </c>
      <c r="RG45" s="27" t="str">
        <f t="shared" si="223"/>
        <v>1</v>
      </c>
      <c r="RH45" s="27" t="str">
        <f t="shared" si="346"/>
        <v/>
      </c>
      <c r="RI45" s="27" t="str">
        <f t="shared" si="224"/>
        <v/>
      </c>
      <c r="RJ45" s="28" t="str">
        <f t="shared" ca="1" si="225"/>
        <v/>
      </c>
      <c r="RK45" s="33">
        <f>入力シート!RI45</f>
        <v>0</v>
      </c>
      <c r="RL45" s="88" t="str">
        <f t="shared" ca="1" si="455"/>
        <v/>
      </c>
      <c r="RM45" s="87" t="str">
        <f t="shared" si="456"/>
        <v/>
      </c>
      <c r="RN45" s="89" t="str">
        <f t="shared" ca="1" si="226"/>
        <v/>
      </c>
      <c r="RO45" s="84">
        <f t="shared" si="227"/>
        <v>0</v>
      </c>
      <c r="RP45" s="84" t="str">
        <f t="shared" si="457"/>
        <v/>
      </c>
      <c r="RQ45" s="84" t="str">
        <f t="shared" si="228"/>
        <v/>
      </c>
      <c r="RR45" s="24" t="str">
        <f t="shared" si="229"/>
        <v/>
      </c>
      <c r="RS45" s="101">
        <f>入力シート!RJ45</f>
        <v>0</v>
      </c>
      <c r="RT45" s="210">
        <f>入力シート!RK45</f>
        <v>0</v>
      </c>
      <c r="RU45" s="211"/>
      <c r="RV45" s="212"/>
      <c r="RW45" s="94"/>
      <c r="RX45" s="94"/>
      <c r="RY45" s="94"/>
      <c r="RZ45" s="14">
        <f>入力シート!RL45</f>
        <v>0</v>
      </c>
      <c r="SB45" s="30" t="str">
        <f t="shared" si="347"/>
        <v/>
      </c>
      <c r="SC45" s="101">
        <f>入力シート!SB45</f>
        <v>0</v>
      </c>
      <c r="SD45" s="101" t="str">
        <f>IF(SB45="","",入力シート!SC45)</f>
        <v/>
      </c>
      <c r="SE45" s="24">
        <f>TIME(入力シート!SE45,入力シート!SG45,0)</f>
        <v>0</v>
      </c>
      <c r="SF45" s="24">
        <f>TIME(入力シート!SI45,入力シート!SK45,0)</f>
        <v>0</v>
      </c>
      <c r="SG45" s="31">
        <f>TIME(入力シート!SM45,入力シート!SO45,0)</f>
        <v>0</v>
      </c>
      <c r="SH45" s="31">
        <f>TIME(入力シート!SQ45,入力シート!SS45,0)</f>
        <v>0</v>
      </c>
      <c r="SI45" s="24">
        <f t="shared" si="230"/>
        <v>0</v>
      </c>
      <c r="SJ45" s="24">
        <f t="shared" si="231"/>
        <v>0</v>
      </c>
      <c r="SK45" s="24">
        <f t="shared" si="232"/>
        <v>0</v>
      </c>
      <c r="SL45" s="26" t="str">
        <f t="shared" si="39"/>
        <v/>
      </c>
      <c r="SM45" s="26" t="str">
        <f t="shared" si="40"/>
        <v/>
      </c>
      <c r="SN45" s="24" t="str">
        <f t="shared" si="393"/>
        <v/>
      </c>
      <c r="SO45" s="24" t="str">
        <f t="shared" si="458"/>
        <v/>
      </c>
      <c r="SP45" s="101" t="str">
        <f t="shared" si="234"/>
        <v/>
      </c>
      <c r="SQ45" s="24" t="str">
        <f t="shared" si="235"/>
        <v/>
      </c>
      <c r="SR45" s="27">
        <f t="shared" si="374"/>
        <v>1</v>
      </c>
      <c r="SS45" s="27" t="str">
        <f t="shared" si="236"/>
        <v>1</v>
      </c>
      <c r="ST45" s="27" t="str">
        <f t="shared" si="348"/>
        <v/>
      </c>
      <c r="SU45" s="27" t="str">
        <f t="shared" si="237"/>
        <v/>
      </c>
      <c r="SV45" s="28" t="str">
        <f t="shared" ca="1" si="238"/>
        <v/>
      </c>
      <c r="SW45" s="33">
        <f>入力シート!SU45</f>
        <v>0</v>
      </c>
      <c r="SX45" s="88" t="str">
        <f t="shared" ca="1" si="459"/>
        <v/>
      </c>
      <c r="SY45" s="87" t="str">
        <f t="shared" si="460"/>
        <v/>
      </c>
      <c r="SZ45" s="89" t="str">
        <f t="shared" ca="1" si="239"/>
        <v/>
      </c>
      <c r="TA45" s="84">
        <f t="shared" si="240"/>
        <v>0</v>
      </c>
      <c r="TB45" s="84" t="str">
        <f t="shared" si="461"/>
        <v/>
      </c>
      <c r="TC45" s="84" t="str">
        <f t="shared" si="241"/>
        <v/>
      </c>
      <c r="TD45" s="24" t="str">
        <f t="shared" si="242"/>
        <v/>
      </c>
      <c r="TE45" s="101">
        <f>入力シート!SV45</f>
        <v>0</v>
      </c>
      <c r="TF45" s="210">
        <f>入力シート!SW45</f>
        <v>0</v>
      </c>
      <c r="TG45" s="211"/>
      <c r="TH45" s="212"/>
      <c r="TI45" s="94"/>
      <c r="TJ45" s="94"/>
      <c r="TK45" s="94"/>
      <c r="TL45" s="14">
        <f>入力シート!SX45</f>
        <v>0</v>
      </c>
      <c r="TN45" s="30" t="str">
        <f t="shared" si="349"/>
        <v/>
      </c>
      <c r="TO45" s="101">
        <f>入力シート!TN45</f>
        <v>0</v>
      </c>
      <c r="TP45" s="101" t="str">
        <f>IF(TN45="","",入力シート!TO45)</f>
        <v/>
      </c>
      <c r="TQ45" s="24">
        <f>TIME(入力シート!TQ45,入力シート!TS45,0)</f>
        <v>0</v>
      </c>
      <c r="TR45" s="24">
        <f>TIME(入力シート!TU45,入力シート!TW45,0)</f>
        <v>0</v>
      </c>
      <c r="TS45" s="31">
        <f>TIME(入力シート!TY45,入力シート!UA45,0)</f>
        <v>0</v>
      </c>
      <c r="TT45" s="31">
        <f>TIME(入力シート!UC45,入力シート!UE45,0)</f>
        <v>0</v>
      </c>
      <c r="TU45" s="24">
        <f t="shared" si="243"/>
        <v>0</v>
      </c>
      <c r="TV45" s="24">
        <f t="shared" si="244"/>
        <v>0</v>
      </c>
      <c r="TW45" s="24">
        <f t="shared" si="245"/>
        <v>0</v>
      </c>
      <c r="TX45" s="26" t="str">
        <f t="shared" si="42"/>
        <v/>
      </c>
      <c r="TY45" s="26" t="str">
        <f t="shared" si="43"/>
        <v/>
      </c>
      <c r="TZ45" s="24" t="str">
        <f t="shared" si="394"/>
        <v/>
      </c>
      <c r="UA45" s="24" t="str">
        <f t="shared" si="462"/>
        <v/>
      </c>
      <c r="UB45" s="101" t="str">
        <f t="shared" si="247"/>
        <v/>
      </c>
      <c r="UC45" s="24" t="str">
        <f t="shared" si="248"/>
        <v/>
      </c>
      <c r="UD45" s="27">
        <f t="shared" si="375"/>
        <v>1</v>
      </c>
      <c r="UE45" s="27" t="str">
        <f t="shared" si="249"/>
        <v>1</v>
      </c>
      <c r="UF45" s="27" t="str">
        <f t="shared" si="350"/>
        <v/>
      </c>
      <c r="UG45" s="27" t="str">
        <f t="shared" si="250"/>
        <v/>
      </c>
      <c r="UH45" s="28" t="str">
        <f t="shared" ca="1" si="251"/>
        <v/>
      </c>
      <c r="UI45" s="33">
        <f>入力シート!UG45</f>
        <v>0</v>
      </c>
      <c r="UJ45" s="88" t="str">
        <f t="shared" ca="1" si="463"/>
        <v/>
      </c>
      <c r="UK45" s="87" t="str">
        <f t="shared" si="464"/>
        <v/>
      </c>
      <c r="UL45" s="89" t="str">
        <f t="shared" ca="1" si="252"/>
        <v/>
      </c>
      <c r="UM45" s="84">
        <f t="shared" si="253"/>
        <v>0</v>
      </c>
      <c r="UN45" s="84" t="str">
        <f t="shared" si="465"/>
        <v/>
      </c>
      <c r="UO45" s="84" t="str">
        <f t="shared" si="254"/>
        <v/>
      </c>
      <c r="UP45" s="24" t="str">
        <f t="shared" si="255"/>
        <v/>
      </c>
      <c r="UQ45" s="101">
        <f>入力シート!UH45</f>
        <v>0</v>
      </c>
      <c r="UR45" s="210">
        <f>入力シート!UI45</f>
        <v>0</v>
      </c>
      <c r="US45" s="211"/>
      <c r="UT45" s="212"/>
      <c r="UU45" s="94"/>
      <c r="UV45" s="94"/>
      <c r="UW45" s="94"/>
      <c r="UX45" s="14">
        <f>入力シート!UJ45</f>
        <v>0</v>
      </c>
      <c r="UZ45" s="30" t="str">
        <f t="shared" si="351"/>
        <v/>
      </c>
      <c r="VA45" s="101">
        <f>入力シート!UZ45</f>
        <v>0</v>
      </c>
      <c r="VB45" s="101" t="str">
        <f>IF(UZ45="","",入力シート!VA45)</f>
        <v/>
      </c>
      <c r="VC45" s="24">
        <f>TIME(入力シート!VC45,入力シート!VE45,0)</f>
        <v>0</v>
      </c>
      <c r="VD45" s="24">
        <f>TIME(入力シート!VG45,入力シート!VI45,0)</f>
        <v>0</v>
      </c>
      <c r="VE45" s="31">
        <f>TIME(入力シート!VK45,入力シート!VM45,0)</f>
        <v>0</v>
      </c>
      <c r="VF45" s="31">
        <f>TIME(入力シート!VO45,入力シート!VQ45,0)</f>
        <v>0</v>
      </c>
      <c r="VG45" s="24">
        <f t="shared" si="256"/>
        <v>0</v>
      </c>
      <c r="VH45" s="24">
        <f t="shared" si="257"/>
        <v>0</v>
      </c>
      <c r="VI45" s="24">
        <f t="shared" si="258"/>
        <v>0</v>
      </c>
      <c r="VJ45" s="26" t="str">
        <f t="shared" si="45"/>
        <v/>
      </c>
      <c r="VK45" s="26" t="str">
        <f t="shared" si="46"/>
        <v/>
      </c>
      <c r="VL45" s="24" t="str">
        <f t="shared" si="395"/>
        <v/>
      </c>
      <c r="VM45" s="24" t="str">
        <f t="shared" si="466"/>
        <v/>
      </c>
      <c r="VN45" s="101" t="str">
        <f t="shared" si="260"/>
        <v/>
      </c>
      <c r="VO45" s="24" t="str">
        <f t="shared" si="261"/>
        <v/>
      </c>
      <c r="VP45" s="27">
        <f t="shared" si="376"/>
        <v>1</v>
      </c>
      <c r="VQ45" s="27" t="str">
        <f t="shared" si="262"/>
        <v>1</v>
      </c>
      <c r="VR45" s="27" t="str">
        <f t="shared" si="352"/>
        <v/>
      </c>
      <c r="VS45" s="27" t="str">
        <f t="shared" si="263"/>
        <v/>
      </c>
      <c r="VT45" s="28" t="str">
        <f t="shared" ca="1" si="264"/>
        <v/>
      </c>
      <c r="VU45" s="33">
        <f>入力シート!VS45</f>
        <v>0</v>
      </c>
      <c r="VV45" s="88" t="str">
        <f t="shared" ca="1" si="467"/>
        <v/>
      </c>
      <c r="VW45" s="87" t="str">
        <f t="shared" si="468"/>
        <v/>
      </c>
      <c r="VX45" s="89" t="str">
        <f t="shared" ca="1" si="265"/>
        <v/>
      </c>
      <c r="VY45" s="84">
        <f t="shared" si="266"/>
        <v>0</v>
      </c>
      <c r="VZ45" s="84" t="str">
        <f t="shared" si="469"/>
        <v/>
      </c>
      <c r="WA45" s="84" t="str">
        <f t="shared" si="267"/>
        <v/>
      </c>
      <c r="WB45" s="24" t="str">
        <f t="shared" si="268"/>
        <v/>
      </c>
      <c r="WC45" s="101">
        <f>入力シート!VT45</f>
        <v>0</v>
      </c>
      <c r="WD45" s="210">
        <f>入力シート!VU45</f>
        <v>0</v>
      </c>
      <c r="WE45" s="211"/>
      <c r="WF45" s="212"/>
      <c r="WG45" s="94"/>
      <c r="WH45" s="94"/>
      <c r="WI45" s="94"/>
      <c r="WJ45" s="14">
        <f>入力シート!VV45</f>
        <v>0</v>
      </c>
      <c r="WL45" s="30" t="str">
        <f t="shared" si="353"/>
        <v/>
      </c>
      <c r="WM45" s="101">
        <f>入力シート!WL45</f>
        <v>0</v>
      </c>
      <c r="WN45" s="101" t="str">
        <f>IF(WL45="","",入力シート!WM45)</f>
        <v/>
      </c>
      <c r="WO45" s="24">
        <f>TIME(入力シート!WO45,入力シート!WQ45,0)</f>
        <v>0</v>
      </c>
      <c r="WP45" s="24">
        <f>TIME(入力シート!WS45,入力シート!WU45,0)</f>
        <v>0</v>
      </c>
      <c r="WQ45" s="31">
        <f>TIME(入力シート!WW45,入力シート!WY45,0)</f>
        <v>0</v>
      </c>
      <c r="WR45" s="31">
        <f>TIME(入力シート!XA45,入力シート!XC45,0)</f>
        <v>0</v>
      </c>
      <c r="WS45" s="24">
        <f t="shared" si="269"/>
        <v>0</v>
      </c>
      <c r="WT45" s="24">
        <f t="shared" si="270"/>
        <v>0</v>
      </c>
      <c r="WU45" s="24">
        <f t="shared" si="271"/>
        <v>0</v>
      </c>
      <c r="WV45" s="26" t="str">
        <f t="shared" si="48"/>
        <v/>
      </c>
      <c r="WW45" s="26" t="str">
        <f t="shared" si="49"/>
        <v/>
      </c>
      <c r="WX45" s="24" t="str">
        <f t="shared" si="396"/>
        <v/>
      </c>
      <c r="WY45" s="24" t="str">
        <f t="shared" si="470"/>
        <v/>
      </c>
      <c r="WZ45" s="101" t="str">
        <f t="shared" si="273"/>
        <v/>
      </c>
      <c r="XA45" s="24" t="str">
        <f t="shared" si="274"/>
        <v/>
      </c>
      <c r="XB45" s="27">
        <f t="shared" si="377"/>
        <v>1</v>
      </c>
      <c r="XC45" s="27" t="str">
        <f t="shared" si="275"/>
        <v>1</v>
      </c>
      <c r="XD45" s="27" t="str">
        <f t="shared" si="354"/>
        <v/>
      </c>
      <c r="XE45" s="27" t="str">
        <f t="shared" si="276"/>
        <v/>
      </c>
      <c r="XF45" s="28" t="str">
        <f t="shared" ca="1" si="277"/>
        <v/>
      </c>
      <c r="XG45" s="33">
        <f>入力シート!XE45</f>
        <v>0</v>
      </c>
      <c r="XH45" s="88" t="str">
        <f t="shared" ca="1" si="471"/>
        <v/>
      </c>
      <c r="XI45" s="87" t="str">
        <f t="shared" si="472"/>
        <v/>
      </c>
      <c r="XJ45" s="89" t="str">
        <f t="shared" ca="1" si="278"/>
        <v/>
      </c>
      <c r="XK45" s="84">
        <f t="shared" si="279"/>
        <v>0</v>
      </c>
      <c r="XL45" s="84" t="str">
        <f t="shared" si="473"/>
        <v/>
      </c>
      <c r="XM45" s="84" t="str">
        <f t="shared" si="280"/>
        <v/>
      </c>
      <c r="XN45" s="24" t="str">
        <f t="shared" si="281"/>
        <v/>
      </c>
      <c r="XO45" s="101">
        <f>入力シート!XF45</f>
        <v>0</v>
      </c>
      <c r="XP45" s="210">
        <f>入力シート!XG45</f>
        <v>0</v>
      </c>
      <c r="XQ45" s="211"/>
      <c r="XR45" s="212"/>
      <c r="XS45" s="94"/>
      <c r="XT45" s="94"/>
      <c r="XU45" s="94"/>
      <c r="XV45" s="14">
        <f>入力シート!XH45</f>
        <v>0</v>
      </c>
      <c r="XX45" s="30" t="str">
        <f t="shared" si="355"/>
        <v/>
      </c>
      <c r="XY45" s="101">
        <f>入力シート!XX45</f>
        <v>0</v>
      </c>
      <c r="XZ45" s="101" t="str">
        <f>IF(XX45="","",入力シート!XY45)</f>
        <v/>
      </c>
      <c r="YA45" s="24">
        <f>TIME(入力シート!YA45,入力シート!YC45,0)</f>
        <v>0</v>
      </c>
      <c r="YB45" s="24">
        <f>TIME(入力シート!YE45,入力シート!YG45,0)</f>
        <v>0</v>
      </c>
      <c r="YC45" s="31">
        <f>TIME(入力シート!YI45,入力シート!YK45,0)</f>
        <v>0</v>
      </c>
      <c r="YD45" s="31">
        <f>TIME(入力シート!YM45,入力シート!YO45,0)</f>
        <v>0</v>
      </c>
      <c r="YE45" s="24">
        <f t="shared" si="282"/>
        <v>0</v>
      </c>
      <c r="YF45" s="24">
        <f t="shared" si="283"/>
        <v>0</v>
      </c>
      <c r="YG45" s="24">
        <f t="shared" si="284"/>
        <v>0</v>
      </c>
      <c r="YH45" s="26" t="str">
        <f t="shared" si="51"/>
        <v/>
      </c>
      <c r="YI45" s="26" t="str">
        <f t="shared" si="52"/>
        <v/>
      </c>
      <c r="YJ45" s="24" t="str">
        <f t="shared" si="397"/>
        <v/>
      </c>
      <c r="YK45" s="24" t="str">
        <f t="shared" si="474"/>
        <v/>
      </c>
      <c r="YL45" s="101" t="str">
        <f t="shared" si="286"/>
        <v/>
      </c>
      <c r="YM45" s="24" t="str">
        <f t="shared" si="287"/>
        <v/>
      </c>
      <c r="YN45" s="27">
        <f t="shared" si="378"/>
        <v>1</v>
      </c>
      <c r="YO45" s="27" t="str">
        <f t="shared" si="288"/>
        <v>1</v>
      </c>
      <c r="YP45" s="27" t="str">
        <f t="shared" si="356"/>
        <v/>
      </c>
      <c r="YQ45" s="27" t="str">
        <f t="shared" si="289"/>
        <v/>
      </c>
      <c r="YR45" s="28" t="str">
        <f t="shared" ca="1" si="290"/>
        <v/>
      </c>
      <c r="YS45" s="33">
        <f>入力シート!YQ45</f>
        <v>0</v>
      </c>
      <c r="YT45" s="88" t="str">
        <f t="shared" ca="1" si="475"/>
        <v/>
      </c>
      <c r="YU45" s="87" t="str">
        <f t="shared" si="476"/>
        <v/>
      </c>
      <c r="YV45" s="89" t="str">
        <f t="shared" ca="1" si="291"/>
        <v/>
      </c>
      <c r="YW45" s="84">
        <f t="shared" si="292"/>
        <v>0</v>
      </c>
      <c r="YX45" s="84" t="str">
        <f t="shared" si="477"/>
        <v/>
      </c>
      <c r="YY45" s="84" t="str">
        <f t="shared" si="293"/>
        <v/>
      </c>
      <c r="YZ45" s="24" t="str">
        <f t="shared" si="294"/>
        <v/>
      </c>
      <c r="ZA45" s="101">
        <f>入力シート!YR45</f>
        <v>0</v>
      </c>
      <c r="ZB45" s="210">
        <f>入力シート!YS45</f>
        <v>0</v>
      </c>
      <c r="ZC45" s="211"/>
      <c r="ZD45" s="212"/>
      <c r="ZE45" s="94"/>
      <c r="ZF45" s="94"/>
      <c r="ZG45" s="94"/>
      <c r="ZH45" s="14">
        <f>入力シート!YT45</f>
        <v>0</v>
      </c>
      <c r="ZJ45" s="30" t="str">
        <f t="shared" si="357"/>
        <v/>
      </c>
      <c r="ZK45" s="101">
        <f>入力シート!ZJ45</f>
        <v>0</v>
      </c>
      <c r="ZL45" s="101" t="str">
        <f>IF(ZJ45="","",入力シート!ZK45)</f>
        <v/>
      </c>
      <c r="ZM45" s="24">
        <f>TIME(入力シート!ZM45,入力シート!ZO45,0)</f>
        <v>0</v>
      </c>
      <c r="ZN45" s="24">
        <f>TIME(入力シート!ZQ45,入力シート!ZS45,0)</f>
        <v>0</v>
      </c>
      <c r="ZO45" s="31">
        <f>TIME(入力シート!ZU45,入力シート!ZW45,0)</f>
        <v>0</v>
      </c>
      <c r="ZP45" s="31">
        <f>TIME(入力シート!ZY45,入力シート!AAA45,0)</f>
        <v>0</v>
      </c>
      <c r="ZQ45" s="24">
        <f t="shared" si="295"/>
        <v>0</v>
      </c>
      <c r="ZR45" s="24">
        <f t="shared" si="296"/>
        <v>0</v>
      </c>
      <c r="ZS45" s="24">
        <f t="shared" si="297"/>
        <v>0</v>
      </c>
      <c r="ZT45" s="26" t="str">
        <f t="shared" si="54"/>
        <v/>
      </c>
      <c r="ZU45" s="26" t="str">
        <f t="shared" si="55"/>
        <v/>
      </c>
      <c r="ZV45" s="24" t="str">
        <f t="shared" si="398"/>
        <v/>
      </c>
      <c r="ZW45" s="24" t="str">
        <f t="shared" si="478"/>
        <v/>
      </c>
      <c r="ZX45" s="101" t="str">
        <f t="shared" si="299"/>
        <v/>
      </c>
      <c r="ZY45" s="24" t="str">
        <f t="shared" si="300"/>
        <v/>
      </c>
      <c r="ZZ45" s="27">
        <f t="shared" si="379"/>
        <v>1</v>
      </c>
      <c r="AAA45" s="27" t="str">
        <f t="shared" si="301"/>
        <v>1</v>
      </c>
      <c r="AAB45" s="27" t="str">
        <f t="shared" si="358"/>
        <v/>
      </c>
      <c r="AAC45" s="27" t="str">
        <f t="shared" si="302"/>
        <v/>
      </c>
      <c r="AAD45" s="28" t="str">
        <f t="shared" ca="1" si="303"/>
        <v/>
      </c>
      <c r="AAE45" s="33">
        <f>入力シート!AAC45</f>
        <v>0</v>
      </c>
      <c r="AAF45" s="88" t="str">
        <f t="shared" ca="1" si="479"/>
        <v/>
      </c>
      <c r="AAG45" s="87" t="str">
        <f t="shared" si="480"/>
        <v/>
      </c>
      <c r="AAH45" s="89" t="str">
        <f t="shared" ca="1" si="304"/>
        <v/>
      </c>
      <c r="AAI45" s="84">
        <f t="shared" si="305"/>
        <v>0</v>
      </c>
      <c r="AAJ45" s="84" t="str">
        <f t="shared" si="481"/>
        <v/>
      </c>
      <c r="AAK45" s="84" t="str">
        <f t="shared" si="306"/>
        <v/>
      </c>
      <c r="AAL45" s="24" t="str">
        <f t="shared" si="307"/>
        <v/>
      </c>
      <c r="AAM45" s="101">
        <f>入力シート!AAD45</f>
        <v>0</v>
      </c>
      <c r="AAN45" s="210">
        <f>入力シート!AAE45</f>
        <v>0</v>
      </c>
      <c r="AAO45" s="211"/>
      <c r="AAP45" s="212"/>
      <c r="AAQ45" s="94"/>
      <c r="AAR45" s="94"/>
      <c r="AAS45" s="94"/>
      <c r="AAT45" s="14">
        <f>入力シート!AAF45</f>
        <v>0</v>
      </c>
      <c r="AAV45" s="30" t="str">
        <f t="shared" si="359"/>
        <v/>
      </c>
      <c r="AAW45" s="101">
        <f>入力シート!AAV45</f>
        <v>0</v>
      </c>
      <c r="AAX45" s="101" t="str">
        <f>IF(AAV45="","",入力シート!AAW45)</f>
        <v/>
      </c>
      <c r="AAY45" s="24">
        <f>TIME(入力シート!AAY45,入力シート!ABA45,0)</f>
        <v>0</v>
      </c>
      <c r="AAZ45" s="24">
        <f>TIME(入力シート!ABC45,入力シート!ABE45,0)</f>
        <v>0</v>
      </c>
      <c r="ABA45" s="31">
        <f>TIME(入力シート!ABG45,入力シート!ABI45,0)</f>
        <v>0</v>
      </c>
      <c r="ABB45" s="31">
        <f>TIME(入力シート!ABK45,入力シート!ABM45,0)</f>
        <v>0</v>
      </c>
      <c r="ABC45" s="24">
        <f t="shared" si="308"/>
        <v>0</v>
      </c>
      <c r="ABD45" s="24">
        <f t="shared" si="309"/>
        <v>0</v>
      </c>
      <c r="ABE45" s="24">
        <f t="shared" si="310"/>
        <v>0</v>
      </c>
      <c r="ABF45" s="26" t="str">
        <f t="shared" si="57"/>
        <v/>
      </c>
      <c r="ABG45" s="26" t="str">
        <f t="shared" si="58"/>
        <v/>
      </c>
      <c r="ABH45" s="24" t="str">
        <f t="shared" si="399"/>
        <v/>
      </c>
      <c r="ABI45" s="24" t="str">
        <f t="shared" si="482"/>
        <v/>
      </c>
      <c r="ABJ45" s="101" t="str">
        <f t="shared" si="312"/>
        <v/>
      </c>
      <c r="ABK45" s="24" t="str">
        <f t="shared" si="313"/>
        <v/>
      </c>
      <c r="ABL45" s="27">
        <f t="shared" si="380"/>
        <v>1</v>
      </c>
      <c r="ABM45" s="27" t="str">
        <f t="shared" si="314"/>
        <v>1</v>
      </c>
      <c r="ABN45" s="27" t="str">
        <f t="shared" si="360"/>
        <v/>
      </c>
      <c r="ABO45" s="27" t="str">
        <f t="shared" si="315"/>
        <v/>
      </c>
      <c r="ABP45" s="28" t="str">
        <f t="shared" ca="1" si="316"/>
        <v/>
      </c>
      <c r="ABQ45" s="33">
        <f>入力シート!ABO45</f>
        <v>0</v>
      </c>
      <c r="ABR45" s="88" t="str">
        <f t="shared" ca="1" si="483"/>
        <v/>
      </c>
      <c r="ABS45" s="87" t="str">
        <f t="shared" si="484"/>
        <v/>
      </c>
      <c r="ABT45" s="89" t="str">
        <f t="shared" ca="1" si="317"/>
        <v/>
      </c>
      <c r="ABU45" s="84">
        <f t="shared" si="318"/>
        <v>0</v>
      </c>
      <c r="ABV45" s="84" t="str">
        <f t="shared" si="485"/>
        <v/>
      </c>
      <c r="ABW45" s="84" t="str">
        <f t="shared" si="319"/>
        <v/>
      </c>
      <c r="ABX45" s="24" t="str">
        <f t="shared" si="320"/>
        <v/>
      </c>
      <c r="ABY45" s="101">
        <f>入力シート!ABP45</f>
        <v>0</v>
      </c>
      <c r="ABZ45" s="210">
        <f>入力シート!ABQ45</f>
        <v>0</v>
      </c>
      <c r="ACA45" s="211"/>
      <c r="ACB45" s="212"/>
      <c r="ACC45" s="94"/>
      <c r="ACD45" s="94"/>
      <c r="ACE45" s="94"/>
      <c r="ACF45" s="14">
        <f>入力シート!ABR45</f>
        <v>0</v>
      </c>
    </row>
    <row r="46" spans="2:760" ht="18" customHeight="1" x14ac:dyDescent="0.2">
      <c r="B46" s="30" t="str">
        <f t="shared" si="321"/>
        <v/>
      </c>
      <c r="C46" s="101">
        <f>入力シート!B46</f>
        <v>0</v>
      </c>
      <c r="D46" s="101" t="str">
        <f>IF(B46="","",入力シート!C46)</f>
        <v/>
      </c>
      <c r="E46" s="24">
        <f>TIME(入力シート!E46,入力シート!G46,0)</f>
        <v>0</v>
      </c>
      <c r="F46" s="24">
        <f>TIME(入力シート!I46,入力シート!K46,0)</f>
        <v>0</v>
      </c>
      <c r="G46" s="31">
        <f>TIME(入力シート!M46,入力シート!O46,0)</f>
        <v>0</v>
      </c>
      <c r="H46" s="31">
        <f>TIME(入力シート!Q46,入力シート!S46,0)</f>
        <v>0</v>
      </c>
      <c r="I46" s="24">
        <f t="shared" si="60"/>
        <v>0</v>
      </c>
      <c r="J46" s="24">
        <f t="shared" si="61"/>
        <v>0</v>
      </c>
      <c r="K46" s="24">
        <f t="shared" si="62"/>
        <v>0</v>
      </c>
      <c r="L46" s="26" t="str">
        <f t="shared" si="400"/>
        <v/>
      </c>
      <c r="M46" s="26" t="str">
        <f t="shared" si="486"/>
        <v/>
      </c>
      <c r="N46" s="24" t="str">
        <f t="shared" si="401"/>
        <v/>
      </c>
      <c r="O46" s="24" t="str">
        <f t="shared" si="402"/>
        <v/>
      </c>
      <c r="P46" s="101" t="str">
        <f t="shared" si="403"/>
        <v/>
      </c>
      <c r="Q46" s="24" t="str">
        <f t="shared" si="66"/>
        <v/>
      </c>
      <c r="R46" s="27">
        <f t="shared" si="361"/>
        <v>1</v>
      </c>
      <c r="S46" s="27" t="str">
        <f t="shared" si="404"/>
        <v>1</v>
      </c>
      <c r="T46" s="27" t="str">
        <f t="shared" si="322"/>
        <v/>
      </c>
      <c r="U46" s="27" t="str">
        <f t="shared" si="405"/>
        <v/>
      </c>
      <c r="V46" s="28" t="str">
        <f t="shared" ca="1" si="406"/>
        <v/>
      </c>
      <c r="W46" s="33">
        <f>入力シート!U46</f>
        <v>0</v>
      </c>
      <c r="X46" s="88" t="str">
        <f t="shared" ca="1" si="407"/>
        <v/>
      </c>
      <c r="Y46" s="87" t="str">
        <f t="shared" si="408"/>
        <v/>
      </c>
      <c r="Z46" s="89" t="str">
        <f t="shared" ca="1" si="70"/>
        <v/>
      </c>
      <c r="AA46" s="84">
        <f t="shared" si="71"/>
        <v>0</v>
      </c>
      <c r="AB46" s="84" t="str">
        <f t="shared" si="409"/>
        <v/>
      </c>
      <c r="AC46" s="84" t="str">
        <f t="shared" si="72"/>
        <v/>
      </c>
      <c r="AD46" s="24" t="str">
        <f t="shared" si="73"/>
        <v/>
      </c>
      <c r="AE46" s="101">
        <f>入力シート!V46</f>
        <v>0</v>
      </c>
      <c r="AF46" s="210">
        <f>入力シート!W46</f>
        <v>0</v>
      </c>
      <c r="AG46" s="211"/>
      <c r="AH46" s="212"/>
      <c r="AI46" s="94"/>
      <c r="AJ46" s="94"/>
      <c r="AK46" s="94"/>
      <c r="AL46" s="14">
        <f>入力シート!X46</f>
        <v>0</v>
      </c>
      <c r="AN46" s="30" t="str">
        <f t="shared" si="323"/>
        <v/>
      </c>
      <c r="AO46" s="101">
        <f>入力シート!AN46</f>
        <v>0</v>
      </c>
      <c r="AP46" s="101" t="str">
        <f>IF(AN46="","",入力シート!AO46)</f>
        <v/>
      </c>
      <c r="AQ46" s="24">
        <f>TIME(入力シート!AQ46,入力シート!AS46,0)</f>
        <v>0</v>
      </c>
      <c r="AR46" s="24">
        <f>TIME(入力シート!AU46,入力シート!AW46,0)</f>
        <v>0</v>
      </c>
      <c r="AS46" s="31">
        <f>TIME(入力シート!AY46,入力シート!BA46,0)</f>
        <v>0</v>
      </c>
      <c r="AT46" s="31">
        <f>TIME(入力シート!BC46,入力シート!BE46,0)</f>
        <v>0</v>
      </c>
      <c r="AU46" s="24">
        <f t="shared" si="74"/>
        <v>0</v>
      </c>
      <c r="AV46" s="24">
        <f t="shared" si="75"/>
        <v>0</v>
      </c>
      <c r="AW46" s="24">
        <f t="shared" si="76"/>
        <v>0</v>
      </c>
      <c r="AX46" s="26" t="str">
        <f t="shared" si="3"/>
        <v/>
      </c>
      <c r="AY46" s="26" t="str">
        <f t="shared" si="4"/>
        <v/>
      </c>
      <c r="AZ46" s="24" t="str">
        <f t="shared" si="381"/>
        <v/>
      </c>
      <c r="BA46" s="24" t="str">
        <f t="shared" si="410"/>
        <v/>
      </c>
      <c r="BB46" s="101" t="str">
        <f t="shared" si="78"/>
        <v/>
      </c>
      <c r="BC46" s="24" t="str">
        <f t="shared" si="79"/>
        <v/>
      </c>
      <c r="BD46" s="27">
        <f t="shared" si="362"/>
        <v>1</v>
      </c>
      <c r="BE46" s="27" t="str">
        <f t="shared" si="80"/>
        <v>1</v>
      </c>
      <c r="BF46" s="27" t="str">
        <f t="shared" si="324"/>
        <v/>
      </c>
      <c r="BG46" s="27" t="str">
        <f t="shared" si="81"/>
        <v/>
      </c>
      <c r="BH46" s="28" t="str">
        <f t="shared" ca="1" si="82"/>
        <v/>
      </c>
      <c r="BI46" s="33">
        <f>入力シート!BG46</f>
        <v>0</v>
      </c>
      <c r="BJ46" s="88" t="str">
        <f t="shared" ca="1" si="411"/>
        <v/>
      </c>
      <c r="BK46" s="87" t="str">
        <f t="shared" si="412"/>
        <v/>
      </c>
      <c r="BL46" s="89" t="str">
        <f t="shared" ca="1" si="83"/>
        <v/>
      </c>
      <c r="BM46" s="84">
        <f t="shared" si="84"/>
        <v>0</v>
      </c>
      <c r="BN46" s="84" t="str">
        <f t="shared" si="413"/>
        <v/>
      </c>
      <c r="BO46" s="84" t="str">
        <f t="shared" si="85"/>
        <v/>
      </c>
      <c r="BP46" s="24" t="str">
        <f t="shared" si="86"/>
        <v/>
      </c>
      <c r="BQ46" s="101">
        <f>入力シート!BH46</f>
        <v>0</v>
      </c>
      <c r="BR46" s="210">
        <f>入力シート!BI46</f>
        <v>0</v>
      </c>
      <c r="BS46" s="211"/>
      <c r="BT46" s="212"/>
      <c r="BU46" s="94"/>
      <c r="BV46" s="94"/>
      <c r="BW46" s="94"/>
      <c r="BX46" s="14">
        <f>入力シート!BJ46</f>
        <v>0</v>
      </c>
      <c r="BZ46" s="30" t="str">
        <f t="shared" si="325"/>
        <v/>
      </c>
      <c r="CA46" s="101">
        <f>入力シート!BZ46</f>
        <v>0</v>
      </c>
      <c r="CB46" s="101" t="str">
        <f>IF(BZ46="","",入力シート!CA46)</f>
        <v/>
      </c>
      <c r="CC46" s="24">
        <f>TIME(入力シート!CC46,入力シート!CE46,0)</f>
        <v>0</v>
      </c>
      <c r="CD46" s="24">
        <f>TIME(入力シート!CG46,入力シート!CI46,0)</f>
        <v>0</v>
      </c>
      <c r="CE46" s="31">
        <f>TIME(入力シート!CK46,入力シート!CM46,0)</f>
        <v>0</v>
      </c>
      <c r="CF46" s="31">
        <f>TIME(入力シート!CO46,入力シート!CQ46,0)</f>
        <v>0</v>
      </c>
      <c r="CG46" s="24">
        <f t="shared" si="87"/>
        <v>0</v>
      </c>
      <c r="CH46" s="24">
        <f t="shared" si="88"/>
        <v>0</v>
      </c>
      <c r="CI46" s="24">
        <f t="shared" si="89"/>
        <v>0</v>
      </c>
      <c r="CJ46" s="26" t="str">
        <f t="shared" si="6"/>
        <v/>
      </c>
      <c r="CK46" s="26" t="str">
        <f t="shared" si="7"/>
        <v/>
      </c>
      <c r="CL46" s="24" t="str">
        <f t="shared" si="382"/>
        <v/>
      </c>
      <c r="CM46" s="24" t="str">
        <f t="shared" si="414"/>
        <v/>
      </c>
      <c r="CN46" s="101" t="str">
        <f t="shared" si="91"/>
        <v/>
      </c>
      <c r="CO46" s="24" t="str">
        <f t="shared" si="92"/>
        <v/>
      </c>
      <c r="CP46" s="27">
        <f t="shared" si="363"/>
        <v>1</v>
      </c>
      <c r="CQ46" s="27" t="str">
        <f t="shared" si="93"/>
        <v>1</v>
      </c>
      <c r="CR46" s="27" t="str">
        <f t="shared" si="326"/>
        <v/>
      </c>
      <c r="CS46" s="27" t="str">
        <f t="shared" si="94"/>
        <v/>
      </c>
      <c r="CT46" s="28" t="str">
        <f t="shared" ca="1" si="95"/>
        <v/>
      </c>
      <c r="CU46" s="33">
        <f>入力シート!CS46</f>
        <v>0</v>
      </c>
      <c r="CV46" s="88" t="str">
        <f t="shared" ca="1" si="415"/>
        <v/>
      </c>
      <c r="CW46" s="87" t="str">
        <f t="shared" si="416"/>
        <v/>
      </c>
      <c r="CX46" s="89" t="str">
        <f t="shared" ca="1" si="96"/>
        <v/>
      </c>
      <c r="CY46" s="84">
        <f t="shared" si="97"/>
        <v>0</v>
      </c>
      <c r="CZ46" s="84" t="str">
        <f t="shared" si="417"/>
        <v/>
      </c>
      <c r="DA46" s="84" t="str">
        <f t="shared" si="98"/>
        <v/>
      </c>
      <c r="DB46" s="24" t="str">
        <f t="shared" si="99"/>
        <v/>
      </c>
      <c r="DC46" s="101">
        <f>入力シート!CT46</f>
        <v>0</v>
      </c>
      <c r="DD46" s="210">
        <f>入力シート!CU46</f>
        <v>0</v>
      </c>
      <c r="DE46" s="211"/>
      <c r="DF46" s="212"/>
      <c r="DG46" s="94"/>
      <c r="DH46" s="94"/>
      <c r="DI46" s="94"/>
      <c r="DJ46" s="14">
        <f>入力シート!CV46</f>
        <v>0</v>
      </c>
      <c r="DL46" s="30" t="str">
        <f t="shared" si="327"/>
        <v/>
      </c>
      <c r="DM46" s="101">
        <f>入力シート!DL46</f>
        <v>0</v>
      </c>
      <c r="DN46" s="101" t="str">
        <f>IF(DL46="","",入力シート!DM46)</f>
        <v/>
      </c>
      <c r="DO46" s="24">
        <f>TIME(入力シート!DO46,入力シート!DQ46,0)</f>
        <v>0</v>
      </c>
      <c r="DP46" s="24">
        <f>TIME(入力シート!DS46,入力シート!DU46,0)</f>
        <v>0</v>
      </c>
      <c r="DQ46" s="31">
        <f>TIME(入力シート!DW46,入力シート!DY46,0)</f>
        <v>0</v>
      </c>
      <c r="DR46" s="31">
        <f>TIME(入力シート!EA46,入力シート!EC46,0)</f>
        <v>0</v>
      </c>
      <c r="DS46" s="24">
        <f t="shared" si="100"/>
        <v>0</v>
      </c>
      <c r="DT46" s="24">
        <f t="shared" si="101"/>
        <v>0</v>
      </c>
      <c r="DU46" s="24">
        <f t="shared" si="102"/>
        <v>0</v>
      </c>
      <c r="DV46" s="26" t="str">
        <f t="shared" si="9"/>
        <v/>
      </c>
      <c r="DW46" s="26" t="str">
        <f t="shared" si="10"/>
        <v/>
      </c>
      <c r="DX46" s="24" t="str">
        <f t="shared" si="383"/>
        <v/>
      </c>
      <c r="DY46" s="24" t="str">
        <f t="shared" si="418"/>
        <v/>
      </c>
      <c r="DZ46" s="101" t="str">
        <f t="shared" si="104"/>
        <v/>
      </c>
      <c r="EA46" s="24" t="str">
        <f t="shared" si="105"/>
        <v/>
      </c>
      <c r="EB46" s="27">
        <f t="shared" si="364"/>
        <v>1</v>
      </c>
      <c r="EC46" s="27" t="str">
        <f t="shared" si="106"/>
        <v>1</v>
      </c>
      <c r="ED46" s="27" t="str">
        <f t="shared" si="328"/>
        <v/>
      </c>
      <c r="EE46" s="27" t="str">
        <f t="shared" si="107"/>
        <v/>
      </c>
      <c r="EF46" s="28" t="str">
        <f t="shared" ca="1" si="108"/>
        <v/>
      </c>
      <c r="EG46" s="33">
        <f>入力シート!EE46</f>
        <v>0</v>
      </c>
      <c r="EH46" s="88" t="str">
        <f t="shared" ca="1" si="419"/>
        <v/>
      </c>
      <c r="EI46" s="87" t="str">
        <f t="shared" si="420"/>
        <v/>
      </c>
      <c r="EJ46" s="89" t="str">
        <f t="shared" ca="1" si="109"/>
        <v/>
      </c>
      <c r="EK46" s="84">
        <f t="shared" si="110"/>
        <v>0</v>
      </c>
      <c r="EL46" s="84" t="str">
        <f t="shared" si="421"/>
        <v/>
      </c>
      <c r="EM46" s="84" t="str">
        <f t="shared" si="111"/>
        <v/>
      </c>
      <c r="EN46" s="24" t="str">
        <f t="shared" si="112"/>
        <v/>
      </c>
      <c r="EO46" s="101">
        <f>入力シート!EF46</f>
        <v>0</v>
      </c>
      <c r="EP46" s="210">
        <f>入力シート!EG46</f>
        <v>0</v>
      </c>
      <c r="EQ46" s="211"/>
      <c r="ER46" s="212"/>
      <c r="ES46" s="94"/>
      <c r="ET46" s="94"/>
      <c r="EU46" s="94"/>
      <c r="EV46" s="14">
        <f>入力シート!EH46</f>
        <v>0</v>
      </c>
      <c r="EX46" s="30" t="str">
        <f t="shared" si="329"/>
        <v/>
      </c>
      <c r="EY46" s="101">
        <f>入力シート!EX46</f>
        <v>0</v>
      </c>
      <c r="EZ46" s="101" t="str">
        <f>IF(EX46="","",入力シート!EY46)</f>
        <v/>
      </c>
      <c r="FA46" s="24">
        <f>TIME(入力シート!FA46,入力シート!FC46,0)</f>
        <v>0</v>
      </c>
      <c r="FB46" s="24">
        <f>TIME(入力シート!FE46,入力シート!FG46,0)</f>
        <v>0</v>
      </c>
      <c r="FC46" s="31">
        <f>TIME(入力シート!FI46,入力シート!FK46,0)</f>
        <v>0</v>
      </c>
      <c r="FD46" s="31">
        <f>TIME(入力シート!FM46,入力シート!FO46,0)</f>
        <v>0</v>
      </c>
      <c r="FE46" s="24">
        <f t="shared" si="113"/>
        <v>0</v>
      </c>
      <c r="FF46" s="24">
        <f t="shared" si="114"/>
        <v>0</v>
      </c>
      <c r="FG46" s="24">
        <f t="shared" si="115"/>
        <v>0</v>
      </c>
      <c r="FH46" s="26" t="str">
        <f t="shared" si="12"/>
        <v/>
      </c>
      <c r="FI46" s="26" t="str">
        <f t="shared" si="13"/>
        <v/>
      </c>
      <c r="FJ46" s="24" t="str">
        <f t="shared" si="384"/>
        <v/>
      </c>
      <c r="FK46" s="24" t="str">
        <f t="shared" si="422"/>
        <v/>
      </c>
      <c r="FL46" s="101" t="str">
        <f t="shared" si="117"/>
        <v/>
      </c>
      <c r="FM46" s="24" t="str">
        <f t="shared" si="118"/>
        <v/>
      </c>
      <c r="FN46" s="27">
        <f t="shared" si="365"/>
        <v>1</v>
      </c>
      <c r="FO46" s="27" t="str">
        <f t="shared" si="119"/>
        <v>1</v>
      </c>
      <c r="FP46" s="27" t="str">
        <f t="shared" si="330"/>
        <v/>
      </c>
      <c r="FQ46" s="27" t="str">
        <f t="shared" si="120"/>
        <v/>
      </c>
      <c r="FR46" s="28" t="str">
        <f t="shared" ca="1" si="121"/>
        <v/>
      </c>
      <c r="FS46" s="33">
        <f>入力シート!FQ46</f>
        <v>0</v>
      </c>
      <c r="FT46" s="88" t="str">
        <f t="shared" ca="1" si="423"/>
        <v/>
      </c>
      <c r="FU46" s="87" t="str">
        <f t="shared" si="424"/>
        <v/>
      </c>
      <c r="FV46" s="89" t="str">
        <f t="shared" ca="1" si="122"/>
        <v/>
      </c>
      <c r="FW46" s="84">
        <f t="shared" si="123"/>
        <v>0</v>
      </c>
      <c r="FX46" s="84" t="str">
        <f t="shared" si="425"/>
        <v/>
      </c>
      <c r="FY46" s="84" t="str">
        <f t="shared" si="124"/>
        <v/>
      </c>
      <c r="FZ46" s="24" t="str">
        <f t="shared" si="125"/>
        <v/>
      </c>
      <c r="GA46" s="101">
        <f>入力シート!FR46</f>
        <v>0</v>
      </c>
      <c r="GB46" s="210">
        <f>入力シート!FS46</f>
        <v>0</v>
      </c>
      <c r="GC46" s="211"/>
      <c r="GD46" s="212"/>
      <c r="GE46" s="94"/>
      <c r="GF46" s="94"/>
      <c r="GG46" s="94"/>
      <c r="GH46" s="14">
        <f>入力シート!FT46</f>
        <v>0</v>
      </c>
      <c r="GJ46" s="30" t="str">
        <f t="shared" si="331"/>
        <v/>
      </c>
      <c r="GK46" s="101">
        <f>入力シート!GJ46</f>
        <v>0</v>
      </c>
      <c r="GL46" s="101" t="str">
        <f>IF(GJ46="","",入力シート!GK46)</f>
        <v/>
      </c>
      <c r="GM46" s="24">
        <f>TIME(入力シート!GM46,入力シート!GO46,0)</f>
        <v>0</v>
      </c>
      <c r="GN46" s="24">
        <f>TIME(入力シート!GQ46,入力シート!GS46,0)</f>
        <v>0</v>
      </c>
      <c r="GO46" s="31">
        <f>TIME(入力シート!GU46,入力シート!GW46,0)</f>
        <v>0</v>
      </c>
      <c r="GP46" s="31">
        <f>TIME(入力シート!GY46,入力シート!HA46,0)</f>
        <v>0</v>
      </c>
      <c r="GQ46" s="24">
        <f t="shared" si="126"/>
        <v>0</v>
      </c>
      <c r="GR46" s="24">
        <f t="shared" si="127"/>
        <v>0</v>
      </c>
      <c r="GS46" s="24">
        <f t="shared" si="128"/>
        <v>0</v>
      </c>
      <c r="GT46" s="26" t="str">
        <f t="shared" si="15"/>
        <v/>
      </c>
      <c r="GU46" s="26" t="str">
        <f t="shared" si="16"/>
        <v/>
      </c>
      <c r="GV46" s="24" t="str">
        <f t="shared" si="385"/>
        <v/>
      </c>
      <c r="GW46" s="24" t="str">
        <f t="shared" si="426"/>
        <v/>
      </c>
      <c r="GX46" s="101" t="str">
        <f t="shared" si="130"/>
        <v/>
      </c>
      <c r="GY46" s="24" t="str">
        <f t="shared" si="131"/>
        <v/>
      </c>
      <c r="GZ46" s="27">
        <f t="shared" si="366"/>
        <v>1</v>
      </c>
      <c r="HA46" s="27" t="str">
        <f t="shared" si="132"/>
        <v>1</v>
      </c>
      <c r="HB46" s="27" t="str">
        <f t="shared" si="332"/>
        <v/>
      </c>
      <c r="HC46" s="27" t="str">
        <f t="shared" si="133"/>
        <v/>
      </c>
      <c r="HD46" s="28" t="str">
        <f t="shared" ca="1" si="134"/>
        <v/>
      </c>
      <c r="HE46" s="33">
        <f>入力シート!HC46</f>
        <v>0</v>
      </c>
      <c r="HF46" s="88" t="str">
        <f t="shared" ca="1" si="427"/>
        <v/>
      </c>
      <c r="HG46" s="87" t="str">
        <f t="shared" si="428"/>
        <v/>
      </c>
      <c r="HH46" s="89" t="str">
        <f t="shared" ca="1" si="135"/>
        <v/>
      </c>
      <c r="HI46" s="84">
        <f t="shared" si="136"/>
        <v>0</v>
      </c>
      <c r="HJ46" s="84" t="str">
        <f t="shared" si="429"/>
        <v/>
      </c>
      <c r="HK46" s="84" t="str">
        <f t="shared" si="137"/>
        <v/>
      </c>
      <c r="HL46" s="24" t="str">
        <f t="shared" si="138"/>
        <v/>
      </c>
      <c r="HM46" s="101">
        <f>入力シート!HD46</f>
        <v>0</v>
      </c>
      <c r="HN46" s="210">
        <f>入力シート!HE46</f>
        <v>0</v>
      </c>
      <c r="HO46" s="211"/>
      <c r="HP46" s="212"/>
      <c r="HQ46" s="94"/>
      <c r="HR46" s="94"/>
      <c r="HS46" s="94"/>
      <c r="HT46" s="14">
        <f>入力シート!HF46</f>
        <v>0</v>
      </c>
      <c r="HV46" s="30" t="str">
        <f t="shared" si="333"/>
        <v/>
      </c>
      <c r="HW46" s="101">
        <f>入力シート!HV46</f>
        <v>0</v>
      </c>
      <c r="HX46" s="101" t="str">
        <f>IF(HV46="","",入力シート!HW46)</f>
        <v/>
      </c>
      <c r="HY46" s="24">
        <f>TIME(入力シート!HY46,入力シート!IA46,0)</f>
        <v>0</v>
      </c>
      <c r="HZ46" s="24">
        <f>TIME(入力シート!IC46,入力シート!IE46,0)</f>
        <v>0</v>
      </c>
      <c r="IA46" s="31">
        <f>TIME(入力シート!IG46,入力シート!II46,0)</f>
        <v>0</v>
      </c>
      <c r="IB46" s="31">
        <f>TIME(入力シート!IK46,入力シート!IM46,0)</f>
        <v>0</v>
      </c>
      <c r="IC46" s="24">
        <f t="shared" si="139"/>
        <v>0</v>
      </c>
      <c r="ID46" s="24">
        <f t="shared" si="140"/>
        <v>0</v>
      </c>
      <c r="IE46" s="24">
        <f t="shared" si="141"/>
        <v>0</v>
      </c>
      <c r="IF46" s="26" t="str">
        <f t="shared" si="18"/>
        <v/>
      </c>
      <c r="IG46" s="26" t="str">
        <f t="shared" si="19"/>
        <v/>
      </c>
      <c r="IH46" s="24" t="str">
        <f t="shared" si="386"/>
        <v/>
      </c>
      <c r="II46" s="24" t="str">
        <f t="shared" si="430"/>
        <v/>
      </c>
      <c r="IJ46" s="101" t="str">
        <f t="shared" si="143"/>
        <v/>
      </c>
      <c r="IK46" s="24" t="str">
        <f t="shared" si="144"/>
        <v/>
      </c>
      <c r="IL46" s="27">
        <f t="shared" si="367"/>
        <v>1</v>
      </c>
      <c r="IM46" s="27" t="str">
        <f t="shared" si="145"/>
        <v>1</v>
      </c>
      <c r="IN46" s="27" t="str">
        <f t="shared" si="334"/>
        <v/>
      </c>
      <c r="IO46" s="27" t="str">
        <f t="shared" si="146"/>
        <v/>
      </c>
      <c r="IP46" s="28" t="str">
        <f t="shared" ca="1" si="147"/>
        <v/>
      </c>
      <c r="IQ46" s="33">
        <f>入力シート!IO46</f>
        <v>0</v>
      </c>
      <c r="IR46" s="88" t="str">
        <f t="shared" ca="1" si="431"/>
        <v/>
      </c>
      <c r="IS46" s="87" t="str">
        <f t="shared" si="432"/>
        <v/>
      </c>
      <c r="IT46" s="89" t="str">
        <f t="shared" ca="1" si="148"/>
        <v/>
      </c>
      <c r="IU46" s="84">
        <f t="shared" si="149"/>
        <v>0</v>
      </c>
      <c r="IV46" s="84" t="str">
        <f t="shared" si="433"/>
        <v/>
      </c>
      <c r="IW46" s="84" t="str">
        <f t="shared" si="150"/>
        <v/>
      </c>
      <c r="IX46" s="24" t="str">
        <f t="shared" si="151"/>
        <v/>
      </c>
      <c r="IY46" s="101">
        <f>入力シート!IP46</f>
        <v>0</v>
      </c>
      <c r="IZ46" s="210">
        <f>入力シート!IQ46</f>
        <v>0</v>
      </c>
      <c r="JA46" s="211"/>
      <c r="JB46" s="212"/>
      <c r="JC46" s="94"/>
      <c r="JD46" s="94"/>
      <c r="JE46" s="94"/>
      <c r="JF46" s="14">
        <f>入力シート!IR46</f>
        <v>0</v>
      </c>
      <c r="JH46" s="30" t="str">
        <f t="shared" si="335"/>
        <v/>
      </c>
      <c r="JI46" s="101">
        <f>入力シート!JH46</f>
        <v>0</v>
      </c>
      <c r="JJ46" s="101" t="str">
        <f>IF(JH46="","",入力シート!JI46)</f>
        <v/>
      </c>
      <c r="JK46" s="24">
        <f>TIME(入力シート!JK46,入力シート!JM46,0)</f>
        <v>0</v>
      </c>
      <c r="JL46" s="24">
        <f>TIME(入力シート!JO46,入力シート!JQ46,0)</f>
        <v>0</v>
      </c>
      <c r="JM46" s="31">
        <f>TIME(入力シート!JS46,入力シート!JU46,0)</f>
        <v>0</v>
      </c>
      <c r="JN46" s="31">
        <f>TIME(入力シート!JW46,入力シート!JY46,0)</f>
        <v>0</v>
      </c>
      <c r="JO46" s="24">
        <f t="shared" si="152"/>
        <v>0</v>
      </c>
      <c r="JP46" s="24">
        <f t="shared" si="153"/>
        <v>0</v>
      </c>
      <c r="JQ46" s="24">
        <f t="shared" si="154"/>
        <v>0</v>
      </c>
      <c r="JR46" s="26" t="str">
        <f t="shared" si="21"/>
        <v/>
      </c>
      <c r="JS46" s="26" t="str">
        <f t="shared" si="22"/>
        <v/>
      </c>
      <c r="JT46" s="24" t="str">
        <f t="shared" si="387"/>
        <v/>
      </c>
      <c r="JU46" s="24" t="str">
        <f t="shared" si="434"/>
        <v/>
      </c>
      <c r="JV46" s="101" t="str">
        <f t="shared" si="156"/>
        <v/>
      </c>
      <c r="JW46" s="24" t="str">
        <f t="shared" si="157"/>
        <v/>
      </c>
      <c r="JX46" s="27">
        <f t="shared" si="368"/>
        <v>1</v>
      </c>
      <c r="JY46" s="27" t="str">
        <f t="shared" si="158"/>
        <v>1</v>
      </c>
      <c r="JZ46" s="27" t="str">
        <f t="shared" si="336"/>
        <v/>
      </c>
      <c r="KA46" s="27" t="str">
        <f t="shared" si="159"/>
        <v/>
      </c>
      <c r="KB46" s="28" t="str">
        <f t="shared" ca="1" si="160"/>
        <v/>
      </c>
      <c r="KC46" s="33">
        <f>入力シート!KA46</f>
        <v>0</v>
      </c>
      <c r="KD46" s="88" t="str">
        <f t="shared" ca="1" si="435"/>
        <v/>
      </c>
      <c r="KE46" s="87" t="str">
        <f t="shared" si="436"/>
        <v/>
      </c>
      <c r="KF46" s="89" t="str">
        <f t="shared" ca="1" si="161"/>
        <v/>
      </c>
      <c r="KG46" s="84">
        <f t="shared" si="162"/>
        <v>0</v>
      </c>
      <c r="KH46" s="84" t="str">
        <f t="shared" si="437"/>
        <v/>
      </c>
      <c r="KI46" s="84" t="str">
        <f t="shared" si="163"/>
        <v/>
      </c>
      <c r="KJ46" s="24" t="str">
        <f t="shared" si="164"/>
        <v/>
      </c>
      <c r="KK46" s="101">
        <f>入力シート!KB46</f>
        <v>0</v>
      </c>
      <c r="KL46" s="210">
        <f>入力シート!KC46</f>
        <v>0</v>
      </c>
      <c r="KM46" s="211"/>
      <c r="KN46" s="212"/>
      <c r="KO46" s="94"/>
      <c r="KP46" s="94"/>
      <c r="KQ46" s="94"/>
      <c r="KR46" s="14">
        <f>入力シート!KD46</f>
        <v>0</v>
      </c>
      <c r="KT46" s="30" t="str">
        <f t="shared" si="337"/>
        <v/>
      </c>
      <c r="KU46" s="101">
        <f>入力シート!KT46</f>
        <v>0</v>
      </c>
      <c r="KV46" s="101" t="str">
        <f>IF(KT46="","",入力シート!KU46)</f>
        <v/>
      </c>
      <c r="KW46" s="24">
        <f>TIME(入力シート!KW46,入力シート!KY46,0)</f>
        <v>0</v>
      </c>
      <c r="KX46" s="24">
        <f>TIME(入力シート!LA46,入力シート!LC46,0)</f>
        <v>0</v>
      </c>
      <c r="KY46" s="31">
        <f>TIME(入力シート!LE46,入力シート!LG46,0)</f>
        <v>0</v>
      </c>
      <c r="KZ46" s="31">
        <f>TIME(入力シート!LI46,入力シート!LK46,0)</f>
        <v>0</v>
      </c>
      <c r="LA46" s="24">
        <f t="shared" si="165"/>
        <v>0</v>
      </c>
      <c r="LB46" s="24">
        <f t="shared" si="166"/>
        <v>0</v>
      </c>
      <c r="LC46" s="24">
        <f t="shared" si="167"/>
        <v>0</v>
      </c>
      <c r="LD46" s="26" t="str">
        <f t="shared" si="24"/>
        <v/>
      </c>
      <c r="LE46" s="26" t="str">
        <f t="shared" si="25"/>
        <v/>
      </c>
      <c r="LF46" s="24" t="str">
        <f t="shared" si="388"/>
        <v/>
      </c>
      <c r="LG46" s="24" t="str">
        <f t="shared" si="438"/>
        <v/>
      </c>
      <c r="LH46" s="101" t="str">
        <f t="shared" si="169"/>
        <v/>
      </c>
      <c r="LI46" s="24" t="str">
        <f t="shared" si="170"/>
        <v/>
      </c>
      <c r="LJ46" s="27">
        <f t="shared" si="369"/>
        <v>1</v>
      </c>
      <c r="LK46" s="27" t="str">
        <f t="shared" si="171"/>
        <v>1</v>
      </c>
      <c r="LL46" s="27" t="str">
        <f t="shared" si="338"/>
        <v/>
      </c>
      <c r="LM46" s="27" t="str">
        <f t="shared" si="172"/>
        <v/>
      </c>
      <c r="LN46" s="28" t="str">
        <f t="shared" ca="1" si="173"/>
        <v/>
      </c>
      <c r="LO46" s="33">
        <f>入力シート!LM46</f>
        <v>0</v>
      </c>
      <c r="LP46" s="88" t="str">
        <f t="shared" ca="1" si="439"/>
        <v/>
      </c>
      <c r="LQ46" s="87" t="str">
        <f t="shared" si="440"/>
        <v/>
      </c>
      <c r="LR46" s="89" t="str">
        <f t="shared" ca="1" si="174"/>
        <v/>
      </c>
      <c r="LS46" s="84">
        <f t="shared" si="175"/>
        <v>0</v>
      </c>
      <c r="LT46" s="84" t="str">
        <f t="shared" si="441"/>
        <v/>
      </c>
      <c r="LU46" s="84" t="str">
        <f t="shared" si="176"/>
        <v/>
      </c>
      <c r="LV46" s="24" t="str">
        <f t="shared" si="177"/>
        <v/>
      </c>
      <c r="LW46" s="101">
        <f>入力シート!LN46</f>
        <v>0</v>
      </c>
      <c r="LX46" s="210">
        <f>入力シート!LO46</f>
        <v>0</v>
      </c>
      <c r="LY46" s="211"/>
      <c r="LZ46" s="212"/>
      <c r="MA46" s="94"/>
      <c r="MB46" s="94"/>
      <c r="MC46" s="94"/>
      <c r="MD46" s="14">
        <f>入力シート!LP46</f>
        <v>0</v>
      </c>
      <c r="MF46" s="30" t="str">
        <f t="shared" si="339"/>
        <v/>
      </c>
      <c r="MG46" s="101">
        <f>入力シート!MF46</f>
        <v>0</v>
      </c>
      <c r="MH46" s="101" t="str">
        <f>IF(MF46="","",入力シート!MG46)</f>
        <v/>
      </c>
      <c r="MI46" s="24">
        <f>TIME(入力シート!MI46,入力シート!MK46,0)</f>
        <v>0</v>
      </c>
      <c r="MJ46" s="24">
        <f>TIME(入力シート!MM46,入力シート!MO46,0)</f>
        <v>0</v>
      </c>
      <c r="MK46" s="31">
        <f>TIME(入力シート!MQ46,入力シート!MS46,0)</f>
        <v>0</v>
      </c>
      <c r="ML46" s="31">
        <f>TIME(入力シート!MU46,入力シート!MW46,0)</f>
        <v>0</v>
      </c>
      <c r="MM46" s="24">
        <f t="shared" si="178"/>
        <v>0</v>
      </c>
      <c r="MN46" s="24">
        <f t="shared" si="179"/>
        <v>0</v>
      </c>
      <c r="MO46" s="24">
        <f t="shared" si="180"/>
        <v>0</v>
      </c>
      <c r="MP46" s="26" t="str">
        <f t="shared" si="27"/>
        <v/>
      </c>
      <c r="MQ46" s="26" t="str">
        <f t="shared" si="28"/>
        <v/>
      </c>
      <c r="MR46" s="24" t="str">
        <f t="shared" si="389"/>
        <v/>
      </c>
      <c r="MS46" s="24" t="str">
        <f t="shared" si="442"/>
        <v/>
      </c>
      <c r="MT46" s="101" t="str">
        <f t="shared" si="182"/>
        <v/>
      </c>
      <c r="MU46" s="24" t="str">
        <f t="shared" si="183"/>
        <v/>
      </c>
      <c r="MV46" s="27">
        <f t="shared" si="370"/>
        <v>1</v>
      </c>
      <c r="MW46" s="27" t="str">
        <f t="shared" si="184"/>
        <v>1</v>
      </c>
      <c r="MX46" s="27" t="str">
        <f t="shared" si="340"/>
        <v/>
      </c>
      <c r="MY46" s="27" t="str">
        <f t="shared" si="185"/>
        <v/>
      </c>
      <c r="MZ46" s="28" t="str">
        <f t="shared" ca="1" si="186"/>
        <v/>
      </c>
      <c r="NA46" s="33">
        <f>入力シート!MY46</f>
        <v>0</v>
      </c>
      <c r="NB46" s="88" t="str">
        <f t="shared" ca="1" si="443"/>
        <v/>
      </c>
      <c r="NC46" s="87" t="str">
        <f t="shared" si="444"/>
        <v/>
      </c>
      <c r="ND46" s="89" t="str">
        <f t="shared" ca="1" si="187"/>
        <v/>
      </c>
      <c r="NE46" s="84">
        <f t="shared" si="188"/>
        <v>0</v>
      </c>
      <c r="NF46" s="84" t="str">
        <f t="shared" si="445"/>
        <v/>
      </c>
      <c r="NG46" s="84" t="str">
        <f t="shared" si="189"/>
        <v/>
      </c>
      <c r="NH46" s="24" t="str">
        <f t="shared" si="190"/>
        <v/>
      </c>
      <c r="NI46" s="101">
        <f>入力シート!MZ46</f>
        <v>0</v>
      </c>
      <c r="NJ46" s="210">
        <f>入力シート!NA46</f>
        <v>0</v>
      </c>
      <c r="NK46" s="211"/>
      <c r="NL46" s="212"/>
      <c r="NM46" s="94"/>
      <c r="NN46" s="94"/>
      <c r="NO46" s="94"/>
      <c r="NP46" s="14">
        <f>入力シート!NB46</f>
        <v>0</v>
      </c>
      <c r="NR46" s="30" t="str">
        <f t="shared" si="341"/>
        <v/>
      </c>
      <c r="NS46" s="101">
        <f>入力シート!NR46</f>
        <v>0</v>
      </c>
      <c r="NT46" s="101" t="str">
        <f>IF(NR46="","",入力シート!NS46)</f>
        <v/>
      </c>
      <c r="NU46" s="24">
        <f>TIME(入力シート!NU46,入力シート!NW46,0)</f>
        <v>0</v>
      </c>
      <c r="NV46" s="24">
        <f>TIME(入力シート!NY46,入力シート!OA46,0)</f>
        <v>0</v>
      </c>
      <c r="NW46" s="31">
        <f>TIME(入力シート!OC46,入力シート!OE46,0)</f>
        <v>0</v>
      </c>
      <c r="NX46" s="31">
        <f>TIME(入力シート!OG46,入力シート!OI46,0)</f>
        <v>0</v>
      </c>
      <c r="NY46" s="24">
        <f t="shared" si="191"/>
        <v>0</v>
      </c>
      <c r="NZ46" s="24">
        <f t="shared" si="192"/>
        <v>0</v>
      </c>
      <c r="OA46" s="24">
        <f t="shared" si="193"/>
        <v>0</v>
      </c>
      <c r="OB46" s="26" t="str">
        <f t="shared" si="30"/>
        <v/>
      </c>
      <c r="OC46" s="26" t="str">
        <f t="shared" si="31"/>
        <v/>
      </c>
      <c r="OD46" s="24" t="str">
        <f t="shared" si="390"/>
        <v/>
      </c>
      <c r="OE46" s="24" t="str">
        <f t="shared" si="446"/>
        <v/>
      </c>
      <c r="OF46" s="101" t="str">
        <f t="shared" si="195"/>
        <v/>
      </c>
      <c r="OG46" s="24" t="str">
        <f t="shared" si="196"/>
        <v/>
      </c>
      <c r="OH46" s="27">
        <f t="shared" si="371"/>
        <v>1</v>
      </c>
      <c r="OI46" s="27" t="str">
        <f t="shared" si="197"/>
        <v>1</v>
      </c>
      <c r="OJ46" s="27" t="str">
        <f t="shared" si="342"/>
        <v/>
      </c>
      <c r="OK46" s="27" t="str">
        <f t="shared" si="198"/>
        <v/>
      </c>
      <c r="OL46" s="28" t="str">
        <f t="shared" ca="1" si="199"/>
        <v/>
      </c>
      <c r="OM46" s="33">
        <f>入力シート!OK46</f>
        <v>0</v>
      </c>
      <c r="ON46" s="88" t="str">
        <f t="shared" ca="1" si="447"/>
        <v/>
      </c>
      <c r="OO46" s="87" t="str">
        <f t="shared" si="448"/>
        <v/>
      </c>
      <c r="OP46" s="89" t="str">
        <f t="shared" ca="1" si="200"/>
        <v/>
      </c>
      <c r="OQ46" s="84">
        <f t="shared" si="201"/>
        <v>0</v>
      </c>
      <c r="OR46" s="84" t="str">
        <f t="shared" si="449"/>
        <v/>
      </c>
      <c r="OS46" s="84" t="str">
        <f t="shared" si="202"/>
        <v/>
      </c>
      <c r="OT46" s="24" t="str">
        <f t="shared" si="203"/>
        <v/>
      </c>
      <c r="OU46" s="101">
        <f>入力シート!OL46</f>
        <v>0</v>
      </c>
      <c r="OV46" s="210">
        <f>入力シート!OM46</f>
        <v>0</v>
      </c>
      <c r="OW46" s="211"/>
      <c r="OX46" s="212"/>
      <c r="OY46" s="94"/>
      <c r="OZ46" s="94"/>
      <c r="PA46" s="94"/>
      <c r="PB46" s="14">
        <f>入力シート!ON46</f>
        <v>0</v>
      </c>
      <c r="PD46" s="30" t="str">
        <f t="shared" si="343"/>
        <v/>
      </c>
      <c r="PE46" s="101">
        <f>入力シート!PD46</f>
        <v>0</v>
      </c>
      <c r="PF46" s="101" t="str">
        <f>IF(PD46="","",入力シート!PE46)</f>
        <v/>
      </c>
      <c r="PG46" s="24">
        <f>TIME(入力シート!PG46,入力シート!PI46,0)</f>
        <v>0</v>
      </c>
      <c r="PH46" s="24">
        <f>TIME(入力シート!PK46,入力シート!PM46,0)</f>
        <v>0</v>
      </c>
      <c r="PI46" s="31">
        <f>TIME(入力シート!PO46,入力シート!PQ46,0)</f>
        <v>0</v>
      </c>
      <c r="PJ46" s="31">
        <f>TIME(入力シート!PS46,入力シート!PU46,0)</f>
        <v>0</v>
      </c>
      <c r="PK46" s="24">
        <f t="shared" si="204"/>
        <v>0</v>
      </c>
      <c r="PL46" s="24">
        <f t="shared" si="205"/>
        <v>0</v>
      </c>
      <c r="PM46" s="24">
        <f t="shared" si="206"/>
        <v>0</v>
      </c>
      <c r="PN46" s="26" t="str">
        <f t="shared" si="33"/>
        <v/>
      </c>
      <c r="PO46" s="26" t="str">
        <f t="shared" si="34"/>
        <v/>
      </c>
      <c r="PP46" s="24" t="str">
        <f t="shared" si="391"/>
        <v/>
      </c>
      <c r="PQ46" s="24" t="str">
        <f t="shared" si="450"/>
        <v/>
      </c>
      <c r="PR46" s="101" t="str">
        <f t="shared" si="208"/>
        <v/>
      </c>
      <c r="PS46" s="24" t="str">
        <f t="shared" si="209"/>
        <v/>
      </c>
      <c r="PT46" s="27">
        <f t="shared" si="372"/>
        <v>1</v>
      </c>
      <c r="PU46" s="27" t="str">
        <f t="shared" si="210"/>
        <v>1</v>
      </c>
      <c r="PV46" s="27" t="str">
        <f t="shared" si="344"/>
        <v/>
      </c>
      <c r="PW46" s="27" t="str">
        <f t="shared" si="211"/>
        <v/>
      </c>
      <c r="PX46" s="28" t="str">
        <f t="shared" ca="1" si="212"/>
        <v/>
      </c>
      <c r="PY46" s="33">
        <f>入力シート!PW46</f>
        <v>0</v>
      </c>
      <c r="PZ46" s="88" t="str">
        <f t="shared" ca="1" si="451"/>
        <v/>
      </c>
      <c r="QA46" s="87" t="str">
        <f t="shared" si="452"/>
        <v/>
      </c>
      <c r="QB46" s="89" t="str">
        <f t="shared" ca="1" si="213"/>
        <v/>
      </c>
      <c r="QC46" s="84">
        <f t="shared" si="214"/>
        <v>0</v>
      </c>
      <c r="QD46" s="84" t="str">
        <f t="shared" si="453"/>
        <v/>
      </c>
      <c r="QE46" s="84" t="str">
        <f t="shared" si="215"/>
        <v/>
      </c>
      <c r="QF46" s="24" t="str">
        <f t="shared" si="216"/>
        <v/>
      </c>
      <c r="QG46" s="101">
        <f>入力シート!PX46</f>
        <v>0</v>
      </c>
      <c r="QH46" s="210">
        <f>入力シート!PY46</f>
        <v>0</v>
      </c>
      <c r="QI46" s="211"/>
      <c r="QJ46" s="212"/>
      <c r="QK46" s="94"/>
      <c r="QL46" s="94"/>
      <c r="QM46" s="94"/>
      <c r="QN46" s="14">
        <f>入力シート!PZ46</f>
        <v>0</v>
      </c>
      <c r="QP46" s="30" t="str">
        <f t="shared" si="345"/>
        <v/>
      </c>
      <c r="QQ46" s="101">
        <f>入力シート!QP46</f>
        <v>0</v>
      </c>
      <c r="QR46" s="101" t="str">
        <f>IF(QP46="","",入力シート!QQ46)</f>
        <v/>
      </c>
      <c r="QS46" s="24">
        <f>TIME(入力シート!QS46,入力シート!QU46,0)</f>
        <v>0</v>
      </c>
      <c r="QT46" s="24">
        <f>TIME(入力シート!QW46,入力シート!QY46,0)</f>
        <v>0</v>
      </c>
      <c r="QU46" s="31">
        <f>TIME(入力シート!RA46,入力シート!RC46,0)</f>
        <v>0</v>
      </c>
      <c r="QV46" s="31">
        <f>TIME(入力シート!RE46,入力シート!RG46,0)</f>
        <v>0</v>
      </c>
      <c r="QW46" s="24">
        <f t="shared" si="217"/>
        <v>0</v>
      </c>
      <c r="QX46" s="24">
        <f t="shared" si="218"/>
        <v>0</v>
      </c>
      <c r="QY46" s="24">
        <f t="shared" si="219"/>
        <v>0</v>
      </c>
      <c r="QZ46" s="26" t="str">
        <f t="shared" si="36"/>
        <v/>
      </c>
      <c r="RA46" s="26" t="str">
        <f t="shared" si="37"/>
        <v/>
      </c>
      <c r="RB46" s="24" t="str">
        <f t="shared" si="392"/>
        <v/>
      </c>
      <c r="RC46" s="24" t="str">
        <f t="shared" si="454"/>
        <v/>
      </c>
      <c r="RD46" s="101" t="str">
        <f t="shared" si="221"/>
        <v/>
      </c>
      <c r="RE46" s="24" t="str">
        <f t="shared" si="222"/>
        <v/>
      </c>
      <c r="RF46" s="27">
        <f t="shared" si="373"/>
        <v>1</v>
      </c>
      <c r="RG46" s="27" t="str">
        <f t="shared" si="223"/>
        <v>1</v>
      </c>
      <c r="RH46" s="27" t="str">
        <f t="shared" si="346"/>
        <v/>
      </c>
      <c r="RI46" s="27" t="str">
        <f t="shared" si="224"/>
        <v/>
      </c>
      <c r="RJ46" s="28" t="str">
        <f t="shared" ca="1" si="225"/>
        <v/>
      </c>
      <c r="RK46" s="33">
        <f>入力シート!RI46</f>
        <v>0</v>
      </c>
      <c r="RL46" s="88" t="str">
        <f t="shared" ca="1" si="455"/>
        <v/>
      </c>
      <c r="RM46" s="87" t="str">
        <f t="shared" si="456"/>
        <v/>
      </c>
      <c r="RN46" s="89" t="str">
        <f t="shared" ca="1" si="226"/>
        <v/>
      </c>
      <c r="RO46" s="84">
        <f t="shared" si="227"/>
        <v>0</v>
      </c>
      <c r="RP46" s="84" t="str">
        <f t="shared" si="457"/>
        <v/>
      </c>
      <c r="RQ46" s="84" t="str">
        <f t="shared" si="228"/>
        <v/>
      </c>
      <c r="RR46" s="24" t="str">
        <f t="shared" si="229"/>
        <v/>
      </c>
      <c r="RS46" s="101">
        <f>入力シート!RJ46</f>
        <v>0</v>
      </c>
      <c r="RT46" s="210">
        <f>入力シート!RK46</f>
        <v>0</v>
      </c>
      <c r="RU46" s="211"/>
      <c r="RV46" s="212"/>
      <c r="RW46" s="94"/>
      <c r="RX46" s="94"/>
      <c r="RY46" s="94"/>
      <c r="RZ46" s="14">
        <f>入力シート!RL46</f>
        <v>0</v>
      </c>
      <c r="SB46" s="30" t="str">
        <f t="shared" si="347"/>
        <v/>
      </c>
      <c r="SC46" s="101">
        <f>入力シート!SB46</f>
        <v>0</v>
      </c>
      <c r="SD46" s="101" t="str">
        <f>IF(SB46="","",入力シート!SC46)</f>
        <v/>
      </c>
      <c r="SE46" s="24">
        <f>TIME(入力シート!SE46,入力シート!SG46,0)</f>
        <v>0</v>
      </c>
      <c r="SF46" s="24">
        <f>TIME(入力シート!SI46,入力シート!SK46,0)</f>
        <v>0</v>
      </c>
      <c r="SG46" s="31">
        <f>TIME(入力シート!SM46,入力シート!SO46,0)</f>
        <v>0</v>
      </c>
      <c r="SH46" s="31">
        <f>TIME(入力シート!SQ46,入力シート!SS46,0)</f>
        <v>0</v>
      </c>
      <c r="SI46" s="24">
        <f t="shared" si="230"/>
        <v>0</v>
      </c>
      <c r="SJ46" s="24">
        <f t="shared" si="231"/>
        <v>0</v>
      </c>
      <c r="SK46" s="24">
        <f t="shared" si="232"/>
        <v>0</v>
      </c>
      <c r="SL46" s="26" t="str">
        <f t="shared" si="39"/>
        <v/>
      </c>
      <c r="SM46" s="26" t="str">
        <f t="shared" si="40"/>
        <v/>
      </c>
      <c r="SN46" s="24" t="str">
        <f t="shared" si="393"/>
        <v/>
      </c>
      <c r="SO46" s="24" t="str">
        <f t="shared" si="458"/>
        <v/>
      </c>
      <c r="SP46" s="101" t="str">
        <f t="shared" si="234"/>
        <v/>
      </c>
      <c r="SQ46" s="24" t="str">
        <f t="shared" si="235"/>
        <v/>
      </c>
      <c r="SR46" s="27">
        <f t="shared" si="374"/>
        <v>1</v>
      </c>
      <c r="SS46" s="27" t="str">
        <f t="shared" si="236"/>
        <v>1</v>
      </c>
      <c r="ST46" s="27" t="str">
        <f t="shared" si="348"/>
        <v/>
      </c>
      <c r="SU46" s="27" t="str">
        <f t="shared" si="237"/>
        <v/>
      </c>
      <c r="SV46" s="28" t="str">
        <f t="shared" ca="1" si="238"/>
        <v/>
      </c>
      <c r="SW46" s="33">
        <f>入力シート!SU46</f>
        <v>0</v>
      </c>
      <c r="SX46" s="88" t="str">
        <f t="shared" ca="1" si="459"/>
        <v/>
      </c>
      <c r="SY46" s="87" t="str">
        <f t="shared" si="460"/>
        <v/>
      </c>
      <c r="SZ46" s="89" t="str">
        <f t="shared" ca="1" si="239"/>
        <v/>
      </c>
      <c r="TA46" s="84">
        <f t="shared" si="240"/>
        <v>0</v>
      </c>
      <c r="TB46" s="84" t="str">
        <f t="shared" si="461"/>
        <v/>
      </c>
      <c r="TC46" s="84" t="str">
        <f t="shared" si="241"/>
        <v/>
      </c>
      <c r="TD46" s="24" t="str">
        <f t="shared" si="242"/>
        <v/>
      </c>
      <c r="TE46" s="101">
        <f>入力シート!SV46</f>
        <v>0</v>
      </c>
      <c r="TF46" s="210">
        <f>入力シート!SW46</f>
        <v>0</v>
      </c>
      <c r="TG46" s="211"/>
      <c r="TH46" s="212"/>
      <c r="TI46" s="94"/>
      <c r="TJ46" s="94"/>
      <c r="TK46" s="94"/>
      <c r="TL46" s="14">
        <f>入力シート!SX46</f>
        <v>0</v>
      </c>
      <c r="TN46" s="30" t="str">
        <f t="shared" si="349"/>
        <v/>
      </c>
      <c r="TO46" s="101">
        <f>入力シート!TN46</f>
        <v>0</v>
      </c>
      <c r="TP46" s="101" t="str">
        <f>IF(TN46="","",入力シート!TO46)</f>
        <v/>
      </c>
      <c r="TQ46" s="24">
        <f>TIME(入力シート!TQ46,入力シート!TS46,0)</f>
        <v>0</v>
      </c>
      <c r="TR46" s="24">
        <f>TIME(入力シート!TU46,入力シート!TW46,0)</f>
        <v>0</v>
      </c>
      <c r="TS46" s="31">
        <f>TIME(入力シート!TY46,入力シート!UA46,0)</f>
        <v>0</v>
      </c>
      <c r="TT46" s="31">
        <f>TIME(入力シート!UC46,入力シート!UE46,0)</f>
        <v>0</v>
      </c>
      <c r="TU46" s="24">
        <f t="shared" si="243"/>
        <v>0</v>
      </c>
      <c r="TV46" s="24">
        <f t="shared" si="244"/>
        <v>0</v>
      </c>
      <c r="TW46" s="24">
        <f t="shared" si="245"/>
        <v>0</v>
      </c>
      <c r="TX46" s="26" t="str">
        <f t="shared" si="42"/>
        <v/>
      </c>
      <c r="TY46" s="26" t="str">
        <f t="shared" si="43"/>
        <v/>
      </c>
      <c r="TZ46" s="24" t="str">
        <f t="shared" si="394"/>
        <v/>
      </c>
      <c r="UA46" s="24" t="str">
        <f t="shared" si="462"/>
        <v/>
      </c>
      <c r="UB46" s="101" t="str">
        <f t="shared" si="247"/>
        <v/>
      </c>
      <c r="UC46" s="24" t="str">
        <f t="shared" si="248"/>
        <v/>
      </c>
      <c r="UD46" s="27">
        <f t="shared" si="375"/>
        <v>1</v>
      </c>
      <c r="UE46" s="27" t="str">
        <f t="shared" si="249"/>
        <v>1</v>
      </c>
      <c r="UF46" s="27" t="str">
        <f t="shared" si="350"/>
        <v/>
      </c>
      <c r="UG46" s="27" t="str">
        <f t="shared" si="250"/>
        <v/>
      </c>
      <c r="UH46" s="28" t="str">
        <f t="shared" ca="1" si="251"/>
        <v/>
      </c>
      <c r="UI46" s="33">
        <f>入力シート!UG46</f>
        <v>0</v>
      </c>
      <c r="UJ46" s="88" t="str">
        <f t="shared" ca="1" si="463"/>
        <v/>
      </c>
      <c r="UK46" s="87" t="str">
        <f t="shared" si="464"/>
        <v/>
      </c>
      <c r="UL46" s="89" t="str">
        <f t="shared" ca="1" si="252"/>
        <v/>
      </c>
      <c r="UM46" s="84">
        <f t="shared" si="253"/>
        <v>0</v>
      </c>
      <c r="UN46" s="84" t="str">
        <f t="shared" si="465"/>
        <v/>
      </c>
      <c r="UO46" s="84" t="str">
        <f t="shared" si="254"/>
        <v/>
      </c>
      <c r="UP46" s="24" t="str">
        <f t="shared" si="255"/>
        <v/>
      </c>
      <c r="UQ46" s="101">
        <f>入力シート!UH46</f>
        <v>0</v>
      </c>
      <c r="UR46" s="210">
        <f>入力シート!UI46</f>
        <v>0</v>
      </c>
      <c r="US46" s="211"/>
      <c r="UT46" s="212"/>
      <c r="UU46" s="94"/>
      <c r="UV46" s="94"/>
      <c r="UW46" s="94"/>
      <c r="UX46" s="14">
        <f>入力シート!UJ46</f>
        <v>0</v>
      </c>
      <c r="UZ46" s="30" t="str">
        <f t="shared" si="351"/>
        <v/>
      </c>
      <c r="VA46" s="101">
        <f>入力シート!UZ46</f>
        <v>0</v>
      </c>
      <c r="VB46" s="101" t="str">
        <f>IF(UZ46="","",入力シート!VA46)</f>
        <v/>
      </c>
      <c r="VC46" s="24">
        <f>TIME(入力シート!VC46,入力シート!VE46,0)</f>
        <v>0</v>
      </c>
      <c r="VD46" s="24">
        <f>TIME(入力シート!VG46,入力シート!VI46,0)</f>
        <v>0</v>
      </c>
      <c r="VE46" s="31">
        <f>TIME(入力シート!VK46,入力シート!VM46,0)</f>
        <v>0</v>
      </c>
      <c r="VF46" s="31">
        <f>TIME(入力シート!VO46,入力シート!VQ46,0)</f>
        <v>0</v>
      </c>
      <c r="VG46" s="24">
        <f t="shared" si="256"/>
        <v>0</v>
      </c>
      <c r="VH46" s="24">
        <f t="shared" si="257"/>
        <v>0</v>
      </c>
      <c r="VI46" s="24">
        <f t="shared" si="258"/>
        <v>0</v>
      </c>
      <c r="VJ46" s="26" t="str">
        <f t="shared" si="45"/>
        <v/>
      </c>
      <c r="VK46" s="26" t="str">
        <f t="shared" si="46"/>
        <v/>
      </c>
      <c r="VL46" s="24" t="str">
        <f t="shared" si="395"/>
        <v/>
      </c>
      <c r="VM46" s="24" t="str">
        <f t="shared" si="466"/>
        <v/>
      </c>
      <c r="VN46" s="101" t="str">
        <f t="shared" si="260"/>
        <v/>
      </c>
      <c r="VO46" s="24" t="str">
        <f t="shared" si="261"/>
        <v/>
      </c>
      <c r="VP46" s="27">
        <f t="shared" si="376"/>
        <v>1</v>
      </c>
      <c r="VQ46" s="27" t="str">
        <f t="shared" si="262"/>
        <v>1</v>
      </c>
      <c r="VR46" s="27" t="str">
        <f t="shared" si="352"/>
        <v/>
      </c>
      <c r="VS46" s="27" t="str">
        <f t="shared" si="263"/>
        <v/>
      </c>
      <c r="VT46" s="28" t="str">
        <f t="shared" ca="1" si="264"/>
        <v/>
      </c>
      <c r="VU46" s="33">
        <f>入力シート!VS46</f>
        <v>0</v>
      </c>
      <c r="VV46" s="88" t="str">
        <f t="shared" ca="1" si="467"/>
        <v/>
      </c>
      <c r="VW46" s="87" t="str">
        <f t="shared" si="468"/>
        <v/>
      </c>
      <c r="VX46" s="89" t="str">
        <f t="shared" ca="1" si="265"/>
        <v/>
      </c>
      <c r="VY46" s="84">
        <f t="shared" si="266"/>
        <v>0</v>
      </c>
      <c r="VZ46" s="84" t="str">
        <f t="shared" si="469"/>
        <v/>
      </c>
      <c r="WA46" s="84" t="str">
        <f t="shared" si="267"/>
        <v/>
      </c>
      <c r="WB46" s="24" t="str">
        <f t="shared" si="268"/>
        <v/>
      </c>
      <c r="WC46" s="101">
        <f>入力シート!VT46</f>
        <v>0</v>
      </c>
      <c r="WD46" s="210">
        <f>入力シート!VU46</f>
        <v>0</v>
      </c>
      <c r="WE46" s="211"/>
      <c r="WF46" s="212"/>
      <c r="WG46" s="94"/>
      <c r="WH46" s="94"/>
      <c r="WI46" s="94"/>
      <c r="WJ46" s="14">
        <f>入力シート!VV46</f>
        <v>0</v>
      </c>
      <c r="WL46" s="30" t="str">
        <f t="shared" si="353"/>
        <v/>
      </c>
      <c r="WM46" s="101">
        <f>入力シート!WL46</f>
        <v>0</v>
      </c>
      <c r="WN46" s="101" t="str">
        <f>IF(WL46="","",入力シート!WM46)</f>
        <v/>
      </c>
      <c r="WO46" s="24">
        <f>TIME(入力シート!WO46,入力シート!WQ46,0)</f>
        <v>0</v>
      </c>
      <c r="WP46" s="24">
        <f>TIME(入力シート!WS46,入力シート!WU46,0)</f>
        <v>0</v>
      </c>
      <c r="WQ46" s="31">
        <f>TIME(入力シート!WW46,入力シート!WY46,0)</f>
        <v>0</v>
      </c>
      <c r="WR46" s="31">
        <f>TIME(入力シート!XA46,入力シート!XC46,0)</f>
        <v>0</v>
      </c>
      <c r="WS46" s="24">
        <f t="shared" si="269"/>
        <v>0</v>
      </c>
      <c r="WT46" s="24">
        <f t="shared" si="270"/>
        <v>0</v>
      </c>
      <c r="WU46" s="24">
        <f t="shared" si="271"/>
        <v>0</v>
      </c>
      <c r="WV46" s="26" t="str">
        <f t="shared" si="48"/>
        <v/>
      </c>
      <c r="WW46" s="26" t="str">
        <f t="shared" si="49"/>
        <v/>
      </c>
      <c r="WX46" s="24" t="str">
        <f t="shared" si="396"/>
        <v/>
      </c>
      <c r="WY46" s="24" t="str">
        <f t="shared" si="470"/>
        <v/>
      </c>
      <c r="WZ46" s="101" t="str">
        <f t="shared" si="273"/>
        <v/>
      </c>
      <c r="XA46" s="24" t="str">
        <f t="shared" si="274"/>
        <v/>
      </c>
      <c r="XB46" s="27">
        <f t="shared" si="377"/>
        <v>1</v>
      </c>
      <c r="XC46" s="27" t="str">
        <f t="shared" si="275"/>
        <v>1</v>
      </c>
      <c r="XD46" s="27" t="str">
        <f t="shared" si="354"/>
        <v/>
      </c>
      <c r="XE46" s="27" t="str">
        <f t="shared" si="276"/>
        <v/>
      </c>
      <c r="XF46" s="28" t="str">
        <f t="shared" ca="1" si="277"/>
        <v/>
      </c>
      <c r="XG46" s="33">
        <f>入力シート!XE46</f>
        <v>0</v>
      </c>
      <c r="XH46" s="88" t="str">
        <f t="shared" ca="1" si="471"/>
        <v/>
      </c>
      <c r="XI46" s="87" t="str">
        <f t="shared" si="472"/>
        <v/>
      </c>
      <c r="XJ46" s="89" t="str">
        <f t="shared" ca="1" si="278"/>
        <v/>
      </c>
      <c r="XK46" s="84">
        <f t="shared" si="279"/>
        <v>0</v>
      </c>
      <c r="XL46" s="84" t="str">
        <f t="shared" si="473"/>
        <v/>
      </c>
      <c r="XM46" s="84" t="str">
        <f t="shared" si="280"/>
        <v/>
      </c>
      <c r="XN46" s="24" t="str">
        <f t="shared" si="281"/>
        <v/>
      </c>
      <c r="XO46" s="101">
        <f>入力シート!XF46</f>
        <v>0</v>
      </c>
      <c r="XP46" s="210">
        <f>入力シート!XG46</f>
        <v>0</v>
      </c>
      <c r="XQ46" s="211"/>
      <c r="XR46" s="212"/>
      <c r="XS46" s="94"/>
      <c r="XT46" s="94"/>
      <c r="XU46" s="94"/>
      <c r="XV46" s="14">
        <f>入力シート!XH46</f>
        <v>0</v>
      </c>
      <c r="XX46" s="30" t="str">
        <f t="shared" si="355"/>
        <v/>
      </c>
      <c r="XY46" s="101">
        <f>入力シート!XX46</f>
        <v>0</v>
      </c>
      <c r="XZ46" s="101" t="str">
        <f>IF(XX46="","",入力シート!XY46)</f>
        <v/>
      </c>
      <c r="YA46" s="24">
        <f>TIME(入力シート!YA46,入力シート!YC46,0)</f>
        <v>0</v>
      </c>
      <c r="YB46" s="24">
        <f>TIME(入力シート!YE46,入力シート!YG46,0)</f>
        <v>0</v>
      </c>
      <c r="YC46" s="31">
        <f>TIME(入力シート!YI46,入力シート!YK46,0)</f>
        <v>0</v>
      </c>
      <c r="YD46" s="31">
        <f>TIME(入力シート!YM46,入力シート!YO46,0)</f>
        <v>0</v>
      </c>
      <c r="YE46" s="24">
        <f t="shared" si="282"/>
        <v>0</v>
      </c>
      <c r="YF46" s="24">
        <f t="shared" si="283"/>
        <v>0</v>
      </c>
      <c r="YG46" s="24">
        <f t="shared" si="284"/>
        <v>0</v>
      </c>
      <c r="YH46" s="26" t="str">
        <f t="shared" si="51"/>
        <v/>
      </c>
      <c r="YI46" s="26" t="str">
        <f t="shared" si="52"/>
        <v/>
      </c>
      <c r="YJ46" s="24" t="str">
        <f t="shared" si="397"/>
        <v/>
      </c>
      <c r="YK46" s="24" t="str">
        <f t="shared" si="474"/>
        <v/>
      </c>
      <c r="YL46" s="101" t="str">
        <f t="shared" si="286"/>
        <v/>
      </c>
      <c r="YM46" s="24" t="str">
        <f t="shared" si="287"/>
        <v/>
      </c>
      <c r="YN46" s="27">
        <f t="shared" si="378"/>
        <v>1</v>
      </c>
      <c r="YO46" s="27" t="str">
        <f t="shared" si="288"/>
        <v>1</v>
      </c>
      <c r="YP46" s="27" t="str">
        <f t="shared" si="356"/>
        <v/>
      </c>
      <c r="YQ46" s="27" t="str">
        <f t="shared" si="289"/>
        <v/>
      </c>
      <c r="YR46" s="28" t="str">
        <f t="shared" ca="1" si="290"/>
        <v/>
      </c>
      <c r="YS46" s="33">
        <f>入力シート!YQ46</f>
        <v>0</v>
      </c>
      <c r="YT46" s="88" t="str">
        <f t="shared" ca="1" si="475"/>
        <v/>
      </c>
      <c r="YU46" s="87" t="str">
        <f t="shared" si="476"/>
        <v/>
      </c>
      <c r="YV46" s="89" t="str">
        <f t="shared" ca="1" si="291"/>
        <v/>
      </c>
      <c r="YW46" s="84">
        <f t="shared" si="292"/>
        <v>0</v>
      </c>
      <c r="YX46" s="84" t="str">
        <f t="shared" si="477"/>
        <v/>
      </c>
      <c r="YY46" s="84" t="str">
        <f t="shared" si="293"/>
        <v/>
      </c>
      <c r="YZ46" s="24" t="str">
        <f t="shared" si="294"/>
        <v/>
      </c>
      <c r="ZA46" s="101">
        <f>入力シート!YR46</f>
        <v>0</v>
      </c>
      <c r="ZB46" s="210">
        <f>入力シート!YS46</f>
        <v>0</v>
      </c>
      <c r="ZC46" s="211"/>
      <c r="ZD46" s="212"/>
      <c r="ZE46" s="94"/>
      <c r="ZF46" s="94"/>
      <c r="ZG46" s="94"/>
      <c r="ZH46" s="14">
        <f>入力シート!YT46</f>
        <v>0</v>
      </c>
      <c r="ZJ46" s="30" t="str">
        <f t="shared" si="357"/>
        <v/>
      </c>
      <c r="ZK46" s="101">
        <f>入力シート!ZJ46</f>
        <v>0</v>
      </c>
      <c r="ZL46" s="101" t="str">
        <f>IF(ZJ46="","",入力シート!ZK46)</f>
        <v/>
      </c>
      <c r="ZM46" s="24">
        <f>TIME(入力シート!ZM46,入力シート!ZO46,0)</f>
        <v>0</v>
      </c>
      <c r="ZN46" s="24">
        <f>TIME(入力シート!ZQ46,入力シート!ZS46,0)</f>
        <v>0</v>
      </c>
      <c r="ZO46" s="31">
        <f>TIME(入力シート!ZU46,入力シート!ZW46,0)</f>
        <v>0</v>
      </c>
      <c r="ZP46" s="31">
        <f>TIME(入力シート!ZY46,入力シート!AAA46,0)</f>
        <v>0</v>
      </c>
      <c r="ZQ46" s="24">
        <f t="shared" si="295"/>
        <v>0</v>
      </c>
      <c r="ZR46" s="24">
        <f t="shared" si="296"/>
        <v>0</v>
      </c>
      <c r="ZS46" s="24">
        <f t="shared" si="297"/>
        <v>0</v>
      </c>
      <c r="ZT46" s="26" t="str">
        <f t="shared" si="54"/>
        <v/>
      </c>
      <c r="ZU46" s="26" t="str">
        <f t="shared" si="55"/>
        <v/>
      </c>
      <c r="ZV46" s="24" t="str">
        <f t="shared" si="398"/>
        <v/>
      </c>
      <c r="ZW46" s="24" t="str">
        <f t="shared" si="478"/>
        <v/>
      </c>
      <c r="ZX46" s="101" t="str">
        <f t="shared" si="299"/>
        <v/>
      </c>
      <c r="ZY46" s="24" t="str">
        <f t="shared" si="300"/>
        <v/>
      </c>
      <c r="ZZ46" s="27">
        <f t="shared" si="379"/>
        <v>1</v>
      </c>
      <c r="AAA46" s="27" t="str">
        <f t="shared" si="301"/>
        <v>1</v>
      </c>
      <c r="AAB46" s="27" t="str">
        <f t="shared" si="358"/>
        <v/>
      </c>
      <c r="AAC46" s="27" t="str">
        <f t="shared" si="302"/>
        <v/>
      </c>
      <c r="AAD46" s="28" t="str">
        <f t="shared" ca="1" si="303"/>
        <v/>
      </c>
      <c r="AAE46" s="33">
        <f>入力シート!AAC46</f>
        <v>0</v>
      </c>
      <c r="AAF46" s="88" t="str">
        <f t="shared" ca="1" si="479"/>
        <v/>
      </c>
      <c r="AAG46" s="87" t="str">
        <f t="shared" si="480"/>
        <v/>
      </c>
      <c r="AAH46" s="89" t="str">
        <f t="shared" ca="1" si="304"/>
        <v/>
      </c>
      <c r="AAI46" s="84">
        <f t="shared" si="305"/>
        <v>0</v>
      </c>
      <c r="AAJ46" s="84" t="str">
        <f t="shared" si="481"/>
        <v/>
      </c>
      <c r="AAK46" s="84" t="str">
        <f t="shared" si="306"/>
        <v/>
      </c>
      <c r="AAL46" s="24" t="str">
        <f t="shared" si="307"/>
        <v/>
      </c>
      <c r="AAM46" s="101">
        <f>入力シート!AAD46</f>
        <v>0</v>
      </c>
      <c r="AAN46" s="210">
        <f>入力シート!AAE46</f>
        <v>0</v>
      </c>
      <c r="AAO46" s="211"/>
      <c r="AAP46" s="212"/>
      <c r="AAQ46" s="94"/>
      <c r="AAR46" s="94"/>
      <c r="AAS46" s="94"/>
      <c r="AAT46" s="14">
        <f>入力シート!AAF46</f>
        <v>0</v>
      </c>
      <c r="AAV46" s="30" t="str">
        <f t="shared" si="359"/>
        <v/>
      </c>
      <c r="AAW46" s="101">
        <f>入力シート!AAV46</f>
        <v>0</v>
      </c>
      <c r="AAX46" s="101" t="str">
        <f>IF(AAV46="","",入力シート!AAW46)</f>
        <v/>
      </c>
      <c r="AAY46" s="24">
        <f>TIME(入力シート!AAY46,入力シート!ABA46,0)</f>
        <v>0</v>
      </c>
      <c r="AAZ46" s="24">
        <f>TIME(入力シート!ABC46,入力シート!ABE46,0)</f>
        <v>0</v>
      </c>
      <c r="ABA46" s="31">
        <f>TIME(入力シート!ABG46,入力シート!ABI46,0)</f>
        <v>0</v>
      </c>
      <c r="ABB46" s="31">
        <f>TIME(入力シート!ABK46,入力シート!ABM46,0)</f>
        <v>0</v>
      </c>
      <c r="ABC46" s="24">
        <f t="shared" si="308"/>
        <v>0</v>
      </c>
      <c r="ABD46" s="24">
        <f t="shared" si="309"/>
        <v>0</v>
      </c>
      <c r="ABE46" s="24">
        <f t="shared" si="310"/>
        <v>0</v>
      </c>
      <c r="ABF46" s="26" t="str">
        <f t="shared" si="57"/>
        <v/>
      </c>
      <c r="ABG46" s="26" t="str">
        <f t="shared" si="58"/>
        <v/>
      </c>
      <c r="ABH46" s="24" t="str">
        <f t="shared" si="399"/>
        <v/>
      </c>
      <c r="ABI46" s="24" t="str">
        <f t="shared" si="482"/>
        <v/>
      </c>
      <c r="ABJ46" s="101" t="str">
        <f t="shared" si="312"/>
        <v/>
      </c>
      <c r="ABK46" s="24" t="str">
        <f t="shared" si="313"/>
        <v/>
      </c>
      <c r="ABL46" s="27">
        <f t="shared" si="380"/>
        <v>1</v>
      </c>
      <c r="ABM46" s="27" t="str">
        <f t="shared" si="314"/>
        <v>1</v>
      </c>
      <c r="ABN46" s="27" t="str">
        <f t="shared" si="360"/>
        <v/>
      </c>
      <c r="ABO46" s="27" t="str">
        <f t="shared" si="315"/>
        <v/>
      </c>
      <c r="ABP46" s="28" t="str">
        <f t="shared" ca="1" si="316"/>
        <v/>
      </c>
      <c r="ABQ46" s="33">
        <f>入力シート!ABO46</f>
        <v>0</v>
      </c>
      <c r="ABR46" s="88" t="str">
        <f t="shared" ca="1" si="483"/>
        <v/>
      </c>
      <c r="ABS46" s="87" t="str">
        <f t="shared" si="484"/>
        <v/>
      </c>
      <c r="ABT46" s="89" t="str">
        <f t="shared" ca="1" si="317"/>
        <v/>
      </c>
      <c r="ABU46" s="84">
        <f t="shared" si="318"/>
        <v>0</v>
      </c>
      <c r="ABV46" s="84" t="str">
        <f t="shared" si="485"/>
        <v/>
      </c>
      <c r="ABW46" s="84" t="str">
        <f t="shared" si="319"/>
        <v/>
      </c>
      <c r="ABX46" s="24" t="str">
        <f t="shared" si="320"/>
        <v/>
      </c>
      <c r="ABY46" s="101">
        <f>入力シート!ABP46</f>
        <v>0</v>
      </c>
      <c r="ABZ46" s="210">
        <f>入力シート!ABQ46</f>
        <v>0</v>
      </c>
      <c r="ACA46" s="211"/>
      <c r="ACB46" s="212"/>
      <c r="ACC46" s="94"/>
      <c r="ACD46" s="94"/>
      <c r="ACE46" s="94"/>
      <c r="ACF46" s="14">
        <f>入力シート!ABR46</f>
        <v>0</v>
      </c>
    </row>
    <row r="47" spans="2:760" ht="18" customHeight="1" x14ac:dyDescent="0.2">
      <c r="B47" s="30" t="str">
        <f t="shared" si="321"/>
        <v/>
      </c>
      <c r="C47" s="101">
        <f>入力シート!B47</f>
        <v>0</v>
      </c>
      <c r="D47" s="101" t="str">
        <f>IF(B47="","",入力シート!C47)</f>
        <v/>
      </c>
      <c r="E47" s="24">
        <f>TIME(入力シート!E47,入力シート!G47,0)</f>
        <v>0</v>
      </c>
      <c r="F47" s="24">
        <f>TIME(入力シート!I47,入力シート!K47,0)</f>
        <v>0</v>
      </c>
      <c r="G47" s="31">
        <f>TIME(入力シート!M47,入力シート!O47,0)</f>
        <v>0</v>
      </c>
      <c r="H47" s="31">
        <f>TIME(入力シート!Q47,入力シート!S47,0)</f>
        <v>0</v>
      </c>
      <c r="I47" s="24">
        <f t="shared" si="60"/>
        <v>0</v>
      </c>
      <c r="J47" s="24">
        <f t="shared" si="61"/>
        <v>0</v>
      </c>
      <c r="K47" s="24">
        <f t="shared" si="62"/>
        <v>0</v>
      </c>
      <c r="L47" s="26" t="str">
        <f t="shared" si="400"/>
        <v/>
      </c>
      <c r="M47" s="26" t="str">
        <f t="shared" si="486"/>
        <v/>
      </c>
      <c r="N47" s="24" t="str">
        <f t="shared" si="401"/>
        <v/>
      </c>
      <c r="O47" s="24" t="str">
        <f t="shared" si="402"/>
        <v/>
      </c>
      <c r="P47" s="101" t="str">
        <f t="shared" si="403"/>
        <v/>
      </c>
      <c r="Q47" s="24" t="str">
        <f t="shared" si="66"/>
        <v/>
      </c>
      <c r="R47" s="27">
        <f t="shared" si="361"/>
        <v>1</v>
      </c>
      <c r="S47" s="27" t="str">
        <f t="shared" si="404"/>
        <v>1</v>
      </c>
      <c r="T47" s="27" t="str">
        <f t="shared" si="322"/>
        <v/>
      </c>
      <c r="U47" s="27" t="str">
        <f t="shared" si="405"/>
        <v/>
      </c>
      <c r="V47" s="28" t="str">
        <f t="shared" ca="1" si="406"/>
        <v/>
      </c>
      <c r="W47" s="33">
        <f>入力シート!U47</f>
        <v>0</v>
      </c>
      <c r="X47" s="88" t="str">
        <f t="shared" ca="1" si="407"/>
        <v/>
      </c>
      <c r="Y47" s="87" t="str">
        <f t="shared" si="408"/>
        <v/>
      </c>
      <c r="Z47" s="89" t="str">
        <f t="shared" ca="1" si="70"/>
        <v/>
      </c>
      <c r="AA47" s="84">
        <f t="shared" si="71"/>
        <v>0</v>
      </c>
      <c r="AB47" s="84" t="str">
        <f t="shared" si="409"/>
        <v/>
      </c>
      <c r="AC47" s="84" t="str">
        <f t="shared" si="72"/>
        <v/>
      </c>
      <c r="AD47" s="24" t="str">
        <f t="shared" si="73"/>
        <v/>
      </c>
      <c r="AE47" s="101">
        <f>入力シート!V47</f>
        <v>0</v>
      </c>
      <c r="AF47" s="210">
        <f>入力シート!W47</f>
        <v>0</v>
      </c>
      <c r="AG47" s="211"/>
      <c r="AH47" s="212"/>
      <c r="AI47" s="94"/>
      <c r="AJ47" s="94"/>
      <c r="AK47" s="94"/>
      <c r="AL47" s="14">
        <f>入力シート!X47</f>
        <v>0</v>
      </c>
      <c r="AN47" s="30" t="str">
        <f t="shared" si="323"/>
        <v/>
      </c>
      <c r="AO47" s="101">
        <f>入力シート!AN47</f>
        <v>0</v>
      </c>
      <c r="AP47" s="101" t="str">
        <f>IF(AN47="","",入力シート!AO47)</f>
        <v/>
      </c>
      <c r="AQ47" s="24">
        <f>TIME(入力シート!AQ47,入力シート!AS47,0)</f>
        <v>0</v>
      </c>
      <c r="AR47" s="24">
        <f>TIME(入力シート!AU47,入力シート!AW47,0)</f>
        <v>0</v>
      </c>
      <c r="AS47" s="31">
        <f>TIME(入力シート!AY47,入力シート!BA47,0)</f>
        <v>0</v>
      </c>
      <c r="AT47" s="31">
        <f>TIME(入力シート!BC47,入力シート!BE47,0)</f>
        <v>0</v>
      </c>
      <c r="AU47" s="24">
        <f t="shared" si="74"/>
        <v>0</v>
      </c>
      <c r="AV47" s="24">
        <f t="shared" si="75"/>
        <v>0</v>
      </c>
      <c r="AW47" s="24">
        <f t="shared" si="76"/>
        <v>0</v>
      </c>
      <c r="AX47" s="26" t="str">
        <f t="shared" si="3"/>
        <v/>
      </c>
      <c r="AY47" s="26" t="str">
        <f t="shared" si="4"/>
        <v/>
      </c>
      <c r="AZ47" s="24" t="str">
        <f t="shared" si="381"/>
        <v/>
      </c>
      <c r="BA47" s="24" t="str">
        <f t="shared" si="410"/>
        <v/>
      </c>
      <c r="BB47" s="101" t="str">
        <f t="shared" si="78"/>
        <v/>
      </c>
      <c r="BC47" s="24" t="str">
        <f t="shared" si="79"/>
        <v/>
      </c>
      <c r="BD47" s="27">
        <f t="shared" si="362"/>
        <v>1</v>
      </c>
      <c r="BE47" s="27" t="str">
        <f t="shared" si="80"/>
        <v>1</v>
      </c>
      <c r="BF47" s="27" t="str">
        <f t="shared" si="324"/>
        <v/>
      </c>
      <c r="BG47" s="27" t="str">
        <f t="shared" si="81"/>
        <v/>
      </c>
      <c r="BH47" s="28" t="str">
        <f t="shared" ca="1" si="82"/>
        <v/>
      </c>
      <c r="BI47" s="33">
        <f>入力シート!BG47</f>
        <v>0</v>
      </c>
      <c r="BJ47" s="88" t="str">
        <f t="shared" ca="1" si="411"/>
        <v/>
      </c>
      <c r="BK47" s="87" t="str">
        <f t="shared" si="412"/>
        <v/>
      </c>
      <c r="BL47" s="89" t="str">
        <f t="shared" ca="1" si="83"/>
        <v/>
      </c>
      <c r="BM47" s="84">
        <f t="shared" si="84"/>
        <v>0</v>
      </c>
      <c r="BN47" s="84" t="str">
        <f t="shared" si="413"/>
        <v/>
      </c>
      <c r="BO47" s="84" t="str">
        <f t="shared" si="85"/>
        <v/>
      </c>
      <c r="BP47" s="24" t="str">
        <f t="shared" si="86"/>
        <v/>
      </c>
      <c r="BQ47" s="101">
        <f>入力シート!BH47</f>
        <v>0</v>
      </c>
      <c r="BR47" s="210">
        <f>入力シート!BI47</f>
        <v>0</v>
      </c>
      <c r="BS47" s="211"/>
      <c r="BT47" s="212"/>
      <c r="BU47" s="94"/>
      <c r="BV47" s="94"/>
      <c r="BW47" s="94"/>
      <c r="BX47" s="14">
        <f>入力シート!BJ47</f>
        <v>0</v>
      </c>
      <c r="BZ47" s="30" t="str">
        <f t="shared" si="325"/>
        <v/>
      </c>
      <c r="CA47" s="101">
        <f>入力シート!BZ47</f>
        <v>0</v>
      </c>
      <c r="CB47" s="101" t="str">
        <f>IF(BZ47="","",入力シート!CA47)</f>
        <v/>
      </c>
      <c r="CC47" s="24">
        <f>TIME(入力シート!CC47,入力シート!CE47,0)</f>
        <v>0</v>
      </c>
      <c r="CD47" s="24">
        <f>TIME(入力シート!CG47,入力シート!CI47,0)</f>
        <v>0</v>
      </c>
      <c r="CE47" s="31">
        <f>TIME(入力シート!CK47,入力シート!CM47,0)</f>
        <v>0</v>
      </c>
      <c r="CF47" s="31">
        <f>TIME(入力シート!CO47,入力シート!CQ47,0)</f>
        <v>0</v>
      </c>
      <c r="CG47" s="24">
        <f t="shared" si="87"/>
        <v>0</v>
      </c>
      <c r="CH47" s="24">
        <f t="shared" si="88"/>
        <v>0</v>
      </c>
      <c r="CI47" s="24">
        <f t="shared" si="89"/>
        <v>0</v>
      </c>
      <c r="CJ47" s="26" t="str">
        <f t="shared" si="6"/>
        <v/>
      </c>
      <c r="CK47" s="26" t="str">
        <f t="shared" si="7"/>
        <v/>
      </c>
      <c r="CL47" s="24" t="str">
        <f t="shared" si="382"/>
        <v/>
      </c>
      <c r="CM47" s="24" t="str">
        <f t="shared" si="414"/>
        <v/>
      </c>
      <c r="CN47" s="101" t="str">
        <f t="shared" si="91"/>
        <v/>
      </c>
      <c r="CO47" s="24" t="str">
        <f t="shared" si="92"/>
        <v/>
      </c>
      <c r="CP47" s="27">
        <f t="shared" si="363"/>
        <v>1</v>
      </c>
      <c r="CQ47" s="27" t="str">
        <f t="shared" si="93"/>
        <v>1</v>
      </c>
      <c r="CR47" s="27" t="str">
        <f t="shared" si="326"/>
        <v/>
      </c>
      <c r="CS47" s="27" t="str">
        <f t="shared" si="94"/>
        <v/>
      </c>
      <c r="CT47" s="28" t="str">
        <f t="shared" ca="1" si="95"/>
        <v/>
      </c>
      <c r="CU47" s="33">
        <f>入力シート!CS47</f>
        <v>0</v>
      </c>
      <c r="CV47" s="88" t="str">
        <f t="shared" ca="1" si="415"/>
        <v/>
      </c>
      <c r="CW47" s="87" t="str">
        <f t="shared" si="416"/>
        <v/>
      </c>
      <c r="CX47" s="89" t="str">
        <f t="shared" ca="1" si="96"/>
        <v/>
      </c>
      <c r="CY47" s="84">
        <f t="shared" si="97"/>
        <v>0</v>
      </c>
      <c r="CZ47" s="84" t="str">
        <f t="shared" si="417"/>
        <v/>
      </c>
      <c r="DA47" s="84" t="str">
        <f t="shared" si="98"/>
        <v/>
      </c>
      <c r="DB47" s="24" t="str">
        <f t="shared" si="99"/>
        <v/>
      </c>
      <c r="DC47" s="101">
        <f>入力シート!CT47</f>
        <v>0</v>
      </c>
      <c r="DD47" s="210">
        <f>入力シート!CU47</f>
        <v>0</v>
      </c>
      <c r="DE47" s="211"/>
      <c r="DF47" s="212"/>
      <c r="DG47" s="94"/>
      <c r="DH47" s="94"/>
      <c r="DI47" s="94"/>
      <c r="DJ47" s="14">
        <f>入力シート!CV47</f>
        <v>0</v>
      </c>
      <c r="DL47" s="30" t="str">
        <f t="shared" si="327"/>
        <v/>
      </c>
      <c r="DM47" s="101">
        <f>入力シート!DL47</f>
        <v>0</v>
      </c>
      <c r="DN47" s="101" t="str">
        <f>IF(DL47="","",入力シート!DM47)</f>
        <v/>
      </c>
      <c r="DO47" s="24">
        <f>TIME(入力シート!DO47,入力シート!DQ47,0)</f>
        <v>0</v>
      </c>
      <c r="DP47" s="24">
        <f>TIME(入力シート!DS47,入力シート!DU47,0)</f>
        <v>0</v>
      </c>
      <c r="DQ47" s="31">
        <f>TIME(入力シート!DW47,入力シート!DY47,0)</f>
        <v>0</v>
      </c>
      <c r="DR47" s="31">
        <f>TIME(入力シート!EA47,入力シート!EC47,0)</f>
        <v>0</v>
      </c>
      <c r="DS47" s="24">
        <f t="shared" si="100"/>
        <v>0</v>
      </c>
      <c r="DT47" s="24">
        <f t="shared" si="101"/>
        <v>0</v>
      </c>
      <c r="DU47" s="24">
        <f t="shared" si="102"/>
        <v>0</v>
      </c>
      <c r="DV47" s="26" t="str">
        <f t="shared" si="9"/>
        <v/>
      </c>
      <c r="DW47" s="26" t="str">
        <f t="shared" si="10"/>
        <v/>
      </c>
      <c r="DX47" s="24" t="str">
        <f t="shared" si="383"/>
        <v/>
      </c>
      <c r="DY47" s="24" t="str">
        <f t="shared" si="418"/>
        <v/>
      </c>
      <c r="DZ47" s="101" t="str">
        <f t="shared" si="104"/>
        <v/>
      </c>
      <c r="EA47" s="24" t="str">
        <f t="shared" si="105"/>
        <v/>
      </c>
      <c r="EB47" s="27">
        <f t="shared" si="364"/>
        <v>1</v>
      </c>
      <c r="EC47" s="27" t="str">
        <f t="shared" si="106"/>
        <v>1</v>
      </c>
      <c r="ED47" s="27" t="str">
        <f t="shared" si="328"/>
        <v/>
      </c>
      <c r="EE47" s="27" t="str">
        <f t="shared" si="107"/>
        <v/>
      </c>
      <c r="EF47" s="28" t="str">
        <f t="shared" ca="1" si="108"/>
        <v/>
      </c>
      <c r="EG47" s="33">
        <f>入力シート!EE47</f>
        <v>0</v>
      </c>
      <c r="EH47" s="88" t="str">
        <f t="shared" ca="1" si="419"/>
        <v/>
      </c>
      <c r="EI47" s="87" t="str">
        <f t="shared" si="420"/>
        <v/>
      </c>
      <c r="EJ47" s="89" t="str">
        <f t="shared" ca="1" si="109"/>
        <v/>
      </c>
      <c r="EK47" s="84">
        <f t="shared" si="110"/>
        <v>0</v>
      </c>
      <c r="EL47" s="84" t="str">
        <f t="shared" si="421"/>
        <v/>
      </c>
      <c r="EM47" s="84" t="str">
        <f t="shared" si="111"/>
        <v/>
      </c>
      <c r="EN47" s="24" t="str">
        <f t="shared" si="112"/>
        <v/>
      </c>
      <c r="EO47" s="101">
        <f>入力シート!EF47</f>
        <v>0</v>
      </c>
      <c r="EP47" s="210">
        <f>入力シート!EG47</f>
        <v>0</v>
      </c>
      <c r="EQ47" s="211"/>
      <c r="ER47" s="212"/>
      <c r="ES47" s="94"/>
      <c r="ET47" s="94"/>
      <c r="EU47" s="94"/>
      <c r="EV47" s="14">
        <f>入力シート!EH47</f>
        <v>0</v>
      </c>
      <c r="EX47" s="30" t="str">
        <f t="shared" si="329"/>
        <v/>
      </c>
      <c r="EY47" s="101">
        <f>入力シート!EX47</f>
        <v>0</v>
      </c>
      <c r="EZ47" s="101" t="str">
        <f>IF(EX47="","",入力シート!EY47)</f>
        <v/>
      </c>
      <c r="FA47" s="24">
        <f>TIME(入力シート!FA47,入力シート!FC47,0)</f>
        <v>0</v>
      </c>
      <c r="FB47" s="24">
        <f>TIME(入力シート!FE47,入力シート!FG47,0)</f>
        <v>0</v>
      </c>
      <c r="FC47" s="31">
        <f>TIME(入力シート!FI47,入力シート!FK47,0)</f>
        <v>0</v>
      </c>
      <c r="FD47" s="31">
        <f>TIME(入力シート!FM47,入力シート!FO47,0)</f>
        <v>0</v>
      </c>
      <c r="FE47" s="24">
        <f t="shared" si="113"/>
        <v>0</v>
      </c>
      <c r="FF47" s="24">
        <f t="shared" si="114"/>
        <v>0</v>
      </c>
      <c r="FG47" s="24">
        <f t="shared" si="115"/>
        <v>0</v>
      </c>
      <c r="FH47" s="26" t="str">
        <f t="shared" si="12"/>
        <v/>
      </c>
      <c r="FI47" s="26" t="str">
        <f t="shared" si="13"/>
        <v/>
      </c>
      <c r="FJ47" s="24" t="str">
        <f t="shared" si="384"/>
        <v/>
      </c>
      <c r="FK47" s="24" t="str">
        <f t="shared" si="422"/>
        <v/>
      </c>
      <c r="FL47" s="101" t="str">
        <f t="shared" si="117"/>
        <v/>
      </c>
      <c r="FM47" s="24" t="str">
        <f t="shared" si="118"/>
        <v/>
      </c>
      <c r="FN47" s="27">
        <f t="shared" si="365"/>
        <v>1</v>
      </c>
      <c r="FO47" s="27" t="str">
        <f t="shared" si="119"/>
        <v>1</v>
      </c>
      <c r="FP47" s="27" t="str">
        <f t="shared" si="330"/>
        <v/>
      </c>
      <c r="FQ47" s="27" t="str">
        <f t="shared" si="120"/>
        <v/>
      </c>
      <c r="FR47" s="28" t="str">
        <f t="shared" ca="1" si="121"/>
        <v/>
      </c>
      <c r="FS47" s="33">
        <f>入力シート!FQ47</f>
        <v>0</v>
      </c>
      <c r="FT47" s="88" t="str">
        <f t="shared" ca="1" si="423"/>
        <v/>
      </c>
      <c r="FU47" s="87" t="str">
        <f t="shared" si="424"/>
        <v/>
      </c>
      <c r="FV47" s="89" t="str">
        <f t="shared" ca="1" si="122"/>
        <v/>
      </c>
      <c r="FW47" s="84">
        <f t="shared" si="123"/>
        <v>0</v>
      </c>
      <c r="FX47" s="84" t="str">
        <f t="shared" si="425"/>
        <v/>
      </c>
      <c r="FY47" s="84" t="str">
        <f t="shared" si="124"/>
        <v/>
      </c>
      <c r="FZ47" s="24" t="str">
        <f t="shared" si="125"/>
        <v/>
      </c>
      <c r="GA47" s="101">
        <f>入力シート!FR47</f>
        <v>0</v>
      </c>
      <c r="GB47" s="210">
        <f>入力シート!FS47</f>
        <v>0</v>
      </c>
      <c r="GC47" s="211"/>
      <c r="GD47" s="212"/>
      <c r="GE47" s="94"/>
      <c r="GF47" s="94"/>
      <c r="GG47" s="94"/>
      <c r="GH47" s="14">
        <f>入力シート!FT47</f>
        <v>0</v>
      </c>
      <c r="GJ47" s="30" t="str">
        <f t="shared" si="331"/>
        <v/>
      </c>
      <c r="GK47" s="101">
        <f>入力シート!GJ47</f>
        <v>0</v>
      </c>
      <c r="GL47" s="101" t="str">
        <f>IF(GJ47="","",入力シート!GK47)</f>
        <v/>
      </c>
      <c r="GM47" s="24">
        <f>TIME(入力シート!GM47,入力シート!GO47,0)</f>
        <v>0</v>
      </c>
      <c r="GN47" s="24">
        <f>TIME(入力シート!GQ47,入力シート!GS47,0)</f>
        <v>0</v>
      </c>
      <c r="GO47" s="31">
        <f>TIME(入力シート!GU47,入力シート!GW47,0)</f>
        <v>0</v>
      </c>
      <c r="GP47" s="31">
        <f>TIME(入力シート!GY47,入力シート!HA47,0)</f>
        <v>0</v>
      </c>
      <c r="GQ47" s="24">
        <f t="shared" si="126"/>
        <v>0</v>
      </c>
      <c r="GR47" s="24">
        <f t="shared" si="127"/>
        <v>0</v>
      </c>
      <c r="GS47" s="24">
        <f t="shared" si="128"/>
        <v>0</v>
      </c>
      <c r="GT47" s="26" t="str">
        <f t="shared" si="15"/>
        <v/>
      </c>
      <c r="GU47" s="26" t="str">
        <f t="shared" si="16"/>
        <v/>
      </c>
      <c r="GV47" s="24" t="str">
        <f t="shared" si="385"/>
        <v/>
      </c>
      <c r="GW47" s="24" t="str">
        <f t="shared" si="426"/>
        <v/>
      </c>
      <c r="GX47" s="101" t="str">
        <f t="shared" si="130"/>
        <v/>
      </c>
      <c r="GY47" s="24" t="str">
        <f t="shared" si="131"/>
        <v/>
      </c>
      <c r="GZ47" s="27">
        <f t="shared" si="366"/>
        <v>1</v>
      </c>
      <c r="HA47" s="27" t="str">
        <f t="shared" si="132"/>
        <v>1</v>
      </c>
      <c r="HB47" s="27" t="str">
        <f t="shared" si="332"/>
        <v/>
      </c>
      <c r="HC47" s="27" t="str">
        <f t="shared" si="133"/>
        <v/>
      </c>
      <c r="HD47" s="28" t="str">
        <f t="shared" ca="1" si="134"/>
        <v/>
      </c>
      <c r="HE47" s="33">
        <f>入力シート!HC47</f>
        <v>0</v>
      </c>
      <c r="HF47" s="88" t="str">
        <f t="shared" ca="1" si="427"/>
        <v/>
      </c>
      <c r="HG47" s="87" t="str">
        <f t="shared" si="428"/>
        <v/>
      </c>
      <c r="HH47" s="89" t="str">
        <f t="shared" ca="1" si="135"/>
        <v/>
      </c>
      <c r="HI47" s="84">
        <f t="shared" si="136"/>
        <v>0</v>
      </c>
      <c r="HJ47" s="84" t="str">
        <f t="shared" si="429"/>
        <v/>
      </c>
      <c r="HK47" s="84" t="str">
        <f t="shared" si="137"/>
        <v/>
      </c>
      <c r="HL47" s="24" t="str">
        <f t="shared" si="138"/>
        <v/>
      </c>
      <c r="HM47" s="101">
        <f>入力シート!HD47</f>
        <v>0</v>
      </c>
      <c r="HN47" s="210">
        <f>入力シート!HE47</f>
        <v>0</v>
      </c>
      <c r="HO47" s="211"/>
      <c r="HP47" s="212"/>
      <c r="HQ47" s="94"/>
      <c r="HR47" s="94"/>
      <c r="HS47" s="94"/>
      <c r="HT47" s="14">
        <f>入力シート!HF47</f>
        <v>0</v>
      </c>
      <c r="HV47" s="30" t="str">
        <f t="shared" si="333"/>
        <v/>
      </c>
      <c r="HW47" s="101">
        <f>入力シート!HV47</f>
        <v>0</v>
      </c>
      <c r="HX47" s="101" t="str">
        <f>IF(HV47="","",入力シート!HW47)</f>
        <v/>
      </c>
      <c r="HY47" s="24">
        <f>TIME(入力シート!HY47,入力シート!IA47,0)</f>
        <v>0</v>
      </c>
      <c r="HZ47" s="24">
        <f>TIME(入力シート!IC47,入力シート!IE47,0)</f>
        <v>0</v>
      </c>
      <c r="IA47" s="31">
        <f>TIME(入力シート!IG47,入力シート!II47,0)</f>
        <v>0</v>
      </c>
      <c r="IB47" s="31">
        <f>TIME(入力シート!IK47,入力シート!IM47,0)</f>
        <v>0</v>
      </c>
      <c r="IC47" s="24">
        <f t="shared" si="139"/>
        <v>0</v>
      </c>
      <c r="ID47" s="24">
        <f t="shared" si="140"/>
        <v>0</v>
      </c>
      <c r="IE47" s="24">
        <f t="shared" si="141"/>
        <v>0</v>
      </c>
      <c r="IF47" s="26" t="str">
        <f t="shared" si="18"/>
        <v/>
      </c>
      <c r="IG47" s="26" t="str">
        <f t="shared" si="19"/>
        <v/>
      </c>
      <c r="IH47" s="24" t="str">
        <f t="shared" si="386"/>
        <v/>
      </c>
      <c r="II47" s="24" t="str">
        <f t="shared" si="430"/>
        <v/>
      </c>
      <c r="IJ47" s="101" t="str">
        <f t="shared" si="143"/>
        <v/>
      </c>
      <c r="IK47" s="24" t="str">
        <f t="shared" si="144"/>
        <v/>
      </c>
      <c r="IL47" s="27">
        <f t="shared" si="367"/>
        <v>1</v>
      </c>
      <c r="IM47" s="27" t="str">
        <f t="shared" si="145"/>
        <v>1</v>
      </c>
      <c r="IN47" s="27" t="str">
        <f t="shared" si="334"/>
        <v/>
      </c>
      <c r="IO47" s="27" t="str">
        <f t="shared" si="146"/>
        <v/>
      </c>
      <c r="IP47" s="28" t="str">
        <f t="shared" ca="1" si="147"/>
        <v/>
      </c>
      <c r="IQ47" s="33">
        <f>入力シート!IO47</f>
        <v>0</v>
      </c>
      <c r="IR47" s="88" t="str">
        <f t="shared" ca="1" si="431"/>
        <v/>
      </c>
      <c r="IS47" s="87" t="str">
        <f t="shared" si="432"/>
        <v/>
      </c>
      <c r="IT47" s="89" t="str">
        <f t="shared" ca="1" si="148"/>
        <v/>
      </c>
      <c r="IU47" s="84">
        <f t="shared" si="149"/>
        <v>0</v>
      </c>
      <c r="IV47" s="84" t="str">
        <f t="shared" si="433"/>
        <v/>
      </c>
      <c r="IW47" s="84" t="str">
        <f t="shared" si="150"/>
        <v/>
      </c>
      <c r="IX47" s="24" t="str">
        <f t="shared" si="151"/>
        <v/>
      </c>
      <c r="IY47" s="101">
        <f>入力シート!IP47</f>
        <v>0</v>
      </c>
      <c r="IZ47" s="210">
        <f>入力シート!IQ47</f>
        <v>0</v>
      </c>
      <c r="JA47" s="211"/>
      <c r="JB47" s="212"/>
      <c r="JC47" s="94"/>
      <c r="JD47" s="94"/>
      <c r="JE47" s="94"/>
      <c r="JF47" s="14">
        <f>入力シート!IR47</f>
        <v>0</v>
      </c>
      <c r="JH47" s="30" t="str">
        <f t="shared" si="335"/>
        <v/>
      </c>
      <c r="JI47" s="101">
        <f>入力シート!JH47</f>
        <v>0</v>
      </c>
      <c r="JJ47" s="101" t="str">
        <f>IF(JH47="","",入力シート!JI47)</f>
        <v/>
      </c>
      <c r="JK47" s="24">
        <f>TIME(入力シート!JK47,入力シート!JM47,0)</f>
        <v>0</v>
      </c>
      <c r="JL47" s="24">
        <f>TIME(入力シート!JO47,入力シート!JQ47,0)</f>
        <v>0</v>
      </c>
      <c r="JM47" s="31">
        <f>TIME(入力シート!JS47,入力シート!JU47,0)</f>
        <v>0</v>
      </c>
      <c r="JN47" s="31">
        <f>TIME(入力シート!JW47,入力シート!JY47,0)</f>
        <v>0</v>
      </c>
      <c r="JO47" s="24">
        <f t="shared" si="152"/>
        <v>0</v>
      </c>
      <c r="JP47" s="24">
        <f t="shared" si="153"/>
        <v>0</v>
      </c>
      <c r="JQ47" s="24">
        <f t="shared" si="154"/>
        <v>0</v>
      </c>
      <c r="JR47" s="26" t="str">
        <f t="shared" si="21"/>
        <v/>
      </c>
      <c r="JS47" s="26" t="str">
        <f t="shared" si="22"/>
        <v/>
      </c>
      <c r="JT47" s="24" t="str">
        <f t="shared" si="387"/>
        <v/>
      </c>
      <c r="JU47" s="24" t="str">
        <f t="shared" si="434"/>
        <v/>
      </c>
      <c r="JV47" s="101" t="str">
        <f t="shared" si="156"/>
        <v/>
      </c>
      <c r="JW47" s="24" t="str">
        <f t="shared" si="157"/>
        <v/>
      </c>
      <c r="JX47" s="27">
        <f t="shared" si="368"/>
        <v>1</v>
      </c>
      <c r="JY47" s="27" t="str">
        <f t="shared" si="158"/>
        <v>1</v>
      </c>
      <c r="JZ47" s="27" t="str">
        <f t="shared" si="336"/>
        <v/>
      </c>
      <c r="KA47" s="27" t="str">
        <f t="shared" si="159"/>
        <v/>
      </c>
      <c r="KB47" s="28" t="str">
        <f t="shared" ca="1" si="160"/>
        <v/>
      </c>
      <c r="KC47" s="33">
        <f>入力シート!KA47</f>
        <v>0</v>
      </c>
      <c r="KD47" s="88" t="str">
        <f t="shared" ca="1" si="435"/>
        <v/>
      </c>
      <c r="KE47" s="87" t="str">
        <f t="shared" si="436"/>
        <v/>
      </c>
      <c r="KF47" s="89" t="str">
        <f t="shared" ca="1" si="161"/>
        <v/>
      </c>
      <c r="KG47" s="84">
        <f t="shared" si="162"/>
        <v>0</v>
      </c>
      <c r="KH47" s="84" t="str">
        <f t="shared" si="437"/>
        <v/>
      </c>
      <c r="KI47" s="84" t="str">
        <f t="shared" si="163"/>
        <v/>
      </c>
      <c r="KJ47" s="24" t="str">
        <f t="shared" si="164"/>
        <v/>
      </c>
      <c r="KK47" s="101">
        <f>入力シート!KB47</f>
        <v>0</v>
      </c>
      <c r="KL47" s="210">
        <f>入力シート!KC47</f>
        <v>0</v>
      </c>
      <c r="KM47" s="211"/>
      <c r="KN47" s="212"/>
      <c r="KO47" s="94"/>
      <c r="KP47" s="94"/>
      <c r="KQ47" s="94"/>
      <c r="KR47" s="14">
        <f>入力シート!KD47</f>
        <v>0</v>
      </c>
      <c r="KT47" s="30" t="str">
        <f t="shared" si="337"/>
        <v/>
      </c>
      <c r="KU47" s="101">
        <f>入力シート!KT47</f>
        <v>0</v>
      </c>
      <c r="KV47" s="101" t="str">
        <f>IF(KT47="","",入力シート!KU47)</f>
        <v/>
      </c>
      <c r="KW47" s="24">
        <f>TIME(入力シート!KW47,入力シート!KY47,0)</f>
        <v>0</v>
      </c>
      <c r="KX47" s="24">
        <f>TIME(入力シート!LA47,入力シート!LC47,0)</f>
        <v>0</v>
      </c>
      <c r="KY47" s="31">
        <f>TIME(入力シート!LE47,入力シート!LG47,0)</f>
        <v>0</v>
      </c>
      <c r="KZ47" s="31">
        <f>TIME(入力シート!LI47,入力シート!LK47,0)</f>
        <v>0</v>
      </c>
      <c r="LA47" s="24">
        <f t="shared" si="165"/>
        <v>0</v>
      </c>
      <c r="LB47" s="24">
        <f t="shared" si="166"/>
        <v>0</v>
      </c>
      <c r="LC47" s="24">
        <f t="shared" si="167"/>
        <v>0</v>
      </c>
      <c r="LD47" s="26" t="str">
        <f t="shared" si="24"/>
        <v/>
      </c>
      <c r="LE47" s="26" t="str">
        <f t="shared" si="25"/>
        <v/>
      </c>
      <c r="LF47" s="24" t="str">
        <f t="shared" si="388"/>
        <v/>
      </c>
      <c r="LG47" s="24" t="str">
        <f t="shared" si="438"/>
        <v/>
      </c>
      <c r="LH47" s="101" t="str">
        <f t="shared" si="169"/>
        <v/>
      </c>
      <c r="LI47" s="24" t="str">
        <f t="shared" si="170"/>
        <v/>
      </c>
      <c r="LJ47" s="27">
        <f t="shared" si="369"/>
        <v>1</v>
      </c>
      <c r="LK47" s="27" t="str">
        <f t="shared" si="171"/>
        <v>1</v>
      </c>
      <c r="LL47" s="27" t="str">
        <f t="shared" si="338"/>
        <v/>
      </c>
      <c r="LM47" s="27" t="str">
        <f t="shared" si="172"/>
        <v/>
      </c>
      <c r="LN47" s="28" t="str">
        <f t="shared" ca="1" si="173"/>
        <v/>
      </c>
      <c r="LO47" s="33">
        <f>入力シート!LM47</f>
        <v>0</v>
      </c>
      <c r="LP47" s="88" t="str">
        <f t="shared" ca="1" si="439"/>
        <v/>
      </c>
      <c r="LQ47" s="87" t="str">
        <f t="shared" si="440"/>
        <v/>
      </c>
      <c r="LR47" s="89" t="str">
        <f t="shared" ca="1" si="174"/>
        <v/>
      </c>
      <c r="LS47" s="84">
        <f t="shared" si="175"/>
        <v>0</v>
      </c>
      <c r="LT47" s="84" t="str">
        <f t="shared" si="441"/>
        <v/>
      </c>
      <c r="LU47" s="84" t="str">
        <f t="shared" si="176"/>
        <v/>
      </c>
      <c r="LV47" s="24" t="str">
        <f t="shared" si="177"/>
        <v/>
      </c>
      <c r="LW47" s="101">
        <f>入力シート!LN47</f>
        <v>0</v>
      </c>
      <c r="LX47" s="210">
        <f>入力シート!LO47</f>
        <v>0</v>
      </c>
      <c r="LY47" s="211"/>
      <c r="LZ47" s="212"/>
      <c r="MA47" s="94"/>
      <c r="MB47" s="94"/>
      <c r="MC47" s="94"/>
      <c r="MD47" s="14">
        <f>入力シート!LP47</f>
        <v>0</v>
      </c>
      <c r="MF47" s="30" t="str">
        <f t="shared" si="339"/>
        <v/>
      </c>
      <c r="MG47" s="101">
        <f>入力シート!MF47</f>
        <v>0</v>
      </c>
      <c r="MH47" s="101" t="str">
        <f>IF(MF47="","",入力シート!MG47)</f>
        <v/>
      </c>
      <c r="MI47" s="24">
        <f>TIME(入力シート!MI47,入力シート!MK47,0)</f>
        <v>0</v>
      </c>
      <c r="MJ47" s="24">
        <f>TIME(入力シート!MM47,入力シート!MO47,0)</f>
        <v>0</v>
      </c>
      <c r="MK47" s="31">
        <f>TIME(入力シート!MQ47,入力シート!MS47,0)</f>
        <v>0</v>
      </c>
      <c r="ML47" s="31">
        <f>TIME(入力シート!MU47,入力シート!MW47,0)</f>
        <v>0</v>
      </c>
      <c r="MM47" s="24">
        <f t="shared" si="178"/>
        <v>0</v>
      </c>
      <c r="MN47" s="24">
        <f t="shared" si="179"/>
        <v>0</v>
      </c>
      <c r="MO47" s="24">
        <f t="shared" si="180"/>
        <v>0</v>
      </c>
      <c r="MP47" s="26" t="str">
        <f t="shared" si="27"/>
        <v/>
      </c>
      <c r="MQ47" s="26" t="str">
        <f t="shared" si="28"/>
        <v/>
      </c>
      <c r="MR47" s="24" t="str">
        <f t="shared" si="389"/>
        <v/>
      </c>
      <c r="MS47" s="24" t="str">
        <f t="shared" si="442"/>
        <v/>
      </c>
      <c r="MT47" s="101" t="str">
        <f t="shared" si="182"/>
        <v/>
      </c>
      <c r="MU47" s="24" t="str">
        <f t="shared" si="183"/>
        <v/>
      </c>
      <c r="MV47" s="27">
        <f t="shared" si="370"/>
        <v>1</v>
      </c>
      <c r="MW47" s="27" t="str">
        <f t="shared" si="184"/>
        <v>1</v>
      </c>
      <c r="MX47" s="27" t="str">
        <f t="shared" si="340"/>
        <v/>
      </c>
      <c r="MY47" s="27" t="str">
        <f t="shared" si="185"/>
        <v/>
      </c>
      <c r="MZ47" s="28" t="str">
        <f t="shared" ca="1" si="186"/>
        <v/>
      </c>
      <c r="NA47" s="33">
        <f>入力シート!MY47</f>
        <v>0</v>
      </c>
      <c r="NB47" s="88" t="str">
        <f t="shared" ca="1" si="443"/>
        <v/>
      </c>
      <c r="NC47" s="87" t="str">
        <f t="shared" si="444"/>
        <v/>
      </c>
      <c r="ND47" s="89" t="str">
        <f t="shared" ca="1" si="187"/>
        <v/>
      </c>
      <c r="NE47" s="84">
        <f t="shared" si="188"/>
        <v>0</v>
      </c>
      <c r="NF47" s="84" t="str">
        <f t="shared" si="445"/>
        <v/>
      </c>
      <c r="NG47" s="84" t="str">
        <f t="shared" si="189"/>
        <v/>
      </c>
      <c r="NH47" s="24" t="str">
        <f t="shared" si="190"/>
        <v/>
      </c>
      <c r="NI47" s="101">
        <f>入力シート!MZ47</f>
        <v>0</v>
      </c>
      <c r="NJ47" s="210">
        <f>入力シート!NA47</f>
        <v>0</v>
      </c>
      <c r="NK47" s="211"/>
      <c r="NL47" s="212"/>
      <c r="NM47" s="94"/>
      <c r="NN47" s="94"/>
      <c r="NO47" s="94"/>
      <c r="NP47" s="14">
        <f>入力シート!NB47</f>
        <v>0</v>
      </c>
      <c r="NR47" s="30" t="str">
        <f t="shared" si="341"/>
        <v/>
      </c>
      <c r="NS47" s="101">
        <f>入力シート!NR47</f>
        <v>0</v>
      </c>
      <c r="NT47" s="101" t="str">
        <f>IF(NR47="","",入力シート!NS47)</f>
        <v/>
      </c>
      <c r="NU47" s="24">
        <f>TIME(入力シート!NU47,入力シート!NW47,0)</f>
        <v>0</v>
      </c>
      <c r="NV47" s="24">
        <f>TIME(入力シート!NY47,入力シート!OA47,0)</f>
        <v>0</v>
      </c>
      <c r="NW47" s="31">
        <f>TIME(入力シート!OC47,入力シート!OE47,0)</f>
        <v>0</v>
      </c>
      <c r="NX47" s="31">
        <f>TIME(入力シート!OG47,入力シート!OI47,0)</f>
        <v>0</v>
      </c>
      <c r="NY47" s="24">
        <f t="shared" si="191"/>
        <v>0</v>
      </c>
      <c r="NZ47" s="24">
        <f t="shared" si="192"/>
        <v>0</v>
      </c>
      <c r="OA47" s="24">
        <f t="shared" si="193"/>
        <v>0</v>
      </c>
      <c r="OB47" s="26" t="str">
        <f t="shared" si="30"/>
        <v/>
      </c>
      <c r="OC47" s="26" t="str">
        <f t="shared" si="31"/>
        <v/>
      </c>
      <c r="OD47" s="24" t="str">
        <f t="shared" si="390"/>
        <v/>
      </c>
      <c r="OE47" s="24" t="str">
        <f t="shared" si="446"/>
        <v/>
      </c>
      <c r="OF47" s="101" t="str">
        <f t="shared" si="195"/>
        <v/>
      </c>
      <c r="OG47" s="24" t="str">
        <f t="shared" si="196"/>
        <v/>
      </c>
      <c r="OH47" s="27">
        <f t="shared" si="371"/>
        <v>1</v>
      </c>
      <c r="OI47" s="27" t="str">
        <f t="shared" si="197"/>
        <v>1</v>
      </c>
      <c r="OJ47" s="27" t="str">
        <f t="shared" si="342"/>
        <v/>
      </c>
      <c r="OK47" s="27" t="str">
        <f t="shared" si="198"/>
        <v/>
      </c>
      <c r="OL47" s="28" t="str">
        <f t="shared" ca="1" si="199"/>
        <v/>
      </c>
      <c r="OM47" s="33">
        <f>入力シート!OK47</f>
        <v>0</v>
      </c>
      <c r="ON47" s="88" t="str">
        <f t="shared" ca="1" si="447"/>
        <v/>
      </c>
      <c r="OO47" s="87" t="str">
        <f t="shared" si="448"/>
        <v/>
      </c>
      <c r="OP47" s="89" t="str">
        <f t="shared" ca="1" si="200"/>
        <v/>
      </c>
      <c r="OQ47" s="84">
        <f t="shared" si="201"/>
        <v>0</v>
      </c>
      <c r="OR47" s="84" t="str">
        <f t="shared" si="449"/>
        <v/>
      </c>
      <c r="OS47" s="84" t="str">
        <f t="shared" si="202"/>
        <v/>
      </c>
      <c r="OT47" s="24" t="str">
        <f t="shared" si="203"/>
        <v/>
      </c>
      <c r="OU47" s="101">
        <f>入力シート!OL47</f>
        <v>0</v>
      </c>
      <c r="OV47" s="210">
        <f>入力シート!OM47</f>
        <v>0</v>
      </c>
      <c r="OW47" s="211"/>
      <c r="OX47" s="212"/>
      <c r="OY47" s="94"/>
      <c r="OZ47" s="94"/>
      <c r="PA47" s="94"/>
      <c r="PB47" s="14">
        <f>入力シート!ON47</f>
        <v>0</v>
      </c>
      <c r="PD47" s="30" t="str">
        <f t="shared" si="343"/>
        <v/>
      </c>
      <c r="PE47" s="101">
        <f>入力シート!PD47</f>
        <v>0</v>
      </c>
      <c r="PF47" s="101" t="str">
        <f>IF(PD47="","",入力シート!PE47)</f>
        <v/>
      </c>
      <c r="PG47" s="24">
        <f>TIME(入力シート!PG47,入力シート!PI47,0)</f>
        <v>0</v>
      </c>
      <c r="PH47" s="24">
        <f>TIME(入力シート!PK47,入力シート!PM47,0)</f>
        <v>0</v>
      </c>
      <c r="PI47" s="31">
        <f>TIME(入力シート!PO47,入力シート!PQ47,0)</f>
        <v>0</v>
      </c>
      <c r="PJ47" s="31">
        <f>TIME(入力シート!PS47,入力シート!PU47,0)</f>
        <v>0</v>
      </c>
      <c r="PK47" s="24">
        <f t="shared" si="204"/>
        <v>0</v>
      </c>
      <c r="PL47" s="24">
        <f t="shared" si="205"/>
        <v>0</v>
      </c>
      <c r="PM47" s="24">
        <f t="shared" si="206"/>
        <v>0</v>
      </c>
      <c r="PN47" s="26" t="str">
        <f t="shared" si="33"/>
        <v/>
      </c>
      <c r="PO47" s="26" t="str">
        <f t="shared" si="34"/>
        <v/>
      </c>
      <c r="PP47" s="24" t="str">
        <f t="shared" si="391"/>
        <v/>
      </c>
      <c r="PQ47" s="24" t="str">
        <f t="shared" si="450"/>
        <v/>
      </c>
      <c r="PR47" s="101" t="str">
        <f t="shared" si="208"/>
        <v/>
      </c>
      <c r="PS47" s="24" t="str">
        <f t="shared" si="209"/>
        <v/>
      </c>
      <c r="PT47" s="27">
        <f t="shared" si="372"/>
        <v>1</v>
      </c>
      <c r="PU47" s="27" t="str">
        <f t="shared" si="210"/>
        <v>1</v>
      </c>
      <c r="PV47" s="27" t="str">
        <f t="shared" si="344"/>
        <v/>
      </c>
      <c r="PW47" s="27" t="str">
        <f t="shared" si="211"/>
        <v/>
      </c>
      <c r="PX47" s="28" t="str">
        <f t="shared" ca="1" si="212"/>
        <v/>
      </c>
      <c r="PY47" s="33">
        <f>入力シート!PW47</f>
        <v>0</v>
      </c>
      <c r="PZ47" s="88" t="str">
        <f t="shared" ca="1" si="451"/>
        <v/>
      </c>
      <c r="QA47" s="87" t="str">
        <f t="shared" si="452"/>
        <v/>
      </c>
      <c r="QB47" s="89" t="str">
        <f t="shared" ca="1" si="213"/>
        <v/>
      </c>
      <c r="QC47" s="84">
        <f t="shared" si="214"/>
        <v>0</v>
      </c>
      <c r="QD47" s="84" t="str">
        <f t="shared" si="453"/>
        <v/>
      </c>
      <c r="QE47" s="84" t="str">
        <f t="shared" si="215"/>
        <v/>
      </c>
      <c r="QF47" s="24" t="str">
        <f t="shared" si="216"/>
        <v/>
      </c>
      <c r="QG47" s="101">
        <f>入力シート!PX47</f>
        <v>0</v>
      </c>
      <c r="QH47" s="210">
        <f>入力シート!PY47</f>
        <v>0</v>
      </c>
      <c r="QI47" s="211"/>
      <c r="QJ47" s="212"/>
      <c r="QK47" s="94"/>
      <c r="QL47" s="94"/>
      <c r="QM47" s="94"/>
      <c r="QN47" s="14">
        <f>入力シート!PZ47</f>
        <v>0</v>
      </c>
      <c r="QP47" s="30" t="str">
        <f t="shared" si="345"/>
        <v/>
      </c>
      <c r="QQ47" s="101">
        <f>入力シート!QP47</f>
        <v>0</v>
      </c>
      <c r="QR47" s="101" t="str">
        <f>IF(QP47="","",入力シート!QQ47)</f>
        <v/>
      </c>
      <c r="QS47" s="24">
        <f>TIME(入力シート!QS47,入力シート!QU47,0)</f>
        <v>0</v>
      </c>
      <c r="QT47" s="24">
        <f>TIME(入力シート!QW47,入力シート!QY47,0)</f>
        <v>0</v>
      </c>
      <c r="QU47" s="31">
        <f>TIME(入力シート!RA47,入力シート!RC47,0)</f>
        <v>0</v>
      </c>
      <c r="QV47" s="31">
        <f>TIME(入力シート!RE47,入力シート!RG47,0)</f>
        <v>0</v>
      </c>
      <c r="QW47" s="24">
        <f t="shared" si="217"/>
        <v>0</v>
      </c>
      <c r="QX47" s="24">
        <f t="shared" si="218"/>
        <v>0</v>
      </c>
      <c r="QY47" s="24">
        <f t="shared" si="219"/>
        <v>0</v>
      </c>
      <c r="QZ47" s="26" t="str">
        <f t="shared" si="36"/>
        <v/>
      </c>
      <c r="RA47" s="26" t="str">
        <f t="shared" si="37"/>
        <v/>
      </c>
      <c r="RB47" s="24" t="str">
        <f t="shared" si="392"/>
        <v/>
      </c>
      <c r="RC47" s="24" t="str">
        <f t="shared" si="454"/>
        <v/>
      </c>
      <c r="RD47" s="101" t="str">
        <f t="shared" si="221"/>
        <v/>
      </c>
      <c r="RE47" s="24" t="str">
        <f t="shared" si="222"/>
        <v/>
      </c>
      <c r="RF47" s="27">
        <f t="shared" si="373"/>
        <v>1</v>
      </c>
      <c r="RG47" s="27" t="str">
        <f t="shared" si="223"/>
        <v>1</v>
      </c>
      <c r="RH47" s="27" t="str">
        <f t="shared" si="346"/>
        <v/>
      </c>
      <c r="RI47" s="27" t="str">
        <f t="shared" si="224"/>
        <v/>
      </c>
      <c r="RJ47" s="28" t="str">
        <f t="shared" ca="1" si="225"/>
        <v/>
      </c>
      <c r="RK47" s="33">
        <f>入力シート!RI47</f>
        <v>0</v>
      </c>
      <c r="RL47" s="88" t="str">
        <f t="shared" ca="1" si="455"/>
        <v/>
      </c>
      <c r="RM47" s="87" t="str">
        <f t="shared" si="456"/>
        <v/>
      </c>
      <c r="RN47" s="89" t="str">
        <f t="shared" ca="1" si="226"/>
        <v/>
      </c>
      <c r="RO47" s="84">
        <f t="shared" si="227"/>
        <v>0</v>
      </c>
      <c r="RP47" s="84" t="str">
        <f t="shared" si="457"/>
        <v/>
      </c>
      <c r="RQ47" s="84" t="str">
        <f t="shared" si="228"/>
        <v/>
      </c>
      <c r="RR47" s="24" t="str">
        <f t="shared" si="229"/>
        <v/>
      </c>
      <c r="RS47" s="101">
        <f>入力シート!RJ47</f>
        <v>0</v>
      </c>
      <c r="RT47" s="210">
        <f>入力シート!RK47</f>
        <v>0</v>
      </c>
      <c r="RU47" s="211"/>
      <c r="RV47" s="212"/>
      <c r="RW47" s="94"/>
      <c r="RX47" s="94"/>
      <c r="RY47" s="94"/>
      <c r="RZ47" s="14">
        <f>入力シート!RL47</f>
        <v>0</v>
      </c>
      <c r="SB47" s="30" t="str">
        <f t="shared" si="347"/>
        <v/>
      </c>
      <c r="SC47" s="101">
        <f>入力シート!SB47</f>
        <v>0</v>
      </c>
      <c r="SD47" s="101" t="str">
        <f>IF(SB47="","",入力シート!SC47)</f>
        <v/>
      </c>
      <c r="SE47" s="24">
        <f>TIME(入力シート!SE47,入力シート!SG47,0)</f>
        <v>0</v>
      </c>
      <c r="SF47" s="24">
        <f>TIME(入力シート!SI47,入力シート!SK47,0)</f>
        <v>0</v>
      </c>
      <c r="SG47" s="31">
        <f>TIME(入力シート!SM47,入力シート!SO47,0)</f>
        <v>0</v>
      </c>
      <c r="SH47" s="31">
        <f>TIME(入力シート!SQ47,入力シート!SS47,0)</f>
        <v>0</v>
      </c>
      <c r="SI47" s="24">
        <f t="shared" si="230"/>
        <v>0</v>
      </c>
      <c r="SJ47" s="24">
        <f t="shared" si="231"/>
        <v>0</v>
      </c>
      <c r="SK47" s="24">
        <f t="shared" si="232"/>
        <v>0</v>
      </c>
      <c r="SL47" s="26" t="str">
        <f t="shared" si="39"/>
        <v/>
      </c>
      <c r="SM47" s="26" t="str">
        <f t="shared" si="40"/>
        <v/>
      </c>
      <c r="SN47" s="24" t="str">
        <f t="shared" si="393"/>
        <v/>
      </c>
      <c r="SO47" s="24" t="str">
        <f t="shared" si="458"/>
        <v/>
      </c>
      <c r="SP47" s="101" t="str">
        <f t="shared" si="234"/>
        <v/>
      </c>
      <c r="SQ47" s="24" t="str">
        <f t="shared" si="235"/>
        <v/>
      </c>
      <c r="SR47" s="27">
        <f t="shared" si="374"/>
        <v>1</v>
      </c>
      <c r="SS47" s="27" t="str">
        <f t="shared" si="236"/>
        <v>1</v>
      </c>
      <c r="ST47" s="27" t="str">
        <f t="shared" si="348"/>
        <v/>
      </c>
      <c r="SU47" s="27" t="str">
        <f t="shared" si="237"/>
        <v/>
      </c>
      <c r="SV47" s="28" t="str">
        <f t="shared" ca="1" si="238"/>
        <v/>
      </c>
      <c r="SW47" s="33">
        <f>入力シート!SU47</f>
        <v>0</v>
      </c>
      <c r="SX47" s="88" t="str">
        <f t="shared" ca="1" si="459"/>
        <v/>
      </c>
      <c r="SY47" s="87" t="str">
        <f t="shared" si="460"/>
        <v/>
      </c>
      <c r="SZ47" s="89" t="str">
        <f t="shared" ca="1" si="239"/>
        <v/>
      </c>
      <c r="TA47" s="84">
        <f t="shared" si="240"/>
        <v>0</v>
      </c>
      <c r="TB47" s="84" t="str">
        <f t="shared" si="461"/>
        <v/>
      </c>
      <c r="TC47" s="84" t="str">
        <f t="shared" si="241"/>
        <v/>
      </c>
      <c r="TD47" s="24" t="str">
        <f t="shared" si="242"/>
        <v/>
      </c>
      <c r="TE47" s="101">
        <f>入力シート!SV47</f>
        <v>0</v>
      </c>
      <c r="TF47" s="210">
        <f>入力シート!SW47</f>
        <v>0</v>
      </c>
      <c r="TG47" s="211"/>
      <c r="TH47" s="212"/>
      <c r="TI47" s="94"/>
      <c r="TJ47" s="94"/>
      <c r="TK47" s="94"/>
      <c r="TL47" s="14">
        <f>入力シート!SX47</f>
        <v>0</v>
      </c>
      <c r="TN47" s="30" t="str">
        <f t="shared" si="349"/>
        <v/>
      </c>
      <c r="TO47" s="101">
        <f>入力シート!TN47</f>
        <v>0</v>
      </c>
      <c r="TP47" s="101" t="str">
        <f>IF(TN47="","",入力シート!TO47)</f>
        <v/>
      </c>
      <c r="TQ47" s="24">
        <f>TIME(入力シート!TQ47,入力シート!TS47,0)</f>
        <v>0</v>
      </c>
      <c r="TR47" s="24">
        <f>TIME(入力シート!TU47,入力シート!TW47,0)</f>
        <v>0</v>
      </c>
      <c r="TS47" s="31">
        <f>TIME(入力シート!TY47,入力シート!UA47,0)</f>
        <v>0</v>
      </c>
      <c r="TT47" s="31">
        <f>TIME(入力シート!UC47,入力シート!UE47,0)</f>
        <v>0</v>
      </c>
      <c r="TU47" s="24">
        <f t="shared" si="243"/>
        <v>0</v>
      </c>
      <c r="TV47" s="24">
        <f t="shared" si="244"/>
        <v>0</v>
      </c>
      <c r="TW47" s="24">
        <f t="shared" si="245"/>
        <v>0</v>
      </c>
      <c r="TX47" s="26" t="str">
        <f t="shared" si="42"/>
        <v/>
      </c>
      <c r="TY47" s="26" t="str">
        <f t="shared" si="43"/>
        <v/>
      </c>
      <c r="TZ47" s="24" t="str">
        <f t="shared" si="394"/>
        <v/>
      </c>
      <c r="UA47" s="24" t="str">
        <f t="shared" si="462"/>
        <v/>
      </c>
      <c r="UB47" s="101" t="str">
        <f t="shared" si="247"/>
        <v/>
      </c>
      <c r="UC47" s="24" t="str">
        <f t="shared" si="248"/>
        <v/>
      </c>
      <c r="UD47" s="27">
        <f t="shared" si="375"/>
        <v>1</v>
      </c>
      <c r="UE47" s="27" t="str">
        <f t="shared" si="249"/>
        <v>1</v>
      </c>
      <c r="UF47" s="27" t="str">
        <f t="shared" si="350"/>
        <v/>
      </c>
      <c r="UG47" s="27" t="str">
        <f t="shared" si="250"/>
        <v/>
      </c>
      <c r="UH47" s="28" t="str">
        <f t="shared" ca="1" si="251"/>
        <v/>
      </c>
      <c r="UI47" s="33">
        <f>入力シート!UG47</f>
        <v>0</v>
      </c>
      <c r="UJ47" s="88" t="str">
        <f t="shared" ca="1" si="463"/>
        <v/>
      </c>
      <c r="UK47" s="87" t="str">
        <f t="shared" si="464"/>
        <v/>
      </c>
      <c r="UL47" s="89" t="str">
        <f t="shared" ca="1" si="252"/>
        <v/>
      </c>
      <c r="UM47" s="84">
        <f t="shared" si="253"/>
        <v>0</v>
      </c>
      <c r="UN47" s="84" t="str">
        <f t="shared" si="465"/>
        <v/>
      </c>
      <c r="UO47" s="84" t="str">
        <f t="shared" si="254"/>
        <v/>
      </c>
      <c r="UP47" s="24" t="str">
        <f t="shared" si="255"/>
        <v/>
      </c>
      <c r="UQ47" s="101">
        <f>入力シート!UH47</f>
        <v>0</v>
      </c>
      <c r="UR47" s="210">
        <f>入力シート!UI47</f>
        <v>0</v>
      </c>
      <c r="US47" s="211"/>
      <c r="UT47" s="212"/>
      <c r="UU47" s="94"/>
      <c r="UV47" s="94"/>
      <c r="UW47" s="94"/>
      <c r="UX47" s="14">
        <f>入力シート!UJ47</f>
        <v>0</v>
      </c>
      <c r="UZ47" s="30" t="str">
        <f t="shared" si="351"/>
        <v/>
      </c>
      <c r="VA47" s="101">
        <f>入力シート!UZ47</f>
        <v>0</v>
      </c>
      <c r="VB47" s="101" t="str">
        <f>IF(UZ47="","",入力シート!VA47)</f>
        <v/>
      </c>
      <c r="VC47" s="24">
        <f>TIME(入力シート!VC47,入力シート!VE47,0)</f>
        <v>0</v>
      </c>
      <c r="VD47" s="24">
        <f>TIME(入力シート!VG47,入力シート!VI47,0)</f>
        <v>0</v>
      </c>
      <c r="VE47" s="31">
        <f>TIME(入力シート!VK47,入力シート!VM47,0)</f>
        <v>0</v>
      </c>
      <c r="VF47" s="31">
        <f>TIME(入力シート!VO47,入力シート!VQ47,0)</f>
        <v>0</v>
      </c>
      <c r="VG47" s="24">
        <f t="shared" si="256"/>
        <v>0</v>
      </c>
      <c r="VH47" s="24">
        <f t="shared" si="257"/>
        <v>0</v>
      </c>
      <c r="VI47" s="24">
        <f t="shared" si="258"/>
        <v>0</v>
      </c>
      <c r="VJ47" s="26" t="str">
        <f t="shared" si="45"/>
        <v/>
      </c>
      <c r="VK47" s="26" t="str">
        <f t="shared" si="46"/>
        <v/>
      </c>
      <c r="VL47" s="24" t="str">
        <f t="shared" si="395"/>
        <v/>
      </c>
      <c r="VM47" s="24" t="str">
        <f t="shared" si="466"/>
        <v/>
      </c>
      <c r="VN47" s="101" t="str">
        <f t="shared" si="260"/>
        <v/>
      </c>
      <c r="VO47" s="24" t="str">
        <f t="shared" si="261"/>
        <v/>
      </c>
      <c r="VP47" s="27">
        <f t="shared" si="376"/>
        <v>1</v>
      </c>
      <c r="VQ47" s="27" t="str">
        <f t="shared" si="262"/>
        <v>1</v>
      </c>
      <c r="VR47" s="27" t="str">
        <f t="shared" si="352"/>
        <v/>
      </c>
      <c r="VS47" s="27" t="str">
        <f t="shared" si="263"/>
        <v/>
      </c>
      <c r="VT47" s="28" t="str">
        <f t="shared" ca="1" si="264"/>
        <v/>
      </c>
      <c r="VU47" s="33">
        <f>入力シート!VS47</f>
        <v>0</v>
      </c>
      <c r="VV47" s="88" t="str">
        <f t="shared" ca="1" si="467"/>
        <v/>
      </c>
      <c r="VW47" s="87" t="str">
        <f t="shared" si="468"/>
        <v/>
      </c>
      <c r="VX47" s="89" t="str">
        <f t="shared" ca="1" si="265"/>
        <v/>
      </c>
      <c r="VY47" s="84">
        <f t="shared" si="266"/>
        <v>0</v>
      </c>
      <c r="VZ47" s="84" t="str">
        <f t="shared" si="469"/>
        <v/>
      </c>
      <c r="WA47" s="84" t="str">
        <f t="shared" si="267"/>
        <v/>
      </c>
      <c r="WB47" s="24" t="str">
        <f t="shared" si="268"/>
        <v/>
      </c>
      <c r="WC47" s="101">
        <f>入力シート!VT47</f>
        <v>0</v>
      </c>
      <c r="WD47" s="210">
        <f>入力シート!VU47</f>
        <v>0</v>
      </c>
      <c r="WE47" s="211"/>
      <c r="WF47" s="212"/>
      <c r="WG47" s="94"/>
      <c r="WH47" s="94"/>
      <c r="WI47" s="94"/>
      <c r="WJ47" s="14">
        <f>入力シート!VV47</f>
        <v>0</v>
      </c>
      <c r="WL47" s="30" t="str">
        <f t="shared" si="353"/>
        <v/>
      </c>
      <c r="WM47" s="101">
        <f>入力シート!WL47</f>
        <v>0</v>
      </c>
      <c r="WN47" s="101" t="str">
        <f>IF(WL47="","",入力シート!WM47)</f>
        <v/>
      </c>
      <c r="WO47" s="24">
        <f>TIME(入力シート!WO47,入力シート!WQ47,0)</f>
        <v>0</v>
      </c>
      <c r="WP47" s="24">
        <f>TIME(入力シート!WS47,入力シート!WU47,0)</f>
        <v>0</v>
      </c>
      <c r="WQ47" s="31">
        <f>TIME(入力シート!WW47,入力シート!WY47,0)</f>
        <v>0</v>
      </c>
      <c r="WR47" s="31">
        <f>TIME(入力シート!XA47,入力シート!XC47,0)</f>
        <v>0</v>
      </c>
      <c r="WS47" s="24">
        <f t="shared" si="269"/>
        <v>0</v>
      </c>
      <c r="WT47" s="24">
        <f t="shared" si="270"/>
        <v>0</v>
      </c>
      <c r="WU47" s="24">
        <f t="shared" si="271"/>
        <v>0</v>
      </c>
      <c r="WV47" s="26" t="str">
        <f t="shared" si="48"/>
        <v/>
      </c>
      <c r="WW47" s="26" t="str">
        <f t="shared" si="49"/>
        <v/>
      </c>
      <c r="WX47" s="24" t="str">
        <f t="shared" si="396"/>
        <v/>
      </c>
      <c r="WY47" s="24" t="str">
        <f t="shared" si="470"/>
        <v/>
      </c>
      <c r="WZ47" s="101" t="str">
        <f t="shared" si="273"/>
        <v/>
      </c>
      <c r="XA47" s="24" t="str">
        <f t="shared" si="274"/>
        <v/>
      </c>
      <c r="XB47" s="27">
        <f t="shared" si="377"/>
        <v>1</v>
      </c>
      <c r="XC47" s="27" t="str">
        <f t="shared" si="275"/>
        <v>1</v>
      </c>
      <c r="XD47" s="27" t="str">
        <f t="shared" si="354"/>
        <v/>
      </c>
      <c r="XE47" s="27" t="str">
        <f t="shared" si="276"/>
        <v/>
      </c>
      <c r="XF47" s="28" t="str">
        <f t="shared" ca="1" si="277"/>
        <v/>
      </c>
      <c r="XG47" s="33">
        <f>入力シート!XE47</f>
        <v>0</v>
      </c>
      <c r="XH47" s="88" t="str">
        <f t="shared" ca="1" si="471"/>
        <v/>
      </c>
      <c r="XI47" s="87" t="str">
        <f t="shared" si="472"/>
        <v/>
      </c>
      <c r="XJ47" s="89" t="str">
        <f t="shared" ca="1" si="278"/>
        <v/>
      </c>
      <c r="XK47" s="84">
        <f t="shared" si="279"/>
        <v>0</v>
      </c>
      <c r="XL47" s="84" t="str">
        <f t="shared" si="473"/>
        <v/>
      </c>
      <c r="XM47" s="84" t="str">
        <f t="shared" si="280"/>
        <v/>
      </c>
      <c r="XN47" s="24" t="str">
        <f t="shared" si="281"/>
        <v/>
      </c>
      <c r="XO47" s="101">
        <f>入力シート!XF47</f>
        <v>0</v>
      </c>
      <c r="XP47" s="210">
        <f>入力シート!XG47</f>
        <v>0</v>
      </c>
      <c r="XQ47" s="211"/>
      <c r="XR47" s="212"/>
      <c r="XS47" s="94"/>
      <c r="XT47" s="94"/>
      <c r="XU47" s="94"/>
      <c r="XV47" s="14">
        <f>入力シート!XH47</f>
        <v>0</v>
      </c>
      <c r="XX47" s="30" t="str">
        <f t="shared" si="355"/>
        <v/>
      </c>
      <c r="XY47" s="101">
        <f>入力シート!XX47</f>
        <v>0</v>
      </c>
      <c r="XZ47" s="101" t="str">
        <f>IF(XX47="","",入力シート!XY47)</f>
        <v/>
      </c>
      <c r="YA47" s="24">
        <f>TIME(入力シート!YA47,入力シート!YC47,0)</f>
        <v>0</v>
      </c>
      <c r="YB47" s="24">
        <f>TIME(入力シート!YE47,入力シート!YG47,0)</f>
        <v>0</v>
      </c>
      <c r="YC47" s="31">
        <f>TIME(入力シート!YI47,入力シート!YK47,0)</f>
        <v>0</v>
      </c>
      <c r="YD47" s="31">
        <f>TIME(入力シート!YM47,入力シート!YO47,0)</f>
        <v>0</v>
      </c>
      <c r="YE47" s="24">
        <f t="shared" si="282"/>
        <v>0</v>
      </c>
      <c r="YF47" s="24">
        <f t="shared" si="283"/>
        <v>0</v>
      </c>
      <c r="YG47" s="24">
        <f t="shared" si="284"/>
        <v>0</v>
      </c>
      <c r="YH47" s="26" t="str">
        <f t="shared" si="51"/>
        <v/>
      </c>
      <c r="YI47" s="26" t="str">
        <f t="shared" si="52"/>
        <v/>
      </c>
      <c r="YJ47" s="24" t="str">
        <f t="shared" si="397"/>
        <v/>
      </c>
      <c r="YK47" s="24" t="str">
        <f t="shared" si="474"/>
        <v/>
      </c>
      <c r="YL47" s="101" t="str">
        <f t="shared" si="286"/>
        <v/>
      </c>
      <c r="YM47" s="24" t="str">
        <f t="shared" si="287"/>
        <v/>
      </c>
      <c r="YN47" s="27">
        <f t="shared" si="378"/>
        <v>1</v>
      </c>
      <c r="YO47" s="27" t="str">
        <f t="shared" si="288"/>
        <v>1</v>
      </c>
      <c r="YP47" s="27" t="str">
        <f t="shared" si="356"/>
        <v/>
      </c>
      <c r="YQ47" s="27" t="str">
        <f t="shared" si="289"/>
        <v/>
      </c>
      <c r="YR47" s="28" t="str">
        <f t="shared" ca="1" si="290"/>
        <v/>
      </c>
      <c r="YS47" s="33">
        <f>入力シート!YQ47</f>
        <v>0</v>
      </c>
      <c r="YT47" s="88" t="str">
        <f t="shared" ca="1" si="475"/>
        <v/>
      </c>
      <c r="YU47" s="87" t="str">
        <f t="shared" si="476"/>
        <v/>
      </c>
      <c r="YV47" s="89" t="str">
        <f t="shared" ca="1" si="291"/>
        <v/>
      </c>
      <c r="YW47" s="84">
        <f t="shared" si="292"/>
        <v>0</v>
      </c>
      <c r="YX47" s="84" t="str">
        <f t="shared" si="477"/>
        <v/>
      </c>
      <c r="YY47" s="84" t="str">
        <f t="shared" si="293"/>
        <v/>
      </c>
      <c r="YZ47" s="24" t="str">
        <f t="shared" si="294"/>
        <v/>
      </c>
      <c r="ZA47" s="101">
        <f>入力シート!YR47</f>
        <v>0</v>
      </c>
      <c r="ZB47" s="210">
        <f>入力シート!YS47</f>
        <v>0</v>
      </c>
      <c r="ZC47" s="211"/>
      <c r="ZD47" s="212"/>
      <c r="ZE47" s="94"/>
      <c r="ZF47" s="94"/>
      <c r="ZG47" s="94"/>
      <c r="ZH47" s="14">
        <f>入力シート!YT47</f>
        <v>0</v>
      </c>
      <c r="ZJ47" s="30" t="str">
        <f t="shared" si="357"/>
        <v/>
      </c>
      <c r="ZK47" s="101">
        <f>入力シート!ZJ47</f>
        <v>0</v>
      </c>
      <c r="ZL47" s="101" t="str">
        <f>IF(ZJ47="","",入力シート!ZK47)</f>
        <v/>
      </c>
      <c r="ZM47" s="24">
        <f>TIME(入力シート!ZM47,入力シート!ZO47,0)</f>
        <v>0</v>
      </c>
      <c r="ZN47" s="24">
        <f>TIME(入力シート!ZQ47,入力シート!ZS47,0)</f>
        <v>0</v>
      </c>
      <c r="ZO47" s="31">
        <f>TIME(入力シート!ZU47,入力シート!ZW47,0)</f>
        <v>0</v>
      </c>
      <c r="ZP47" s="31">
        <f>TIME(入力シート!ZY47,入力シート!AAA47,0)</f>
        <v>0</v>
      </c>
      <c r="ZQ47" s="24">
        <f t="shared" si="295"/>
        <v>0</v>
      </c>
      <c r="ZR47" s="24">
        <f t="shared" si="296"/>
        <v>0</v>
      </c>
      <c r="ZS47" s="24">
        <f t="shared" si="297"/>
        <v>0</v>
      </c>
      <c r="ZT47" s="26" t="str">
        <f t="shared" si="54"/>
        <v/>
      </c>
      <c r="ZU47" s="26" t="str">
        <f t="shared" si="55"/>
        <v/>
      </c>
      <c r="ZV47" s="24" t="str">
        <f t="shared" si="398"/>
        <v/>
      </c>
      <c r="ZW47" s="24" t="str">
        <f t="shared" si="478"/>
        <v/>
      </c>
      <c r="ZX47" s="101" t="str">
        <f t="shared" si="299"/>
        <v/>
      </c>
      <c r="ZY47" s="24" t="str">
        <f t="shared" si="300"/>
        <v/>
      </c>
      <c r="ZZ47" s="27">
        <f t="shared" si="379"/>
        <v>1</v>
      </c>
      <c r="AAA47" s="27" t="str">
        <f t="shared" si="301"/>
        <v>1</v>
      </c>
      <c r="AAB47" s="27" t="str">
        <f t="shared" si="358"/>
        <v/>
      </c>
      <c r="AAC47" s="27" t="str">
        <f t="shared" si="302"/>
        <v/>
      </c>
      <c r="AAD47" s="28" t="str">
        <f t="shared" ca="1" si="303"/>
        <v/>
      </c>
      <c r="AAE47" s="33">
        <f>入力シート!AAC47</f>
        <v>0</v>
      </c>
      <c r="AAF47" s="88" t="str">
        <f t="shared" ca="1" si="479"/>
        <v/>
      </c>
      <c r="AAG47" s="87" t="str">
        <f t="shared" si="480"/>
        <v/>
      </c>
      <c r="AAH47" s="89" t="str">
        <f t="shared" ca="1" si="304"/>
        <v/>
      </c>
      <c r="AAI47" s="84">
        <f t="shared" si="305"/>
        <v>0</v>
      </c>
      <c r="AAJ47" s="84" t="str">
        <f t="shared" si="481"/>
        <v/>
      </c>
      <c r="AAK47" s="84" t="str">
        <f t="shared" si="306"/>
        <v/>
      </c>
      <c r="AAL47" s="24" t="str">
        <f t="shared" si="307"/>
        <v/>
      </c>
      <c r="AAM47" s="101">
        <f>入力シート!AAD47</f>
        <v>0</v>
      </c>
      <c r="AAN47" s="210">
        <f>入力シート!AAE47</f>
        <v>0</v>
      </c>
      <c r="AAO47" s="211"/>
      <c r="AAP47" s="212"/>
      <c r="AAQ47" s="94"/>
      <c r="AAR47" s="94"/>
      <c r="AAS47" s="94"/>
      <c r="AAT47" s="14">
        <f>入力シート!AAF47</f>
        <v>0</v>
      </c>
      <c r="AAV47" s="30" t="str">
        <f t="shared" si="359"/>
        <v/>
      </c>
      <c r="AAW47" s="101">
        <f>入力シート!AAV47</f>
        <v>0</v>
      </c>
      <c r="AAX47" s="101" t="str">
        <f>IF(AAV47="","",入力シート!AAW47)</f>
        <v/>
      </c>
      <c r="AAY47" s="24">
        <f>TIME(入力シート!AAY47,入力シート!ABA47,0)</f>
        <v>0</v>
      </c>
      <c r="AAZ47" s="24">
        <f>TIME(入力シート!ABC47,入力シート!ABE47,0)</f>
        <v>0</v>
      </c>
      <c r="ABA47" s="31">
        <f>TIME(入力シート!ABG47,入力シート!ABI47,0)</f>
        <v>0</v>
      </c>
      <c r="ABB47" s="31">
        <f>TIME(入力シート!ABK47,入力シート!ABM47,0)</f>
        <v>0</v>
      </c>
      <c r="ABC47" s="24">
        <f t="shared" si="308"/>
        <v>0</v>
      </c>
      <c r="ABD47" s="24">
        <f t="shared" si="309"/>
        <v>0</v>
      </c>
      <c r="ABE47" s="24">
        <f t="shared" si="310"/>
        <v>0</v>
      </c>
      <c r="ABF47" s="26" t="str">
        <f t="shared" si="57"/>
        <v/>
      </c>
      <c r="ABG47" s="26" t="str">
        <f t="shared" si="58"/>
        <v/>
      </c>
      <c r="ABH47" s="24" t="str">
        <f t="shared" si="399"/>
        <v/>
      </c>
      <c r="ABI47" s="24" t="str">
        <f t="shared" si="482"/>
        <v/>
      </c>
      <c r="ABJ47" s="101" t="str">
        <f t="shared" si="312"/>
        <v/>
      </c>
      <c r="ABK47" s="24" t="str">
        <f t="shared" si="313"/>
        <v/>
      </c>
      <c r="ABL47" s="27">
        <f t="shared" si="380"/>
        <v>1</v>
      </c>
      <c r="ABM47" s="27" t="str">
        <f t="shared" si="314"/>
        <v>1</v>
      </c>
      <c r="ABN47" s="27" t="str">
        <f t="shared" si="360"/>
        <v/>
      </c>
      <c r="ABO47" s="27" t="str">
        <f t="shared" si="315"/>
        <v/>
      </c>
      <c r="ABP47" s="28" t="str">
        <f t="shared" ca="1" si="316"/>
        <v/>
      </c>
      <c r="ABQ47" s="33">
        <f>入力シート!ABO47</f>
        <v>0</v>
      </c>
      <c r="ABR47" s="88" t="str">
        <f t="shared" ca="1" si="483"/>
        <v/>
      </c>
      <c r="ABS47" s="87" t="str">
        <f t="shared" si="484"/>
        <v/>
      </c>
      <c r="ABT47" s="89" t="str">
        <f t="shared" ca="1" si="317"/>
        <v/>
      </c>
      <c r="ABU47" s="84">
        <f t="shared" si="318"/>
        <v>0</v>
      </c>
      <c r="ABV47" s="84" t="str">
        <f t="shared" si="485"/>
        <v/>
      </c>
      <c r="ABW47" s="84" t="str">
        <f t="shared" si="319"/>
        <v/>
      </c>
      <c r="ABX47" s="24" t="str">
        <f t="shared" si="320"/>
        <v/>
      </c>
      <c r="ABY47" s="101">
        <f>入力シート!ABP47</f>
        <v>0</v>
      </c>
      <c r="ABZ47" s="210">
        <f>入力シート!ABQ47</f>
        <v>0</v>
      </c>
      <c r="ACA47" s="211"/>
      <c r="ACB47" s="212"/>
      <c r="ACC47" s="94"/>
      <c r="ACD47" s="94"/>
      <c r="ACE47" s="94"/>
      <c r="ACF47" s="14">
        <f>入力シート!ABR47</f>
        <v>0</v>
      </c>
    </row>
    <row r="48" spans="2:760" ht="18" customHeight="1" x14ac:dyDescent="0.2">
      <c r="B48" s="30" t="str">
        <f t="shared" si="321"/>
        <v/>
      </c>
      <c r="C48" s="101">
        <f>入力シート!B48</f>
        <v>0</v>
      </c>
      <c r="D48" s="101" t="str">
        <f>IF(B48="","",入力シート!C48)</f>
        <v/>
      </c>
      <c r="E48" s="24">
        <f>TIME(入力シート!E48,入力シート!G48,0)</f>
        <v>0</v>
      </c>
      <c r="F48" s="24">
        <f>TIME(入力シート!I48,入力シート!K48,0)</f>
        <v>0</v>
      </c>
      <c r="G48" s="31">
        <f>TIME(入力シート!M48,入力シート!O48,0)</f>
        <v>0</v>
      </c>
      <c r="H48" s="31">
        <f>TIME(入力シート!Q48,入力シート!S48,0)</f>
        <v>0</v>
      </c>
      <c r="I48" s="24">
        <f t="shared" si="60"/>
        <v>0</v>
      </c>
      <c r="J48" s="24">
        <f t="shared" si="61"/>
        <v>0</v>
      </c>
      <c r="K48" s="24">
        <f t="shared" si="62"/>
        <v>0</v>
      </c>
      <c r="L48" s="26" t="str">
        <f t="shared" si="400"/>
        <v/>
      </c>
      <c r="M48" s="26" t="str">
        <f t="shared" si="486"/>
        <v/>
      </c>
      <c r="N48" s="24" t="str">
        <f t="shared" si="401"/>
        <v/>
      </c>
      <c r="O48" s="24" t="str">
        <f t="shared" si="402"/>
        <v/>
      </c>
      <c r="P48" s="101" t="str">
        <f t="shared" si="403"/>
        <v/>
      </c>
      <c r="Q48" s="24" t="str">
        <f t="shared" si="66"/>
        <v/>
      </c>
      <c r="R48" s="27">
        <f t="shared" si="361"/>
        <v>1</v>
      </c>
      <c r="S48" s="27" t="str">
        <f t="shared" si="404"/>
        <v>1</v>
      </c>
      <c r="T48" s="27" t="str">
        <f t="shared" si="322"/>
        <v/>
      </c>
      <c r="U48" s="27" t="str">
        <f t="shared" si="405"/>
        <v/>
      </c>
      <c r="V48" s="28" t="str">
        <f t="shared" ca="1" si="406"/>
        <v/>
      </c>
      <c r="W48" s="33">
        <f>入力シート!U48</f>
        <v>0</v>
      </c>
      <c r="X48" s="88" t="str">
        <f t="shared" ca="1" si="407"/>
        <v/>
      </c>
      <c r="Y48" s="87" t="str">
        <f t="shared" si="408"/>
        <v/>
      </c>
      <c r="Z48" s="89" t="str">
        <f t="shared" ca="1" si="70"/>
        <v/>
      </c>
      <c r="AA48" s="84">
        <f t="shared" si="71"/>
        <v>0</v>
      </c>
      <c r="AB48" s="84" t="str">
        <f t="shared" si="409"/>
        <v/>
      </c>
      <c r="AC48" s="84" t="str">
        <f t="shared" si="72"/>
        <v/>
      </c>
      <c r="AD48" s="24" t="str">
        <f t="shared" si="73"/>
        <v/>
      </c>
      <c r="AE48" s="101">
        <f>入力シート!V48</f>
        <v>0</v>
      </c>
      <c r="AF48" s="210">
        <f>入力シート!W48</f>
        <v>0</v>
      </c>
      <c r="AG48" s="211"/>
      <c r="AH48" s="212"/>
      <c r="AI48" s="94"/>
      <c r="AJ48" s="94"/>
      <c r="AK48" s="94"/>
      <c r="AL48" s="14">
        <f>入力シート!X48</f>
        <v>0</v>
      </c>
      <c r="AN48" s="30" t="str">
        <f t="shared" si="323"/>
        <v/>
      </c>
      <c r="AO48" s="101">
        <f>入力シート!AN48</f>
        <v>0</v>
      </c>
      <c r="AP48" s="101" t="str">
        <f>IF(AN48="","",入力シート!AO48)</f>
        <v/>
      </c>
      <c r="AQ48" s="24">
        <f>TIME(入力シート!AQ48,入力シート!AS48,0)</f>
        <v>0</v>
      </c>
      <c r="AR48" s="24">
        <f>TIME(入力シート!AU48,入力シート!AW48,0)</f>
        <v>0</v>
      </c>
      <c r="AS48" s="31">
        <f>TIME(入力シート!AY48,入力シート!BA48,0)</f>
        <v>0</v>
      </c>
      <c r="AT48" s="31">
        <f>TIME(入力シート!BC48,入力シート!BE48,0)</f>
        <v>0</v>
      </c>
      <c r="AU48" s="24">
        <f t="shared" si="74"/>
        <v>0</v>
      </c>
      <c r="AV48" s="24">
        <f t="shared" si="75"/>
        <v>0</v>
      </c>
      <c r="AW48" s="24">
        <f t="shared" si="76"/>
        <v>0</v>
      </c>
      <c r="AX48" s="26" t="str">
        <f t="shared" si="3"/>
        <v/>
      </c>
      <c r="AY48" s="26" t="str">
        <f t="shared" si="4"/>
        <v/>
      </c>
      <c r="AZ48" s="24" t="str">
        <f t="shared" si="381"/>
        <v/>
      </c>
      <c r="BA48" s="24" t="str">
        <f t="shared" si="410"/>
        <v/>
      </c>
      <c r="BB48" s="101" t="str">
        <f t="shared" si="78"/>
        <v/>
      </c>
      <c r="BC48" s="24" t="str">
        <f t="shared" si="79"/>
        <v/>
      </c>
      <c r="BD48" s="27">
        <f t="shared" si="362"/>
        <v>1</v>
      </c>
      <c r="BE48" s="27" t="str">
        <f t="shared" si="80"/>
        <v>1</v>
      </c>
      <c r="BF48" s="27" t="str">
        <f t="shared" si="324"/>
        <v/>
      </c>
      <c r="BG48" s="27" t="str">
        <f t="shared" si="81"/>
        <v/>
      </c>
      <c r="BH48" s="28" t="str">
        <f t="shared" ca="1" si="82"/>
        <v/>
      </c>
      <c r="BI48" s="33">
        <f>入力シート!BG48</f>
        <v>0</v>
      </c>
      <c r="BJ48" s="88" t="str">
        <f t="shared" ca="1" si="411"/>
        <v/>
      </c>
      <c r="BK48" s="87" t="str">
        <f t="shared" si="412"/>
        <v/>
      </c>
      <c r="BL48" s="89" t="str">
        <f t="shared" ca="1" si="83"/>
        <v/>
      </c>
      <c r="BM48" s="84">
        <f t="shared" si="84"/>
        <v>0</v>
      </c>
      <c r="BN48" s="84" t="str">
        <f t="shared" si="413"/>
        <v/>
      </c>
      <c r="BO48" s="84" t="str">
        <f t="shared" si="85"/>
        <v/>
      </c>
      <c r="BP48" s="24" t="str">
        <f t="shared" si="86"/>
        <v/>
      </c>
      <c r="BQ48" s="101">
        <f>入力シート!BH48</f>
        <v>0</v>
      </c>
      <c r="BR48" s="210">
        <f>入力シート!BI48</f>
        <v>0</v>
      </c>
      <c r="BS48" s="211"/>
      <c r="BT48" s="212"/>
      <c r="BU48" s="94"/>
      <c r="BV48" s="94"/>
      <c r="BW48" s="94"/>
      <c r="BX48" s="14">
        <f>入力シート!BJ48</f>
        <v>0</v>
      </c>
      <c r="BZ48" s="30" t="str">
        <f t="shared" si="325"/>
        <v/>
      </c>
      <c r="CA48" s="101">
        <f>入力シート!BZ48</f>
        <v>0</v>
      </c>
      <c r="CB48" s="101" t="str">
        <f>IF(BZ48="","",入力シート!CA48)</f>
        <v/>
      </c>
      <c r="CC48" s="24">
        <f>TIME(入力シート!CC48,入力シート!CE48,0)</f>
        <v>0</v>
      </c>
      <c r="CD48" s="24">
        <f>TIME(入力シート!CG48,入力シート!CI48,0)</f>
        <v>0</v>
      </c>
      <c r="CE48" s="31">
        <f>TIME(入力シート!CK48,入力シート!CM48,0)</f>
        <v>0</v>
      </c>
      <c r="CF48" s="31">
        <f>TIME(入力シート!CO48,入力シート!CQ48,0)</f>
        <v>0</v>
      </c>
      <c r="CG48" s="24">
        <f t="shared" si="87"/>
        <v>0</v>
      </c>
      <c r="CH48" s="24">
        <f t="shared" si="88"/>
        <v>0</v>
      </c>
      <c r="CI48" s="24">
        <f t="shared" si="89"/>
        <v>0</v>
      </c>
      <c r="CJ48" s="26" t="str">
        <f t="shared" si="6"/>
        <v/>
      </c>
      <c r="CK48" s="26" t="str">
        <f t="shared" si="7"/>
        <v/>
      </c>
      <c r="CL48" s="24" t="str">
        <f t="shared" si="382"/>
        <v/>
      </c>
      <c r="CM48" s="24" t="str">
        <f t="shared" si="414"/>
        <v/>
      </c>
      <c r="CN48" s="101" t="str">
        <f t="shared" si="91"/>
        <v/>
      </c>
      <c r="CO48" s="24" t="str">
        <f t="shared" si="92"/>
        <v/>
      </c>
      <c r="CP48" s="27">
        <f t="shared" si="363"/>
        <v>1</v>
      </c>
      <c r="CQ48" s="27" t="str">
        <f t="shared" si="93"/>
        <v>1</v>
      </c>
      <c r="CR48" s="27" t="str">
        <f t="shared" si="326"/>
        <v/>
      </c>
      <c r="CS48" s="27" t="str">
        <f t="shared" si="94"/>
        <v/>
      </c>
      <c r="CT48" s="28" t="str">
        <f t="shared" ca="1" si="95"/>
        <v/>
      </c>
      <c r="CU48" s="33">
        <f>入力シート!CS48</f>
        <v>0</v>
      </c>
      <c r="CV48" s="88" t="str">
        <f t="shared" ca="1" si="415"/>
        <v/>
      </c>
      <c r="CW48" s="87" t="str">
        <f t="shared" si="416"/>
        <v/>
      </c>
      <c r="CX48" s="89" t="str">
        <f t="shared" ca="1" si="96"/>
        <v/>
      </c>
      <c r="CY48" s="84">
        <f t="shared" si="97"/>
        <v>0</v>
      </c>
      <c r="CZ48" s="84" t="str">
        <f t="shared" si="417"/>
        <v/>
      </c>
      <c r="DA48" s="84" t="str">
        <f t="shared" si="98"/>
        <v/>
      </c>
      <c r="DB48" s="24" t="str">
        <f t="shared" si="99"/>
        <v/>
      </c>
      <c r="DC48" s="101">
        <f>入力シート!CT48</f>
        <v>0</v>
      </c>
      <c r="DD48" s="210">
        <f>入力シート!CU48</f>
        <v>0</v>
      </c>
      <c r="DE48" s="211"/>
      <c r="DF48" s="212"/>
      <c r="DG48" s="94"/>
      <c r="DH48" s="94"/>
      <c r="DI48" s="94"/>
      <c r="DJ48" s="14">
        <f>入力シート!CV48</f>
        <v>0</v>
      </c>
      <c r="DL48" s="30" t="str">
        <f t="shared" si="327"/>
        <v/>
      </c>
      <c r="DM48" s="101">
        <f>入力シート!DL48</f>
        <v>0</v>
      </c>
      <c r="DN48" s="101" t="str">
        <f>IF(DL48="","",入力シート!DM48)</f>
        <v/>
      </c>
      <c r="DO48" s="24">
        <f>TIME(入力シート!DO48,入力シート!DQ48,0)</f>
        <v>0</v>
      </c>
      <c r="DP48" s="24">
        <f>TIME(入力シート!DS48,入力シート!DU48,0)</f>
        <v>0</v>
      </c>
      <c r="DQ48" s="31">
        <f>TIME(入力シート!DW48,入力シート!DY48,0)</f>
        <v>0</v>
      </c>
      <c r="DR48" s="31">
        <f>TIME(入力シート!EA48,入力シート!EC48,0)</f>
        <v>0</v>
      </c>
      <c r="DS48" s="24">
        <f t="shared" si="100"/>
        <v>0</v>
      </c>
      <c r="DT48" s="24">
        <f t="shared" si="101"/>
        <v>0</v>
      </c>
      <c r="DU48" s="24">
        <f t="shared" si="102"/>
        <v>0</v>
      </c>
      <c r="DV48" s="26" t="str">
        <f t="shared" si="9"/>
        <v/>
      </c>
      <c r="DW48" s="26" t="str">
        <f t="shared" si="10"/>
        <v/>
      </c>
      <c r="DX48" s="24" t="str">
        <f t="shared" si="383"/>
        <v/>
      </c>
      <c r="DY48" s="24" t="str">
        <f t="shared" si="418"/>
        <v/>
      </c>
      <c r="DZ48" s="101" t="str">
        <f t="shared" si="104"/>
        <v/>
      </c>
      <c r="EA48" s="24" t="str">
        <f t="shared" si="105"/>
        <v/>
      </c>
      <c r="EB48" s="27">
        <f t="shared" si="364"/>
        <v>1</v>
      </c>
      <c r="EC48" s="27" t="str">
        <f t="shared" si="106"/>
        <v>1</v>
      </c>
      <c r="ED48" s="27" t="str">
        <f t="shared" si="328"/>
        <v/>
      </c>
      <c r="EE48" s="27" t="str">
        <f t="shared" si="107"/>
        <v/>
      </c>
      <c r="EF48" s="28" t="str">
        <f t="shared" ca="1" si="108"/>
        <v/>
      </c>
      <c r="EG48" s="33">
        <f>入力シート!EE48</f>
        <v>0</v>
      </c>
      <c r="EH48" s="88" t="str">
        <f t="shared" ca="1" si="419"/>
        <v/>
      </c>
      <c r="EI48" s="87" t="str">
        <f t="shared" si="420"/>
        <v/>
      </c>
      <c r="EJ48" s="89" t="str">
        <f t="shared" ca="1" si="109"/>
        <v/>
      </c>
      <c r="EK48" s="84">
        <f t="shared" si="110"/>
        <v>0</v>
      </c>
      <c r="EL48" s="84" t="str">
        <f t="shared" si="421"/>
        <v/>
      </c>
      <c r="EM48" s="84" t="str">
        <f t="shared" si="111"/>
        <v/>
      </c>
      <c r="EN48" s="24" t="str">
        <f t="shared" si="112"/>
        <v/>
      </c>
      <c r="EO48" s="101">
        <f>入力シート!EF48</f>
        <v>0</v>
      </c>
      <c r="EP48" s="210">
        <f>入力シート!EG48</f>
        <v>0</v>
      </c>
      <c r="EQ48" s="211"/>
      <c r="ER48" s="212"/>
      <c r="ES48" s="94"/>
      <c r="ET48" s="94"/>
      <c r="EU48" s="94"/>
      <c r="EV48" s="14">
        <f>入力シート!EH48</f>
        <v>0</v>
      </c>
      <c r="EX48" s="30" t="str">
        <f t="shared" si="329"/>
        <v/>
      </c>
      <c r="EY48" s="101">
        <f>入力シート!EX48</f>
        <v>0</v>
      </c>
      <c r="EZ48" s="101" t="str">
        <f>IF(EX48="","",入力シート!EY48)</f>
        <v/>
      </c>
      <c r="FA48" s="24">
        <f>TIME(入力シート!FA48,入力シート!FC48,0)</f>
        <v>0</v>
      </c>
      <c r="FB48" s="24">
        <f>TIME(入力シート!FE48,入力シート!FG48,0)</f>
        <v>0</v>
      </c>
      <c r="FC48" s="31">
        <f>TIME(入力シート!FI48,入力シート!FK48,0)</f>
        <v>0</v>
      </c>
      <c r="FD48" s="31">
        <f>TIME(入力シート!FM48,入力シート!FO48,0)</f>
        <v>0</v>
      </c>
      <c r="FE48" s="24">
        <f t="shared" si="113"/>
        <v>0</v>
      </c>
      <c r="FF48" s="24">
        <f t="shared" si="114"/>
        <v>0</v>
      </c>
      <c r="FG48" s="24">
        <f t="shared" si="115"/>
        <v>0</v>
      </c>
      <c r="FH48" s="26" t="str">
        <f t="shared" si="12"/>
        <v/>
      </c>
      <c r="FI48" s="26" t="str">
        <f t="shared" si="13"/>
        <v/>
      </c>
      <c r="FJ48" s="24" t="str">
        <f t="shared" si="384"/>
        <v/>
      </c>
      <c r="FK48" s="24" t="str">
        <f t="shared" si="422"/>
        <v/>
      </c>
      <c r="FL48" s="101" t="str">
        <f t="shared" si="117"/>
        <v/>
      </c>
      <c r="FM48" s="24" t="str">
        <f t="shared" si="118"/>
        <v/>
      </c>
      <c r="FN48" s="27">
        <f t="shared" si="365"/>
        <v>1</v>
      </c>
      <c r="FO48" s="27" t="str">
        <f t="shared" si="119"/>
        <v>1</v>
      </c>
      <c r="FP48" s="27" t="str">
        <f t="shared" si="330"/>
        <v/>
      </c>
      <c r="FQ48" s="27" t="str">
        <f t="shared" si="120"/>
        <v/>
      </c>
      <c r="FR48" s="28" t="str">
        <f t="shared" ca="1" si="121"/>
        <v/>
      </c>
      <c r="FS48" s="33">
        <f>入力シート!FQ48</f>
        <v>0</v>
      </c>
      <c r="FT48" s="88" t="str">
        <f t="shared" ca="1" si="423"/>
        <v/>
      </c>
      <c r="FU48" s="87" t="str">
        <f t="shared" si="424"/>
        <v/>
      </c>
      <c r="FV48" s="89" t="str">
        <f t="shared" ca="1" si="122"/>
        <v/>
      </c>
      <c r="FW48" s="84">
        <f t="shared" si="123"/>
        <v>0</v>
      </c>
      <c r="FX48" s="84" t="str">
        <f t="shared" si="425"/>
        <v/>
      </c>
      <c r="FY48" s="84" t="str">
        <f t="shared" si="124"/>
        <v/>
      </c>
      <c r="FZ48" s="24" t="str">
        <f t="shared" si="125"/>
        <v/>
      </c>
      <c r="GA48" s="101">
        <f>入力シート!FR48</f>
        <v>0</v>
      </c>
      <c r="GB48" s="210">
        <f>入力シート!FS48</f>
        <v>0</v>
      </c>
      <c r="GC48" s="211"/>
      <c r="GD48" s="212"/>
      <c r="GE48" s="94"/>
      <c r="GF48" s="94"/>
      <c r="GG48" s="94"/>
      <c r="GH48" s="14">
        <f>入力シート!FT48</f>
        <v>0</v>
      </c>
      <c r="GJ48" s="30" t="str">
        <f t="shared" si="331"/>
        <v/>
      </c>
      <c r="GK48" s="101">
        <f>入力シート!GJ48</f>
        <v>0</v>
      </c>
      <c r="GL48" s="101" t="str">
        <f>IF(GJ48="","",入力シート!GK48)</f>
        <v/>
      </c>
      <c r="GM48" s="24">
        <f>TIME(入力シート!GM48,入力シート!GO48,0)</f>
        <v>0</v>
      </c>
      <c r="GN48" s="24">
        <f>TIME(入力シート!GQ48,入力シート!GS48,0)</f>
        <v>0</v>
      </c>
      <c r="GO48" s="31">
        <f>TIME(入力シート!GU48,入力シート!GW48,0)</f>
        <v>0</v>
      </c>
      <c r="GP48" s="31">
        <f>TIME(入力シート!GY48,入力シート!HA48,0)</f>
        <v>0</v>
      </c>
      <c r="GQ48" s="24">
        <f t="shared" si="126"/>
        <v>0</v>
      </c>
      <c r="GR48" s="24">
        <f t="shared" si="127"/>
        <v>0</v>
      </c>
      <c r="GS48" s="24">
        <f t="shared" si="128"/>
        <v>0</v>
      </c>
      <c r="GT48" s="26" t="str">
        <f t="shared" si="15"/>
        <v/>
      </c>
      <c r="GU48" s="26" t="str">
        <f t="shared" si="16"/>
        <v/>
      </c>
      <c r="GV48" s="24" t="str">
        <f t="shared" si="385"/>
        <v/>
      </c>
      <c r="GW48" s="24" t="str">
        <f t="shared" si="426"/>
        <v/>
      </c>
      <c r="GX48" s="101" t="str">
        <f t="shared" si="130"/>
        <v/>
      </c>
      <c r="GY48" s="24" t="str">
        <f t="shared" si="131"/>
        <v/>
      </c>
      <c r="GZ48" s="27">
        <f t="shared" si="366"/>
        <v>1</v>
      </c>
      <c r="HA48" s="27" t="str">
        <f t="shared" si="132"/>
        <v>1</v>
      </c>
      <c r="HB48" s="27" t="str">
        <f t="shared" si="332"/>
        <v/>
      </c>
      <c r="HC48" s="27" t="str">
        <f t="shared" si="133"/>
        <v/>
      </c>
      <c r="HD48" s="28" t="str">
        <f t="shared" ca="1" si="134"/>
        <v/>
      </c>
      <c r="HE48" s="33">
        <f>入力シート!HC48</f>
        <v>0</v>
      </c>
      <c r="HF48" s="88" t="str">
        <f t="shared" ca="1" si="427"/>
        <v/>
      </c>
      <c r="HG48" s="87" t="str">
        <f t="shared" si="428"/>
        <v/>
      </c>
      <c r="HH48" s="89" t="str">
        <f t="shared" ca="1" si="135"/>
        <v/>
      </c>
      <c r="HI48" s="84">
        <f t="shared" si="136"/>
        <v>0</v>
      </c>
      <c r="HJ48" s="84" t="str">
        <f t="shared" si="429"/>
        <v/>
      </c>
      <c r="HK48" s="84" t="str">
        <f t="shared" si="137"/>
        <v/>
      </c>
      <c r="HL48" s="24" t="str">
        <f t="shared" si="138"/>
        <v/>
      </c>
      <c r="HM48" s="101">
        <f>入力シート!HD48</f>
        <v>0</v>
      </c>
      <c r="HN48" s="210">
        <f>入力シート!HE48</f>
        <v>0</v>
      </c>
      <c r="HO48" s="211"/>
      <c r="HP48" s="212"/>
      <c r="HQ48" s="94"/>
      <c r="HR48" s="94"/>
      <c r="HS48" s="94"/>
      <c r="HT48" s="14">
        <f>入力シート!HF48</f>
        <v>0</v>
      </c>
      <c r="HV48" s="30" t="str">
        <f t="shared" si="333"/>
        <v/>
      </c>
      <c r="HW48" s="101">
        <f>入力シート!HV48</f>
        <v>0</v>
      </c>
      <c r="HX48" s="101" t="str">
        <f>IF(HV48="","",入力シート!HW48)</f>
        <v/>
      </c>
      <c r="HY48" s="24">
        <f>TIME(入力シート!HY48,入力シート!IA48,0)</f>
        <v>0</v>
      </c>
      <c r="HZ48" s="24">
        <f>TIME(入力シート!IC48,入力シート!IE48,0)</f>
        <v>0</v>
      </c>
      <c r="IA48" s="31">
        <f>TIME(入力シート!IG48,入力シート!II48,0)</f>
        <v>0</v>
      </c>
      <c r="IB48" s="31">
        <f>TIME(入力シート!IK48,入力シート!IM48,0)</f>
        <v>0</v>
      </c>
      <c r="IC48" s="24">
        <f t="shared" si="139"/>
        <v>0</v>
      </c>
      <c r="ID48" s="24">
        <f t="shared" si="140"/>
        <v>0</v>
      </c>
      <c r="IE48" s="24">
        <f t="shared" si="141"/>
        <v>0</v>
      </c>
      <c r="IF48" s="26" t="str">
        <f t="shared" si="18"/>
        <v/>
      </c>
      <c r="IG48" s="26" t="str">
        <f t="shared" si="19"/>
        <v/>
      </c>
      <c r="IH48" s="24" t="str">
        <f t="shared" si="386"/>
        <v/>
      </c>
      <c r="II48" s="24" t="str">
        <f t="shared" si="430"/>
        <v/>
      </c>
      <c r="IJ48" s="101" t="str">
        <f t="shared" si="143"/>
        <v/>
      </c>
      <c r="IK48" s="24" t="str">
        <f t="shared" si="144"/>
        <v/>
      </c>
      <c r="IL48" s="27">
        <f t="shared" si="367"/>
        <v>1</v>
      </c>
      <c r="IM48" s="27" t="str">
        <f t="shared" si="145"/>
        <v>1</v>
      </c>
      <c r="IN48" s="27" t="str">
        <f t="shared" si="334"/>
        <v/>
      </c>
      <c r="IO48" s="27" t="str">
        <f t="shared" si="146"/>
        <v/>
      </c>
      <c r="IP48" s="28" t="str">
        <f t="shared" ca="1" si="147"/>
        <v/>
      </c>
      <c r="IQ48" s="33">
        <f>入力シート!IO48</f>
        <v>0</v>
      </c>
      <c r="IR48" s="88" t="str">
        <f t="shared" ca="1" si="431"/>
        <v/>
      </c>
      <c r="IS48" s="87" t="str">
        <f t="shared" si="432"/>
        <v/>
      </c>
      <c r="IT48" s="89" t="str">
        <f t="shared" ca="1" si="148"/>
        <v/>
      </c>
      <c r="IU48" s="84">
        <f t="shared" si="149"/>
        <v>0</v>
      </c>
      <c r="IV48" s="84" t="str">
        <f t="shared" si="433"/>
        <v/>
      </c>
      <c r="IW48" s="84" t="str">
        <f t="shared" si="150"/>
        <v/>
      </c>
      <c r="IX48" s="24" t="str">
        <f t="shared" si="151"/>
        <v/>
      </c>
      <c r="IY48" s="101">
        <f>入力シート!IP48</f>
        <v>0</v>
      </c>
      <c r="IZ48" s="210">
        <f>入力シート!IQ48</f>
        <v>0</v>
      </c>
      <c r="JA48" s="211"/>
      <c r="JB48" s="212"/>
      <c r="JC48" s="94"/>
      <c r="JD48" s="94"/>
      <c r="JE48" s="94"/>
      <c r="JF48" s="14">
        <f>入力シート!IR48</f>
        <v>0</v>
      </c>
      <c r="JH48" s="30" t="str">
        <f t="shared" si="335"/>
        <v/>
      </c>
      <c r="JI48" s="101">
        <f>入力シート!JH48</f>
        <v>0</v>
      </c>
      <c r="JJ48" s="101" t="str">
        <f>IF(JH48="","",入力シート!JI48)</f>
        <v/>
      </c>
      <c r="JK48" s="24">
        <f>TIME(入力シート!JK48,入力シート!JM48,0)</f>
        <v>0</v>
      </c>
      <c r="JL48" s="24">
        <f>TIME(入力シート!JO48,入力シート!JQ48,0)</f>
        <v>0</v>
      </c>
      <c r="JM48" s="31">
        <f>TIME(入力シート!JS48,入力シート!JU48,0)</f>
        <v>0</v>
      </c>
      <c r="JN48" s="31">
        <f>TIME(入力シート!JW48,入力シート!JY48,0)</f>
        <v>0</v>
      </c>
      <c r="JO48" s="24">
        <f t="shared" si="152"/>
        <v>0</v>
      </c>
      <c r="JP48" s="24">
        <f t="shared" si="153"/>
        <v>0</v>
      </c>
      <c r="JQ48" s="24">
        <f t="shared" si="154"/>
        <v>0</v>
      </c>
      <c r="JR48" s="26" t="str">
        <f t="shared" si="21"/>
        <v/>
      </c>
      <c r="JS48" s="26" t="str">
        <f t="shared" si="22"/>
        <v/>
      </c>
      <c r="JT48" s="24" t="str">
        <f t="shared" si="387"/>
        <v/>
      </c>
      <c r="JU48" s="24" t="str">
        <f t="shared" si="434"/>
        <v/>
      </c>
      <c r="JV48" s="101" t="str">
        <f t="shared" si="156"/>
        <v/>
      </c>
      <c r="JW48" s="24" t="str">
        <f t="shared" si="157"/>
        <v/>
      </c>
      <c r="JX48" s="27">
        <f t="shared" si="368"/>
        <v>1</v>
      </c>
      <c r="JY48" s="27" t="str">
        <f t="shared" si="158"/>
        <v>1</v>
      </c>
      <c r="JZ48" s="27" t="str">
        <f t="shared" si="336"/>
        <v/>
      </c>
      <c r="KA48" s="27" t="str">
        <f t="shared" si="159"/>
        <v/>
      </c>
      <c r="KB48" s="28" t="str">
        <f t="shared" ca="1" si="160"/>
        <v/>
      </c>
      <c r="KC48" s="33">
        <f>入力シート!KA48</f>
        <v>0</v>
      </c>
      <c r="KD48" s="88" t="str">
        <f t="shared" ca="1" si="435"/>
        <v/>
      </c>
      <c r="KE48" s="87" t="str">
        <f t="shared" si="436"/>
        <v/>
      </c>
      <c r="KF48" s="89" t="str">
        <f t="shared" ca="1" si="161"/>
        <v/>
      </c>
      <c r="KG48" s="84">
        <f t="shared" si="162"/>
        <v>0</v>
      </c>
      <c r="KH48" s="84" t="str">
        <f t="shared" si="437"/>
        <v/>
      </c>
      <c r="KI48" s="84" t="str">
        <f t="shared" si="163"/>
        <v/>
      </c>
      <c r="KJ48" s="24" t="str">
        <f t="shared" si="164"/>
        <v/>
      </c>
      <c r="KK48" s="101">
        <f>入力シート!KB48</f>
        <v>0</v>
      </c>
      <c r="KL48" s="210">
        <f>入力シート!KC48</f>
        <v>0</v>
      </c>
      <c r="KM48" s="211"/>
      <c r="KN48" s="212"/>
      <c r="KO48" s="94"/>
      <c r="KP48" s="94"/>
      <c r="KQ48" s="94"/>
      <c r="KR48" s="14">
        <f>入力シート!KD48</f>
        <v>0</v>
      </c>
      <c r="KT48" s="30" t="str">
        <f t="shared" si="337"/>
        <v/>
      </c>
      <c r="KU48" s="101">
        <f>入力シート!KT48</f>
        <v>0</v>
      </c>
      <c r="KV48" s="101" t="str">
        <f>IF(KT48="","",入力シート!KU48)</f>
        <v/>
      </c>
      <c r="KW48" s="24">
        <f>TIME(入力シート!KW48,入力シート!KY48,0)</f>
        <v>0</v>
      </c>
      <c r="KX48" s="24">
        <f>TIME(入力シート!LA48,入力シート!LC48,0)</f>
        <v>0</v>
      </c>
      <c r="KY48" s="31">
        <f>TIME(入力シート!LE48,入力シート!LG48,0)</f>
        <v>0</v>
      </c>
      <c r="KZ48" s="31">
        <f>TIME(入力シート!LI48,入力シート!LK48,0)</f>
        <v>0</v>
      </c>
      <c r="LA48" s="24">
        <f t="shared" si="165"/>
        <v>0</v>
      </c>
      <c r="LB48" s="24">
        <f t="shared" si="166"/>
        <v>0</v>
      </c>
      <c r="LC48" s="24">
        <f t="shared" si="167"/>
        <v>0</v>
      </c>
      <c r="LD48" s="26" t="str">
        <f t="shared" si="24"/>
        <v/>
      </c>
      <c r="LE48" s="26" t="str">
        <f t="shared" si="25"/>
        <v/>
      </c>
      <c r="LF48" s="24" t="str">
        <f t="shared" si="388"/>
        <v/>
      </c>
      <c r="LG48" s="24" t="str">
        <f t="shared" si="438"/>
        <v/>
      </c>
      <c r="LH48" s="101" t="str">
        <f t="shared" si="169"/>
        <v/>
      </c>
      <c r="LI48" s="24" t="str">
        <f t="shared" si="170"/>
        <v/>
      </c>
      <c r="LJ48" s="27">
        <f t="shared" si="369"/>
        <v>1</v>
      </c>
      <c r="LK48" s="27" t="str">
        <f t="shared" si="171"/>
        <v>1</v>
      </c>
      <c r="LL48" s="27" t="str">
        <f t="shared" si="338"/>
        <v/>
      </c>
      <c r="LM48" s="27" t="str">
        <f t="shared" si="172"/>
        <v/>
      </c>
      <c r="LN48" s="28" t="str">
        <f t="shared" ca="1" si="173"/>
        <v/>
      </c>
      <c r="LO48" s="33">
        <f>入力シート!LM48</f>
        <v>0</v>
      </c>
      <c r="LP48" s="88" t="str">
        <f t="shared" ca="1" si="439"/>
        <v/>
      </c>
      <c r="LQ48" s="87" t="str">
        <f t="shared" si="440"/>
        <v/>
      </c>
      <c r="LR48" s="89" t="str">
        <f t="shared" ca="1" si="174"/>
        <v/>
      </c>
      <c r="LS48" s="84">
        <f t="shared" si="175"/>
        <v>0</v>
      </c>
      <c r="LT48" s="84" t="str">
        <f t="shared" si="441"/>
        <v/>
      </c>
      <c r="LU48" s="84" t="str">
        <f t="shared" si="176"/>
        <v/>
      </c>
      <c r="LV48" s="24" t="str">
        <f t="shared" si="177"/>
        <v/>
      </c>
      <c r="LW48" s="101">
        <f>入力シート!LN48</f>
        <v>0</v>
      </c>
      <c r="LX48" s="210">
        <f>入力シート!LO48</f>
        <v>0</v>
      </c>
      <c r="LY48" s="211"/>
      <c r="LZ48" s="212"/>
      <c r="MA48" s="94"/>
      <c r="MB48" s="94"/>
      <c r="MC48" s="94"/>
      <c r="MD48" s="14">
        <f>入力シート!LP48</f>
        <v>0</v>
      </c>
      <c r="MF48" s="30" t="str">
        <f t="shared" si="339"/>
        <v/>
      </c>
      <c r="MG48" s="101">
        <f>入力シート!MF48</f>
        <v>0</v>
      </c>
      <c r="MH48" s="101" t="str">
        <f>IF(MF48="","",入力シート!MG48)</f>
        <v/>
      </c>
      <c r="MI48" s="24">
        <f>TIME(入力シート!MI48,入力シート!MK48,0)</f>
        <v>0</v>
      </c>
      <c r="MJ48" s="24">
        <f>TIME(入力シート!MM48,入力シート!MO48,0)</f>
        <v>0</v>
      </c>
      <c r="MK48" s="31">
        <f>TIME(入力シート!MQ48,入力シート!MS48,0)</f>
        <v>0</v>
      </c>
      <c r="ML48" s="31">
        <f>TIME(入力シート!MU48,入力シート!MW48,0)</f>
        <v>0</v>
      </c>
      <c r="MM48" s="24">
        <f t="shared" si="178"/>
        <v>0</v>
      </c>
      <c r="MN48" s="24">
        <f t="shared" si="179"/>
        <v>0</v>
      </c>
      <c r="MO48" s="24">
        <f t="shared" si="180"/>
        <v>0</v>
      </c>
      <c r="MP48" s="26" t="str">
        <f t="shared" si="27"/>
        <v/>
      </c>
      <c r="MQ48" s="26" t="str">
        <f t="shared" si="28"/>
        <v/>
      </c>
      <c r="MR48" s="24" t="str">
        <f t="shared" si="389"/>
        <v/>
      </c>
      <c r="MS48" s="24" t="str">
        <f t="shared" si="442"/>
        <v/>
      </c>
      <c r="MT48" s="101" t="str">
        <f t="shared" si="182"/>
        <v/>
      </c>
      <c r="MU48" s="24" t="str">
        <f t="shared" si="183"/>
        <v/>
      </c>
      <c r="MV48" s="27">
        <f t="shared" si="370"/>
        <v>1</v>
      </c>
      <c r="MW48" s="27" t="str">
        <f t="shared" si="184"/>
        <v>1</v>
      </c>
      <c r="MX48" s="27" t="str">
        <f t="shared" si="340"/>
        <v/>
      </c>
      <c r="MY48" s="27" t="str">
        <f t="shared" si="185"/>
        <v/>
      </c>
      <c r="MZ48" s="28" t="str">
        <f t="shared" ca="1" si="186"/>
        <v/>
      </c>
      <c r="NA48" s="33">
        <f>入力シート!MY48</f>
        <v>0</v>
      </c>
      <c r="NB48" s="88" t="str">
        <f t="shared" ca="1" si="443"/>
        <v/>
      </c>
      <c r="NC48" s="87" t="str">
        <f t="shared" si="444"/>
        <v/>
      </c>
      <c r="ND48" s="89" t="str">
        <f t="shared" ca="1" si="187"/>
        <v/>
      </c>
      <c r="NE48" s="84">
        <f t="shared" si="188"/>
        <v>0</v>
      </c>
      <c r="NF48" s="84" t="str">
        <f t="shared" si="445"/>
        <v/>
      </c>
      <c r="NG48" s="84" t="str">
        <f t="shared" si="189"/>
        <v/>
      </c>
      <c r="NH48" s="24" t="str">
        <f t="shared" si="190"/>
        <v/>
      </c>
      <c r="NI48" s="101">
        <f>入力シート!MZ48</f>
        <v>0</v>
      </c>
      <c r="NJ48" s="210">
        <f>入力シート!NA48</f>
        <v>0</v>
      </c>
      <c r="NK48" s="211"/>
      <c r="NL48" s="212"/>
      <c r="NM48" s="94"/>
      <c r="NN48" s="94"/>
      <c r="NO48" s="94"/>
      <c r="NP48" s="14">
        <f>入力シート!NB48</f>
        <v>0</v>
      </c>
      <c r="NR48" s="30" t="str">
        <f t="shared" si="341"/>
        <v/>
      </c>
      <c r="NS48" s="101">
        <f>入力シート!NR48</f>
        <v>0</v>
      </c>
      <c r="NT48" s="101" t="str">
        <f>IF(NR48="","",入力シート!NS48)</f>
        <v/>
      </c>
      <c r="NU48" s="24">
        <f>TIME(入力シート!NU48,入力シート!NW48,0)</f>
        <v>0</v>
      </c>
      <c r="NV48" s="24">
        <f>TIME(入力シート!NY48,入力シート!OA48,0)</f>
        <v>0</v>
      </c>
      <c r="NW48" s="31">
        <f>TIME(入力シート!OC48,入力シート!OE48,0)</f>
        <v>0</v>
      </c>
      <c r="NX48" s="31">
        <f>TIME(入力シート!OG48,入力シート!OI48,0)</f>
        <v>0</v>
      </c>
      <c r="NY48" s="24">
        <f t="shared" si="191"/>
        <v>0</v>
      </c>
      <c r="NZ48" s="24">
        <f t="shared" si="192"/>
        <v>0</v>
      </c>
      <c r="OA48" s="24">
        <f t="shared" si="193"/>
        <v>0</v>
      </c>
      <c r="OB48" s="26" t="str">
        <f t="shared" si="30"/>
        <v/>
      </c>
      <c r="OC48" s="26" t="str">
        <f t="shared" si="31"/>
        <v/>
      </c>
      <c r="OD48" s="24" t="str">
        <f t="shared" si="390"/>
        <v/>
      </c>
      <c r="OE48" s="24" t="str">
        <f t="shared" si="446"/>
        <v/>
      </c>
      <c r="OF48" s="101" t="str">
        <f t="shared" si="195"/>
        <v/>
      </c>
      <c r="OG48" s="24" t="str">
        <f t="shared" si="196"/>
        <v/>
      </c>
      <c r="OH48" s="27">
        <f t="shared" si="371"/>
        <v>1</v>
      </c>
      <c r="OI48" s="27" t="str">
        <f t="shared" si="197"/>
        <v>1</v>
      </c>
      <c r="OJ48" s="27" t="str">
        <f t="shared" si="342"/>
        <v/>
      </c>
      <c r="OK48" s="27" t="str">
        <f t="shared" si="198"/>
        <v/>
      </c>
      <c r="OL48" s="28" t="str">
        <f t="shared" ca="1" si="199"/>
        <v/>
      </c>
      <c r="OM48" s="33">
        <f>入力シート!OK48</f>
        <v>0</v>
      </c>
      <c r="ON48" s="88" t="str">
        <f t="shared" ca="1" si="447"/>
        <v/>
      </c>
      <c r="OO48" s="87" t="str">
        <f t="shared" si="448"/>
        <v/>
      </c>
      <c r="OP48" s="89" t="str">
        <f t="shared" ca="1" si="200"/>
        <v/>
      </c>
      <c r="OQ48" s="84">
        <f t="shared" si="201"/>
        <v>0</v>
      </c>
      <c r="OR48" s="84" t="str">
        <f t="shared" si="449"/>
        <v/>
      </c>
      <c r="OS48" s="84" t="str">
        <f t="shared" si="202"/>
        <v/>
      </c>
      <c r="OT48" s="24" t="str">
        <f t="shared" si="203"/>
        <v/>
      </c>
      <c r="OU48" s="101">
        <f>入力シート!OL48</f>
        <v>0</v>
      </c>
      <c r="OV48" s="210">
        <f>入力シート!OM48</f>
        <v>0</v>
      </c>
      <c r="OW48" s="211"/>
      <c r="OX48" s="212"/>
      <c r="OY48" s="94"/>
      <c r="OZ48" s="94"/>
      <c r="PA48" s="94"/>
      <c r="PB48" s="14">
        <f>入力シート!ON48</f>
        <v>0</v>
      </c>
      <c r="PD48" s="30" t="str">
        <f t="shared" si="343"/>
        <v/>
      </c>
      <c r="PE48" s="101">
        <f>入力シート!PD48</f>
        <v>0</v>
      </c>
      <c r="PF48" s="101" t="str">
        <f>IF(PD48="","",入力シート!PE48)</f>
        <v/>
      </c>
      <c r="PG48" s="24">
        <f>TIME(入力シート!PG48,入力シート!PI48,0)</f>
        <v>0</v>
      </c>
      <c r="PH48" s="24">
        <f>TIME(入力シート!PK48,入力シート!PM48,0)</f>
        <v>0</v>
      </c>
      <c r="PI48" s="31">
        <f>TIME(入力シート!PO48,入力シート!PQ48,0)</f>
        <v>0</v>
      </c>
      <c r="PJ48" s="31">
        <f>TIME(入力シート!PS48,入力シート!PU48,0)</f>
        <v>0</v>
      </c>
      <c r="PK48" s="24">
        <f t="shared" si="204"/>
        <v>0</v>
      </c>
      <c r="PL48" s="24">
        <f t="shared" si="205"/>
        <v>0</v>
      </c>
      <c r="PM48" s="24">
        <f t="shared" si="206"/>
        <v>0</v>
      </c>
      <c r="PN48" s="26" t="str">
        <f t="shared" si="33"/>
        <v/>
      </c>
      <c r="PO48" s="26" t="str">
        <f t="shared" si="34"/>
        <v/>
      </c>
      <c r="PP48" s="24" t="str">
        <f t="shared" si="391"/>
        <v/>
      </c>
      <c r="PQ48" s="24" t="str">
        <f t="shared" si="450"/>
        <v/>
      </c>
      <c r="PR48" s="101" t="str">
        <f t="shared" si="208"/>
        <v/>
      </c>
      <c r="PS48" s="24" t="str">
        <f t="shared" si="209"/>
        <v/>
      </c>
      <c r="PT48" s="27">
        <f t="shared" si="372"/>
        <v>1</v>
      </c>
      <c r="PU48" s="27" t="str">
        <f t="shared" si="210"/>
        <v>1</v>
      </c>
      <c r="PV48" s="27" t="str">
        <f t="shared" si="344"/>
        <v/>
      </c>
      <c r="PW48" s="27" t="str">
        <f t="shared" si="211"/>
        <v/>
      </c>
      <c r="PX48" s="28" t="str">
        <f t="shared" ca="1" si="212"/>
        <v/>
      </c>
      <c r="PY48" s="33">
        <f>入力シート!PW48</f>
        <v>0</v>
      </c>
      <c r="PZ48" s="88" t="str">
        <f t="shared" ca="1" si="451"/>
        <v/>
      </c>
      <c r="QA48" s="87" t="str">
        <f t="shared" si="452"/>
        <v/>
      </c>
      <c r="QB48" s="89" t="str">
        <f t="shared" ca="1" si="213"/>
        <v/>
      </c>
      <c r="QC48" s="84">
        <f t="shared" si="214"/>
        <v>0</v>
      </c>
      <c r="QD48" s="84" t="str">
        <f t="shared" si="453"/>
        <v/>
      </c>
      <c r="QE48" s="84" t="str">
        <f t="shared" si="215"/>
        <v/>
      </c>
      <c r="QF48" s="24" t="str">
        <f t="shared" si="216"/>
        <v/>
      </c>
      <c r="QG48" s="101">
        <f>入力シート!PX48</f>
        <v>0</v>
      </c>
      <c r="QH48" s="210">
        <f>入力シート!PY48</f>
        <v>0</v>
      </c>
      <c r="QI48" s="211"/>
      <c r="QJ48" s="212"/>
      <c r="QK48" s="94"/>
      <c r="QL48" s="94"/>
      <c r="QM48" s="94"/>
      <c r="QN48" s="14">
        <f>入力シート!PZ48</f>
        <v>0</v>
      </c>
      <c r="QP48" s="30" t="str">
        <f t="shared" si="345"/>
        <v/>
      </c>
      <c r="QQ48" s="101">
        <f>入力シート!QP48</f>
        <v>0</v>
      </c>
      <c r="QR48" s="101" t="str">
        <f>IF(QP48="","",入力シート!QQ48)</f>
        <v/>
      </c>
      <c r="QS48" s="24">
        <f>TIME(入力シート!QS48,入力シート!QU48,0)</f>
        <v>0</v>
      </c>
      <c r="QT48" s="24">
        <f>TIME(入力シート!QW48,入力シート!QY48,0)</f>
        <v>0</v>
      </c>
      <c r="QU48" s="31">
        <f>TIME(入力シート!RA48,入力シート!RC48,0)</f>
        <v>0</v>
      </c>
      <c r="QV48" s="31">
        <f>TIME(入力シート!RE48,入力シート!RG48,0)</f>
        <v>0</v>
      </c>
      <c r="QW48" s="24">
        <f t="shared" si="217"/>
        <v>0</v>
      </c>
      <c r="QX48" s="24">
        <f t="shared" si="218"/>
        <v>0</v>
      </c>
      <c r="QY48" s="24">
        <f t="shared" si="219"/>
        <v>0</v>
      </c>
      <c r="QZ48" s="26" t="str">
        <f t="shared" si="36"/>
        <v/>
      </c>
      <c r="RA48" s="26" t="str">
        <f t="shared" si="37"/>
        <v/>
      </c>
      <c r="RB48" s="24" t="str">
        <f t="shared" si="392"/>
        <v/>
      </c>
      <c r="RC48" s="24" t="str">
        <f t="shared" si="454"/>
        <v/>
      </c>
      <c r="RD48" s="101" t="str">
        <f t="shared" si="221"/>
        <v/>
      </c>
      <c r="RE48" s="24" t="str">
        <f t="shared" si="222"/>
        <v/>
      </c>
      <c r="RF48" s="27">
        <f t="shared" si="373"/>
        <v>1</v>
      </c>
      <c r="RG48" s="27" t="str">
        <f t="shared" si="223"/>
        <v>1</v>
      </c>
      <c r="RH48" s="27" t="str">
        <f t="shared" si="346"/>
        <v/>
      </c>
      <c r="RI48" s="27" t="str">
        <f t="shared" si="224"/>
        <v/>
      </c>
      <c r="RJ48" s="28" t="str">
        <f t="shared" ca="1" si="225"/>
        <v/>
      </c>
      <c r="RK48" s="33">
        <f>入力シート!RI48</f>
        <v>0</v>
      </c>
      <c r="RL48" s="88" t="str">
        <f t="shared" ca="1" si="455"/>
        <v/>
      </c>
      <c r="RM48" s="87" t="str">
        <f t="shared" si="456"/>
        <v/>
      </c>
      <c r="RN48" s="89" t="str">
        <f t="shared" ca="1" si="226"/>
        <v/>
      </c>
      <c r="RO48" s="84">
        <f t="shared" si="227"/>
        <v>0</v>
      </c>
      <c r="RP48" s="84" t="str">
        <f t="shared" si="457"/>
        <v/>
      </c>
      <c r="RQ48" s="84" t="str">
        <f t="shared" si="228"/>
        <v/>
      </c>
      <c r="RR48" s="24" t="str">
        <f t="shared" si="229"/>
        <v/>
      </c>
      <c r="RS48" s="101">
        <f>入力シート!RJ48</f>
        <v>0</v>
      </c>
      <c r="RT48" s="210">
        <f>入力シート!RK48</f>
        <v>0</v>
      </c>
      <c r="RU48" s="211"/>
      <c r="RV48" s="212"/>
      <c r="RW48" s="94"/>
      <c r="RX48" s="94"/>
      <c r="RY48" s="94"/>
      <c r="RZ48" s="14">
        <f>入力シート!RL48</f>
        <v>0</v>
      </c>
      <c r="SB48" s="30" t="str">
        <f t="shared" si="347"/>
        <v/>
      </c>
      <c r="SC48" s="101">
        <f>入力シート!SB48</f>
        <v>0</v>
      </c>
      <c r="SD48" s="101" t="str">
        <f>IF(SB48="","",入力シート!SC48)</f>
        <v/>
      </c>
      <c r="SE48" s="24">
        <f>TIME(入力シート!SE48,入力シート!SG48,0)</f>
        <v>0</v>
      </c>
      <c r="SF48" s="24">
        <f>TIME(入力シート!SI48,入力シート!SK48,0)</f>
        <v>0</v>
      </c>
      <c r="SG48" s="31">
        <f>TIME(入力シート!SM48,入力シート!SO48,0)</f>
        <v>0</v>
      </c>
      <c r="SH48" s="31">
        <f>TIME(入力シート!SQ48,入力シート!SS48,0)</f>
        <v>0</v>
      </c>
      <c r="SI48" s="24">
        <f t="shared" si="230"/>
        <v>0</v>
      </c>
      <c r="SJ48" s="24">
        <f t="shared" si="231"/>
        <v>0</v>
      </c>
      <c r="SK48" s="24">
        <f t="shared" si="232"/>
        <v>0</v>
      </c>
      <c r="SL48" s="26" t="str">
        <f t="shared" si="39"/>
        <v/>
      </c>
      <c r="SM48" s="26" t="str">
        <f t="shared" si="40"/>
        <v/>
      </c>
      <c r="SN48" s="24" t="str">
        <f t="shared" si="393"/>
        <v/>
      </c>
      <c r="SO48" s="24" t="str">
        <f t="shared" si="458"/>
        <v/>
      </c>
      <c r="SP48" s="101" t="str">
        <f t="shared" si="234"/>
        <v/>
      </c>
      <c r="SQ48" s="24" t="str">
        <f t="shared" si="235"/>
        <v/>
      </c>
      <c r="SR48" s="27">
        <f t="shared" si="374"/>
        <v>1</v>
      </c>
      <c r="SS48" s="27" t="str">
        <f t="shared" si="236"/>
        <v>1</v>
      </c>
      <c r="ST48" s="27" t="str">
        <f t="shared" si="348"/>
        <v/>
      </c>
      <c r="SU48" s="27" t="str">
        <f t="shared" si="237"/>
        <v/>
      </c>
      <c r="SV48" s="28" t="str">
        <f t="shared" ca="1" si="238"/>
        <v/>
      </c>
      <c r="SW48" s="33">
        <f>入力シート!SU48</f>
        <v>0</v>
      </c>
      <c r="SX48" s="88" t="str">
        <f t="shared" ca="1" si="459"/>
        <v/>
      </c>
      <c r="SY48" s="87" t="str">
        <f t="shared" si="460"/>
        <v/>
      </c>
      <c r="SZ48" s="89" t="str">
        <f t="shared" ca="1" si="239"/>
        <v/>
      </c>
      <c r="TA48" s="84">
        <f t="shared" si="240"/>
        <v>0</v>
      </c>
      <c r="TB48" s="84" t="str">
        <f t="shared" si="461"/>
        <v/>
      </c>
      <c r="TC48" s="84" t="str">
        <f t="shared" si="241"/>
        <v/>
      </c>
      <c r="TD48" s="24" t="str">
        <f t="shared" si="242"/>
        <v/>
      </c>
      <c r="TE48" s="101">
        <f>入力シート!SV48</f>
        <v>0</v>
      </c>
      <c r="TF48" s="210">
        <f>入力シート!SW48</f>
        <v>0</v>
      </c>
      <c r="TG48" s="211"/>
      <c r="TH48" s="212"/>
      <c r="TI48" s="94"/>
      <c r="TJ48" s="94"/>
      <c r="TK48" s="94"/>
      <c r="TL48" s="14">
        <f>入力シート!SX48</f>
        <v>0</v>
      </c>
      <c r="TN48" s="30" t="str">
        <f t="shared" si="349"/>
        <v/>
      </c>
      <c r="TO48" s="101">
        <f>入力シート!TN48</f>
        <v>0</v>
      </c>
      <c r="TP48" s="101" t="str">
        <f>IF(TN48="","",入力シート!TO48)</f>
        <v/>
      </c>
      <c r="TQ48" s="24">
        <f>TIME(入力シート!TQ48,入力シート!TS48,0)</f>
        <v>0</v>
      </c>
      <c r="TR48" s="24">
        <f>TIME(入力シート!TU48,入力シート!TW48,0)</f>
        <v>0</v>
      </c>
      <c r="TS48" s="31">
        <f>TIME(入力シート!TY48,入力シート!UA48,0)</f>
        <v>0</v>
      </c>
      <c r="TT48" s="31">
        <f>TIME(入力シート!UC48,入力シート!UE48,0)</f>
        <v>0</v>
      </c>
      <c r="TU48" s="24">
        <f t="shared" si="243"/>
        <v>0</v>
      </c>
      <c r="TV48" s="24">
        <f t="shared" si="244"/>
        <v>0</v>
      </c>
      <c r="TW48" s="24">
        <f t="shared" si="245"/>
        <v>0</v>
      </c>
      <c r="TX48" s="26" t="str">
        <f t="shared" si="42"/>
        <v/>
      </c>
      <c r="TY48" s="26" t="str">
        <f t="shared" si="43"/>
        <v/>
      </c>
      <c r="TZ48" s="24" t="str">
        <f t="shared" si="394"/>
        <v/>
      </c>
      <c r="UA48" s="24" t="str">
        <f t="shared" si="462"/>
        <v/>
      </c>
      <c r="UB48" s="101" t="str">
        <f t="shared" si="247"/>
        <v/>
      </c>
      <c r="UC48" s="24" t="str">
        <f t="shared" si="248"/>
        <v/>
      </c>
      <c r="UD48" s="27">
        <f t="shared" si="375"/>
        <v>1</v>
      </c>
      <c r="UE48" s="27" t="str">
        <f t="shared" si="249"/>
        <v>1</v>
      </c>
      <c r="UF48" s="27" t="str">
        <f t="shared" si="350"/>
        <v/>
      </c>
      <c r="UG48" s="27" t="str">
        <f t="shared" si="250"/>
        <v/>
      </c>
      <c r="UH48" s="28" t="str">
        <f t="shared" ca="1" si="251"/>
        <v/>
      </c>
      <c r="UI48" s="33">
        <f>入力シート!UG48</f>
        <v>0</v>
      </c>
      <c r="UJ48" s="88" t="str">
        <f t="shared" ca="1" si="463"/>
        <v/>
      </c>
      <c r="UK48" s="87" t="str">
        <f t="shared" si="464"/>
        <v/>
      </c>
      <c r="UL48" s="89" t="str">
        <f t="shared" ca="1" si="252"/>
        <v/>
      </c>
      <c r="UM48" s="84">
        <f t="shared" si="253"/>
        <v>0</v>
      </c>
      <c r="UN48" s="84" t="str">
        <f t="shared" si="465"/>
        <v/>
      </c>
      <c r="UO48" s="84" t="str">
        <f t="shared" si="254"/>
        <v/>
      </c>
      <c r="UP48" s="24" t="str">
        <f t="shared" si="255"/>
        <v/>
      </c>
      <c r="UQ48" s="101">
        <f>入力シート!UH48</f>
        <v>0</v>
      </c>
      <c r="UR48" s="210">
        <f>入力シート!UI48</f>
        <v>0</v>
      </c>
      <c r="US48" s="211"/>
      <c r="UT48" s="212"/>
      <c r="UU48" s="94"/>
      <c r="UV48" s="94"/>
      <c r="UW48" s="94"/>
      <c r="UX48" s="14">
        <f>入力シート!UJ48</f>
        <v>0</v>
      </c>
      <c r="UZ48" s="30" t="str">
        <f t="shared" si="351"/>
        <v/>
      </c>
      <c r="VA48" s="101">
        <f>入力シート!UZ48</f>
        <v>0</v>
      </c>
      <c r="VB48" s="101" t="str">
        <f>IF(UZ48="","",入力シート!VA48)</f>
        <v/>
      </c>
      <c r="VC48" s="24">
        <f>TIME(入力シート!VC48,入力シート!VE48,0)</f>
        <v>0</v>
      </c>
      <c r="VD48" s="24">
        <f>TIME(入力シート!VG48,入力シート!VI48,0)</f>
        <v>0</v>
      </c>
      <c r="VE48" s="31">
        <f>TIME(入力シート!VK48,入力シート!VM48,0)</f>
        <v>0</v>
      </c>
      <c r="VF48" s="31">
        <f>TIME(入力シート!VO48,入力シート!VQ48,0)</f>
        <v>0</v>
      </c>
      <c r="VG48" s="24">
        <f t="shared" si="256"/>
        <v>0</v>
      </c>
      <c r="VH48" s="24">
        <f t="shared" si="257"/>
        <v>0</v>
      </c>
      <c r="VI48" s="24">
        <f t="shared" si="258"/>
        <v>0</v>
      </c>
      <c r="VJ48" s="26" t="str">
        <f t="shared" si="45"/>
        <v/>
      </c>
      <c r="VK48" s="26" t="str">
        <f t="shared" si="46"/>
        <v/>
      </c>
      <c r="VL48" s="24" t="str">
        <f t="shared" si="395"/>
        <v/>
      </c>
      <c r="VM48" s="24" t="str">
        <f t="shared" si="466"/>
        <v/>
      </c>
      <c r="VN48" s="101" t="str">
        <f t="shared" si="260"/>
        <v/>
      </c>
      <c r="VO48" s="24" t="str">
        <f t="shared" si="261"/>
        <v/>
      </c>
      <c r="VP48" s="27">
        <f t="shared" si="376"/>
        <v>1</v>
      </c>
      <c r="VQ48" s="27" t="str">
        <f t="shared" si="262"/>
        <v>1</v>
      </c>
      <c r="VR48" s="27" t="str">
        <f t="shared" si="352"/>
        <v/>
      </c>
      <c r="VS48" s="27" t="str">
        <f t="shared" si="263"/>
        <v/>
      </c>
      <c r="VT48" s="28" t="str">
        <f t="shared" ca="1" si="264"/>
        <v/>
      </c>
      <c r="VU48" s="33">
        <f>入力シート!VS48</f>
        <v>0</v>
      </c>
      <c r="VV48" s="88" t="str">
        <f t="shared" ca="1" si="467"/>
        <v/>
      </c>
      <c r="VW48" s="87" t="str">
        <f t="shared" si="468"/>
        <v/>
      </c>
      <c r="VX48" s="89" t="str">
        <f t="shared" ca="1" si="265"/>
        <v/>
      </c>
      <c r="VY48" s="84">
        <f t="shared" si="266"/>
        <v>0</v>
      </c>
      <c r="VZ48" s="84" t="str">
        <f t="shared" si="469"/>
        <v/>
      </c>
      <c r="WA48" s="84" t="str">
        <f t="shared" si="267"/>
        <v/>
      </c>
      <c r="WB48" s="24" t="str">
        <f t="shared" si="268"/>
        <v/>
      </c>
      <c r="WC48" s="101">
        <f>入力シート!VT48</f>
        <v>0</v>
      </c>
      <c r="WD48" s="210">
        <f>入力シート!VU48</f>
        <v>0</v>
      </c>
      <c r="WE48" s="211"/>
      <c r="WF48" s="212"/>
      <c r="WG48" s="94"/>
      <c r="WH48" s="94"/>
      <c r="WI48" s="94"/>
      <c r="WJ48" s="14">
        <f>入力シート!VV48</f>
        <v>0</v>
      </c>
      <c r="WL48" s="30" t="str">
        <f t="shared" si="353"/>
        <v/>
      </c>
      <c r="WM48" s="101">
        <f>入力シート!WL48</f>
        <v>0</v>
      </c>
      <c r="WN48" s="101" t="str">
        <f>IF(WL48="","",入力シート!WM48)</f>
        <v/>
      </c>
      <c r="WO48" s="24">
        <f>TIME(入力シート!WO48,入力シート!WQ48,0)</f>
        <v>0</v>
      </c>
      <c r="WP48" s="24">
        <f>TIME(入力シート!WS48,入力シート!WU48,0)</f>
        <v>0</v>
      </c>
      <c r="WQ48" s="31">
        <f>TIME(入力シート!WW48,入力シート!WY48,0)</f>
        <v>0</v>
      </c>
      <c r="WR48" s="31">
        <f>TIME(入力シート!XA48,入力シート!XC48,0)</f>
        <v>0</v>
      </c>
      <c r="WS48" s="24">
        <f t="shared" si="269"/>
        <v>0</v>
      </c>
      <c r="WT48" s="24">
        <f t="shared" si="270"/>
        <v>0</v>
      </c>
      <c r="WU48" s="24">
        <f t="shared" si="271"/>
        <v>0</v>
      </c>
      <c r="WV48" s="26" t="str">
        <f t="shared" si="48"/>
        <v/>
      </c>
      <c r="WW48" s="26" t="str">
        <f t="shared" si="49"/>
        <v/>
      </c>
      <c r="WX48" s="24" t="str">
        <f t="shared" si="396"/>
        <v/>
      </c>
      <c r="WY48" s="24" t="str">
        <f t="shared" si="470"/>
        <v/>
      </c>
      <c r="WZ48" s="101" t="str">
        <f t="shared" si="273"/>
        <v/>
      </c>
      <c r="XA48" s="24" t="str">
        <f t="shared" si="274"/>
        <v/>
      </c>
      <c r="XB48" s="27">
        <f t="shared" si="377"/>
        <v>1</v>
      </c>
      <c r="XC48" s="27" t="str">
        <f t="shared" si="275"/>
        <v>1</v>
      </c>
      <c r="XD48" s="27" t="str">
        <f t="shared" si="354"/>
        <v/>
      </c>
      <c r="XE48" s="27" t="str">
        <f t="shared" si="276"/>
        <v/>
      </c>
      <c r="XF48" s="28" t="str">
        <f t="shared" ca="1" si="277"/>
        <v/>
      </c>
      <c r="XG48" s="33">
        <f>入力シート!XE48</f>
        <v>0</v>
      </c>
      <c r="XH48" s="88" t="str">
        <f t="shared" ca="1" si="471"/>
        <v/>
      </c>
      <c r="XI48" s="87" t="str">
        <f t="shared" si="472"/>
        <v/>
      </c>
      <c r="XJ48" s="89" t="str">
        <f t="shared" ca="1" si="278"/>
        <v/>
      </c>
      <c r="XK48" s="84">
        <f t="shared" si="279"/>
        <v>0</v>
      </c>
      <c r="XL48" s="84" t="str">
        <f t="shared" si="473"/>
        <v/>
      </c>
      <c r="XM48" s="84" t="str">
        <f t="shared" si="280"/>
        <v/>
      </c>
      <c r="XN48" s="24" t="str">
        <f t="shared" si="281"/>
        <v/>
      </c>
      <c r="XO48" s="101">
        <f>入力シート!XF48</f>
        <v>0</v>
      </c>
      <c r="XP48" s="210">
        <f>入力シート!XG48</f>
        <v>0</v>
      </c>
      <c r="XQ48" s="211"/>
      <c r="XR48" s="212"/>
      <c r="XS48" s="94"/>
      <c r="XT48" s="94"/>
      <c r="XU48" s="94"/>
      <c r="XV48" s="14">
        <f>入力シート!XH48</f>
        <v>0</v>
      </c>
      <c r="XX48" s="30" t="str">
        <f t="shared" si="355"/>
        <v/>
      </c>
      <c r="XY48" s="101">
        <f>入力シート!XX48</f>
        <v>0</v>
      </c>
      <c r="XZ48" s="101" t="str">
        <f>IF(XX48="","",入力シート!XY48)</f>
        <v/>
      </c>
      <c r="YA48" s="24">
        <f>TIME(入力シート!YA48,入力シート!YC48,0)</f>
        <v>0</v>
      </c>
      <c r="YB48" s="24">
        <f>TIME(入力シート!YE48,入力シート!YG48,0)</f>
        <v>0</v>
      </c>
      <c r="YC48" s="31">
        <f>TIME(入力シート!YI48,入力シート!YK48,0)</f>
        <v>0</v>
      </c>
      <c r="YD48" s="31">
        <f>TIME(入力シート!YM48,入力シート!YO48,0)</f>
        <v>0</v>
      </c>
      <c r="YE48" s="24">
        <f t="shared" si="282"/>
        <v>0</v>
      </c>
      <c r="YF48" s="24">
        <f t="shared" si="283"/>
        <v>0</v>
      </c>
      <c r="YG48" s="24">
        <f t="shared" si="284"/>
        <v>0</v>
      </c>
      <c r="YH48" s="26" t="str">
        <f t="shared" si="51"/>
        <v/>
      </c>
      <c r="YI48" s="26" t="str">
        <f t="shared" si="52"/>
        <v/>
      </c>
      <c r="YJ48" s="24" t="str">
        <f t="shared" si="397"/>
        <v/>
      </c>
      <c r="YK48" s="24" t="str">
        <f t="shared" si="474"/>
        <v/>
      </c>
      <c r="YL48" s="101" t="str">
        <f t="shared" si="286"/>
        <v/>
      </c>
      <c r="YM48" s="24" t="str">
        <f t="shared" si="287"/>
        <v/>
      </c>
      <c r="YN48" s="27">
        <f t="shared" si="378"/>
        <v>1</v>
      </c>
      <c r="YO48" s="27" t="str">
        <f t="shared" si="288"/>
        <v>1</v>
      </c>
      <c r="YP48" s="27" t="str">
        <f t="shared" si="356"/>
        <v/>
      </c>
      <c r="YQ48" s="27" t="str">
        <f t="shared" si="289"/>
        <v/>
      </c>
      <c r="YR48" s="28" t="str">
        <f t="shared" ca="1" si="290"/>
        <v/>
      </c>
      <c r="YS48" s="33">
        <f>入力シート!YQ48</f>
        <v>0</v>
      </c>
      <c r="YT48" s="88" t="str">
        <f t="shared" ca="1" si="475"/>
        <v/>
      </c>
      <c r="YU48" s="87" t="str">
        <f t="shared" si="476"/>
        <v/>
      </c>
      <c r="YV48" s="89" t="str">
        <f t="shared" ca="1" si="291"/>
        <v/>
      </c>
      <c r="YW48" s="84">
        <f t="shared" si="292"/>
        <v>0</v>
      </c>
      <c r="YX48" s="84" t="str">
        <f t="shared" si="477"/>
        <v/>
      </c>
      <c r="YY48" s="84" t="str">
        <f t="shared" si="293"/>
        <v/>
      </c>
      <c r="YZ48" s="24" t="str">
        <f t="shared" si="294"/>
        <v/>
      </c>
      <c r="ZA48" s="101">
        <f>入力シート!YR48</f>
        <v>0</v>
      </c>
      <c r="ZB48" s="210">
        <f>入力シート!YS48</f>
        <v>0</v>
      </c>
      <c r="ZC48" s="211"/>
      <c r="ZD48" s="212"/>
      <c r="ZE48" s="94"/>
      <c r="ZF48" s="94"/>
      <c r="ZG48" s="94"/>
      <c r="ZH48" s="14">
        <f>入力シート!YT48</f>
        <v>0</v>
      </c>
      <c r="ZJ48" s="30" t="str">
        <f t="shared" si="357"/>
        <v/>
      </c>
      <c r="ZK48" s="101">
        <f>入力シート!ZJ48</f>
        <v>0</v>
      </c>
      <c r="ZL48" s="101" t="str">
        <f>IF(ZJ48="","",入力シート!ZK48)</f>
        <v/>
      </c>
      <c r="ZM48" s="24">
        <f>TIME(入力シート!ZM48,入力シート!ZO48,0)</f>
        <v>0</v>
      </c>
      <c r="ZN48" s="24">
        <f>TIME(入力シート!ZQ48,入力シート!ZS48,0)</f>
        <v>0</v>
      </c>
      <c r="ZO48" s="31">
        <f>TIME(入力シート!ZU48,入力シート!ZW48,0)</f>
        <v>0</v>
      </c>
      <c r="ZP48" s="31">
        <f>TIME(入力シート!ZY48,入力シート!AAA48,0)</f>
        <v>0</v>
      </c>
      <c r="ZQ48" s="24">
        <f t="shared" si="295"/>
        <v>0</v>
      </c>
      <c r="ZR48" s="24">
        <f t="shared" si="296"/>
        <v>0</v>
      </c>
      <c r="ZS48" s="24">
        <f t="shared" si="297"/>
        <v>0</v>
      </c>
      <c r="ZT48" s="26" t="str">
        <f t="shared" si="54"/>
        <v/>
      </c>
      <c r="ZU48" s="26" t="str">
        <f t="shared" si="55"/>
        <v/>
      </c>
      <c r="ZV48" s="24" t="str">
        <f t="shared" si="398"/>
        <v/>
      </c>
      <c r="ZW48" s="24" t="str">
        <f t="shared" si="478"/>
        <v/>
      </c>
      <c r="ZX48" s="101" t="str">
        <f t="shared" si="299"/>
        <v/>
      </c>
      <c r="ZY48" s="24" t="str">
        <f t="shared" si="300"/>
        <v/>
      </c>
      <c r="ZZ48" s="27">
        <f t="shared" si="379"/>
        <v>1</v>
      </c>
      <c r="AAA48" s="27" t="str">
        <f t="shared" si="301"/>
        <v>1</v>
      </c>
      <c r="AAB48" s="27" t="str">
        <f t="shared" si="358"/>
        <v/>
      </c>
      <c r="AAC48" s="27" t="str">
        <f t="shared" si="302"/>
        <v/>
      </c>
      <c r="AAD48" s="28" t="str">
        <f t="shared" ca="1" si="303"/>
        <v/>
      </c>
      <c r="AAE48" s="33">
        <f>入力シート!AAC48</f>
        <v>0</v>
      </c>
      <c r="AAF48" s="88" t="str">
        <f t="shared" ca="1" si="479"/>
        <v/>
      </c>
      <c r="AAG48" s="87" t="str">
        <f t="shared" si="480"/>
        <v/>
      </c>
      <c r="AAH48" s="89" t="str">
        <f t="shared" ca="1" si="304"/>
        <v/>
      </c>
      <c r="AAI48" s="84">
        <f t="shared" si="305"/>
        <v>0</v>
      </c>
      <c r="AAJ48" s="84" t="str">
        <f t="shared" si="481"/>
        <v/>
      </c>
      <c r="AAK48" s="84" t="str">
        <f t="shared" si="306"/>
        <v/>
      </c>
      <c r="AAL48" s="24" t="str">
        <f t="shared" si="307"/>
        <v/>
      </c>
      <c r="AAM48" s="101">
        <f>入力シート!AAD48</f>
        <v>0</v>
      </c>
      <c r="AAN48" s="210">
        <f>入力シート!AAE48</f>
        <v>0</v>
      </c>
      <c r="AAO48" s="211"/>
      <c r="AAP48" s="212"/>
      <c r="AAQ48" s="94"/>
      <c r="AAR48" s="94"/>
      <c r="AAS48" s="94"/>
      <c r="AAT48" s="14">
        <f>入力シート!AAF48</f>
        <v>0</v>
      </c>
      <c r="AAV48" s="30" t="str">
        <f t="shared" si="359"/>
        <v/>
      </c>
      <c r="AAW48" s="101">
        <f>入力シート!AAV48</f>
        <v>0</v>
      </c>
      <c r="AAX48" s="101" t="str">
        <f>IF(AAV48="","",入力シート!AAW48)</f>
        <v/>
      </c>
      <c r="AAY48" s="24">
        <f>TIME(入力シート!AAY48,入力シート!ABA48,0)</f>
        <v>0</v>
      </c>
      <c r="AAZ48" s="24">
        <f>TIME(入力シート!ABC48,入力シート!ABE48,0)</f>
        <v>0</v>
      </c>
      <c r="ABA48" s="31">
        <f>TIME(入力シート!ABG48,入力シート!ABI48,0)</f>
        <v>0</v>
      </c>
      <c r="ABB48" s="31">
        <f>TIME(入力シート!ABK48,入力シート!ABM48,0)</f>
        <v>0</v>
      </c>
      <c r="ABC48" s="24">
        <f t="shared" si="308"/>
        <v>0</v>
      </c>
      <c r="ABD48" s="24">
        <f t="shared" si="309"/>
        <v>0</v>
      </c>
      <c r="ABE48" s="24">
        <f t="shared" si="310"/>
        <v>0</v>
      </c>
      <c r="ABF48" s="26" t="str">
        <f t="shared" si="57"/>
        <v/>
      </c>
      <c r="ABG48" s="26" t="str">
        <f t="shared" si="58"/>
        <v/>
      </c>
      <c r="ABH48" s="24" t="str">
        <f t="shared" si="399"/>
        <v/>
      </c>
      <c r="ABI48" s="24" t="str">
        <f t="shared" si="482"/>
        <v/>
      </c>
      <c r="ABJ48" s="101" t="str">
        <f t="shared" si="312"/>
        <v/>
      </c>
      <c r="ABK48" s="24" t="str">
        <f t="shared" si="313"/>
        <v/>
      </c>
      <c r="ABL48" s="27">
        <f t="shared" si="380"/>
        <v>1</v>
      </c>
      <c r="ABM48" s="27" t="str">
        <f t="shared" si="314"/>
        <v>1</v>
      </c>
      <c r="ABN48" s="27" t="str">
        <f t="shared" si="360"/>
        <v/>
      </c>
      <c r="ABO48" s="27" t="str">
        <f t="shared" si="315"/>
        <v/>
      </c>
      <c r="ABP48" s="28" t="str">
        <f t="shared" ca="1" si="316"/>
        <v/>
      </c>
      <c r="ABQ48" s="33">
        <f>入力シート!ABO48</f>
        <v>0</v>
      </c>
      <c r="ABR48" s="88" t="str">
        <f t="shared" ca="1" si="483"/>
        <v/>
      </c>
      <c r="ABS48" s="87" t="str">
        <f t="shared" si="484"/>
        <v/>
      </c>
      <c r="ABT48" s="89" t="str">
        <f t="shared" ca="1" si="317"/>
        <v/>
      </c>
      <c r="ABU48" s="84">
        <f t="shared" si="318"/>
        <v>0</v>
      </c>
      <c r="ABV48" s="84" t="str">
        <f t="shared" si="485"/>
        <v/>
      </c>
      <c r="ABW48" s="84" t="str">
        <f t="shared" si="319"/>
        <v/>
      </c>
      <c r="ABX48" s="24" t="str">
        <f t="shared" si="320"/>
        <v/>
      </c>
      <c r="ABY48" s="101">
        <f>入力シート!ABP48</f>
        <v>0</v>
      </c>
      <c r="ABZ48" s="210">
        <f>入力シート!ABQ48</f>
        <v>0</v>
      </c>
      <c r="ACA48" s="211"/>
      <c r="ACB48" s="212"/>
      <c r="ACC48" s="94"/>
      <c r="ACD48" s="94"/>
      <c r="ACE48" s="94"/>
      <c r="ACF48" s="14">
        <f>入力シート!ABR48</f>
        <v>0</v>
      </c>
    </row>
    <row r="49" spans="2:760" ht="18" customHeight="1" x14ac:dyDescent="0.2">
      <c r="B49" s="30" t="str">
        <f t="shared" si="321"/>
        <v/>
      </c>
      <c r="C49" s="101">
        <f>入力シート!B49</f>
        <v>0</v>
      </c>
      <c r="D49" s="101" t="str">
        <f>IF(B49="","",入力シート!C49)</f>
        <v/>
      </c>
      <c r="E49" s="24">
        <f>TIME(入力シート!E49,入力シート!G49,0)</f>
        <v>0</v>
      </c>
      <c r="F49" s="24">
        <f>TIME(入力シート!I49,入力シート!K49,0)</f>
        <v>0</v>
      </c>
      <c r="G49" s="31">
        <f>TIME(入力シート!M49,入力シート!O49,0)</f>
        <v>0</v>
      </c>
      <c r="H49" s="31">
        <f>TIME(入力シート!Q49,入力シート!S49,0)</f>
        <v>0</v>
      </c>
      <c r="I49" s="24">
        <f t="shared" si="60"/>
        <v>0</v>
      </c>
      <c r="J49" s="24">
        <f t="shared" si="61"/>
        <v>0</v>
      </c>
      <c r="K49" s="24">
        <f t="shared" si="62"/>
        <v>0</v>
      </c>
      <c r="L49" s="26" t="str">
        <f t="shared" si="400"/>
        <v/>
      </c>
      <c r="M49" s="26" t="str">
        <f t="shared" si="486"/>
        <v/>
      </c>
      <c r="N49" s="24" t="str">
        <f t="shared" si="401"/>
        <v/>
      </c>
      <c r="O49" s="24" t="str">
        <f t="shared" si="402"/>
        <v/>
      </c>
      <c r="P49" s="101" t="str">
        <f t="shared" si="403"/>
        <v/>
      </c>
      <c r="Q49" s="24" t="str">
        <f t="shared" si="66"/>
        <v/>
      </c>
      <c r="R49" s="27">
        <f t="shared" si="361"/>
        <v>1</v>
      </c>
      <c r="S49" s="27" t="str">
        <f t="shared" si="404"/>
        <v>1</v>
      </c>
      <c r="T49" s="27" t="str">
        <f t="shared" si="322"/>
        <v/>
      </c>
      <c r="U49" s="27" t="str">
        <f t="shared" si="405"/>
        <v/>
      </c>
      <c r="V49" s="28" t="str">
        <f t="shared" ca="1" si="406"/>
        <v/>
      </c>
      <c r="W49" s="33">
        <f>入力シート!U49</f>
        <v>0</v>
      </c>
      <c r="X49" s="88" t="str">
        <f t="shared" ca="1" si="407"/>
        <v/>
      </c>
      <c r="Y49" s="87" t="str">
        <f t="shared" si="408"/>
        <v/>
      </c>
      <c r="Z49" s="89" t="str">
        <f t="shared" ca="1" si="70"/>
        <v/>
      </c>
      <c r="AA49" s="84">
        <f t="shared" si="71"/>
        <v>0</v>
      </c>
      <c r="AB49" s="84" t="str">
        <f t="shared" si="409"/>
        <v/>
      </c>
      <c r="AC49" s="84" t="str">
        <f t="shared" si="72"/>
        <v/>
      </c>
      <c r="AD49" s="24" t="str">
        <f t="shared" si="73"/>
        <v/>
      </c>
      <c r="AE49" s="101">
        <f>入力シート!V49</f>
        <v>0</v>
      </c>
      <c r="AF49" s="210">
        <f>入力シート!W49</f>
        <v>0</v>
      </c>
      <c r="AG49" s="211"/>
      <c r="AH49" s="212"/>
      <c r="AI49" s="94"/>
      <c r="AJ49" s="94"/>
      <c r="AK49" s="94"/>
      <c r="AL49" s="14">
        <f>入力シート!X49</f>
        <v>0</v>
      </c>
      <c r="AN49" s="30" t="str">
        <f t="shared" si="323"/>
        <v/>
      </c>
      <c r="AO49" s="101">
        <f>入力シート!AN49</f>
        <v>0</v>
      </c>
      <c r="AP49" s="101" t="str">
        <f>IF(AN49="","",入力シート!AO49)</f>
        <v/>
      </c>
      <c r="AQ49" s="24">
        <f>TIME(入力シート!AQ49,入力シート!AS49,0)</f>
        <v>0</v>
      </c>
      <c r="AR49" s="24">
        <f>TIME(入力シート!AU49,入力シート!AW49,0)</f>
        <v>0</v>
      </c>
      <c r="AS49" s="31">
        <f>TIME(入力シート!AY49,入力シート!BA49,0)</f>
        <v>0</v>
      </c>
      <c r="AT49" s="31">
        <f>TIME(入力シート!BC49,入力シート!BE49,0)</f>
        <v>0</v>
      </c>
      <c r="AU49" s="24">
        <f t="shared" si="74"/>
        <v>0</v>
      </c>
      <c r="AV49" s="24">
        <f t="shared" si="75"/>
        <v>0</v>
      </c>
      <c r="AW49" s="24">
        <f t="shared" si="76"/>
        <v>0</v>
      </c>
      <c r="AX49" s="26" t="str">
        <f t="shared" si="3"/>
        <v/>
      </c>
      <c r="AY49" s="26" t="str">
        <f t="shared" si="4"/>
        <v/>
      </c>
      <c r="AZ49" s="24" t="str">
        <f t="shared" si="381"/>
        <v/>
      </c>
      <c r="BA49" s="24" t="str">
        <f t="shared" si="410"/>
        <v/>
      </c>
      <c r="BB49" s="101" t="str">
        <f t="shared" si="78"/>
        <v/>
      </c>
      <c r="BC49" s="24" t="str">
        <f t="shared" si="79"/>
        <v/>
      </c>
      <c r="BD49" s="27">
        <f t="shared" si="362"/>
        <v>1</v>
      </c>
      <c r="BE49" s="27" t="str">
        <f t="shared" si="80"/>
        <v>1</v>
      </c>
      <c r="BF49" s="27" t="str">
        <f t="shared" si="324"/>
        <v/>
      </c>
      <c r="BG49" s="27" t="str">
        <f t="shared" si="81"/>
        <v/>
      </c>
      <c r="BH49" s="28" t="str">
        <f t="shared" ca="1" si="82"/>
        <v/>
      </c>
      <c r="BI49" s="33">
        <f>入力シート!BG49</f>
        <v>0</v>
      </c>
      <c r="BJ49" s="88" t="str">
        <f t="shared" ca="1" si="411"/>
        <v/>
      </c>
      <c r="BK49" s="87" t="str">
        <f t="shared" si="412"/>
        <v/>
      </c>
      <c r="BL49" s="89" t="str">
        <f t="shared" ca="1" si="83"/>
        <v/>
      </c>
      <c r="BM49" s="84">
        <f t="shared" si="84"/>
        <v>0</v>
      </c>
      <c r="BN49" s="84" t="str">
        <f t="shared" si="413"/>
        <v/>
      </c>
      <c r="BO49" s="84" t="str">
        <f t="shared" si="85"/>
        <v/>
      </c>
      <c r="BP49" s="24" t="str">
        <f t="shared" si="86"/>
        <v/>
      </c>
      <c r="BQ49" s="101">
        <f>入力シート!BH49</f>
        <v>0</v>
      </c>
      <c r="BR49" s="210">
        <f>入力シート!BI49</f>
        <v>0</v>
      </c>
      <c r="BS49" s="211"/>
      <c r="BT49" s="212"/>
      <c r="BU49" s="94"/>
      <c r="BV49" s="94"/>
      <c r="BW49" s="94"/>
      <c r="BX49" s="14">
        <f>入力シート!BJ49</f>
        <v>0</v>
      </c>
      <c r="BZ49" s="30" t="str">
        <f t="shared" si="325"/>
        <v/>
      </c>
      <c r="CA49" s="101">
        <f>入力シート!BZ49</f>
        <v>0</v>
      </c>
      <c r="CB49" s="101" t="str">
        <f>IF(BZ49="","",入力シート!CA49)</f>
        <v/>
      </c>
      <c r="CC49" s="24">
        <f>TIME(入力シート!CC49,入力シート!CE49,0)</f>
        <v>0</v>
      </c>
      <c r="CD49" s="24">
        <f>TIME(入力シート!CG49,入力シート!CI49,0)</f>
        <v>0</v>
      </c>
      <c r="CE49" s="31">
        <f>TIME(入力シート!CK49,入力シート!CM49,0)</f>
        <v>0</v>
      </c>
      <c r="CF49" s="31">
        <f>TIME(入力シート!CO49,入力シート!CQ49,0)</f>
        <v>0</v>
      </c>
      <c r="CG49" s="24">
        <f t="shared" si="87"/>
        <v>0</v>
      </c>
      <c r="CH49" s="24">
        <f t="shared" si="88"/>
        <v>0</v>
      </c>
      <c r="CI49" s="24">
        <f t="shared" si="89"/>
        <v>0</v>
      </c>
      <c r="CJ49" s="26" t="str">
        <f t="shared" si="6"/>
        <v/>
      </c>
      <c r="CK49" s="26" t="str">
        <f t="shared" si="7"/>
        <v/>
      </c>
      <c r="CL49" s="24" t="str">
        <f t="shared" si="382"/>
        <v/>
      </c>
      <c r="CM49" s="24" t="str">
        <f t="shared" si="414"/>
        <v/>
      </c>
      <c r="CN49" s="101" t="str">
        <f t="shared" si="91"/>
        <v/>
      </c>
      <c r="CO49" s="24" t="str">
        <f t="shared" si="92"/>
        <v/>
      </c>
      <c r="CP49" s="27">
        <f t="shared" si="363"/>
        <v>1</v>
      </c>
      <c r="CQ49" s="27" t="str">
        <f t="shared" si="93"/>
        <v>1</v>
      </c>
      <c r="CR49" s="27" t="str">
        <f t="shared" si="326"/>
        <v/>
      </c>
      <c r="CS49" s="27" t="str">
        <f t="shared" si="94"/>
        <v/>
      </c>
      <c r="CT49" s="28" t="str">
        <f t="shared" ca="1" si="95"/>
        <v/>
      </c>
      <c r="CU49" s="33">
        <f>入力シート!CS49</f>
        <v>0</v>
      </c>
      <c r="CV49" s="88" t="str">
        <f t="shared" ca="1" si="415"/>
        <v/>
      </c>
      <c r="CW49" s="87" t="str">
        <f t="shared" si="416"/>
        <v/>
      </c>
      <c r="CX49" s="89" t="str">
        <f t="shared" ca="1" si="96"/>
        <v/>
      </c>
      <c r="CY49" s="84">
        <f t="shared" si="97"/>
        <v>0</v>
      </c>
      <c r="CZ49" s="84" t="str">
        <f t="shared" si="417"/>
        <v/>
      </c>
      <c r="DA49" s="84" t="str">
        <f t="shared" si="98"/>
        <v/>
      </c>
      <c r="DB49" s="24" t="str">
        <f t="shared" si="99"/>
        <v/>
      </c>
      <c r="DC49" s="101">
        <f>入力シート!CT49</f>
        <v>0</v>
      </c>
      <c r="DD49" s="210">
        <f>入力シート!CU49</f>
        <v>0</v>
      </c>
      <c r="DE49" s="211"/>
      <c r="DF49" s="212"/>
      <c r="DG49" s="94"/>
      <c r="DH49" s="94"/>
      <c r="DI49" s="94"/>
      <c r="DJ49" s="14">
        <f>入力シート!CV49</f>
        <v>0</v>
      </c>
      <c r="DL49" s="30" t="str">
        <f t="shared" si="327"/>
        <v/>
      </c>
      <c r="DM49" s="101">
        <f>入力シート!DL49</f>
        <v>0</v>
      </c>
      <c r="DN49" s="101" t="str">
        <f>IF(DL49="","",入力シート!DM49)</f>
        <v/>
      </c>
      <c r="DO49" s="24">
        <f>TIME(入力シート!DO49,入力シート!DQ49,0)</f>
        <v>0</v>
      </c>
      <c r="DP49" s="24">
        <f>TIME(入力シート!DS49,入力シート!DU49,0)</f>
        <v>0</v>
      </c>
      <c r="DQ49" s="31">
        <f>TIME(入力シート!DW49,入力シート!DY49,0)</f>
        <v>0</v>
      </c>
      <c r="DR49" s="31">
        <f>TIME(入力シート!EA49,入力シート!EC49,0)</f>
        <v>0</v>
      </c>
      <c r="DS49" s="24">
        <f t="shared" si="100"/>
        <v>0</v>
      </c>
      <c r="DT49" s="24">
        <f t="shared" si="101"/>
        <v>0</v>
      </c>
      <c r="DU49" s="24">
        <f t="shared" si="102"/>
        <v>0</v>
      </c>
      <c r="DV49" s="26" t="str">
        <f t="shared" si="9"/>
        <v/>
      </c>
      <c r="DW49" s="26" t="str">
        <f t="shared" si="10"/>
        <v/>
      </c>
      <c r="DX49" s="24" t="str">
        <f t="shared" si="383"/>
        <v/>
      </c>
      <c r="DY49" s="24" t="str">
        <f t="shared" si="418"/>
        <v/>
      </c>
      <c r="DZ49" s="101" t="str">
        <f t="shared" si="104"/>
        <v/>
      </c>
      <c r="EA49" s="24" t="str">
        <f t="shared" si="105"/>
        <v/>
      </c>
      <c r="EB49" s="27">
        <f t="shared" si="364"/>
        <v>1</v>
      </c>
      <c r="EC49" s="27" t="str">
        <f t="shared" si="106"/>
        <v>1</v>
      </c>
      <c r="ED49" s="27" t="str">
        <f t="shared" si="328"/>
        <v/>
      </c>
      <c r="EE49" s="27" t="str">
        <f t="shared" si="107"/>
        <v/>
      </c>
      <c r="EF49" s="28" t="str">
        <f t="shared" ca="1" si="108"/>
        <v/>
      </c>
      <c r="EG49" s="33">
        <f>入力シート!EE49</f>
        <v>0</v>
      </c>
      <c r="EH49" s="88" t="str">
        <f t="shared" ca="1" si="419"/>
        <v/>
      </c>
      <c r="EI49" s="87" t="str">
        <f t="shared" si="420"/>
        <v/>
      </c>
      <c r="EJ49" s="89" t="str">
        <f t="shared" ca="1" si="109"/>
        <v/>
      </c>
      <c r="EK49" s="84">
        <f t="shared" si="110"/>
        <v>0</v>
      </c>
      <c r="EL49" s="84" t="str">
        <f t="shared" si="421"/>
        <v/>
      </c>
      <c r="EM49" s="84" t="str">
        <f t="shared" si="111"/>
        <v/>
      </c>
      <c r="EN49" s="24" t="str">
        <f t="shared" si="112"/>
        <v/>
      </c>
      <c r="EO49" s="101">
        <f>入力シート!EF49</f>
        <v>0</v>
      </c>
      <c r="EP49" s="210">
        <f>入力シート!EG49</f>
        <v>0</v>
      </c>
      <c r="EQ49" s="211"/>
      <c r="ER49" s="212"/>
      <c r="ES49" s="94"/>
      <c r="ET49" s="94"/>
      <c r="EU49" s="94"/>
      <c r="EV49" s="14">
        <f>入力シート!EH49</f>
        <v>0</v>
      </c>
      <c r="EX49" s="30" t="str">
        <f t="shared" si="329"/>
        <v/>
      </c>
      <c r="EY49" s="101">
        <f>入力シート!EX49</f>
        <v>0</v>
      </c>
      <c r="EZ49" s="101" t="str">
        <f>IF(EX49="","",入力シート!EY49)</f>
        <v/>
      </c>
      <c r="FA49" s="24">
        <f>TIME(入力シート!FA49,入力シート!FC49,0)</f>
        <v>0</v>
      </c>
      <c r="FB49" s="24">
        <f>TIME(入力シート!FE49,入力シート!FG49,0)</f>
        <v>0</v>
      </c>
      <c r="FC49" s="31">
        <f>TIME(入力シート!FI49,入力シート!FK49,0)</f>
        <v>0</v>
      </c>
      <c r="FD49" s="31">
        <f>TIME(入力シート!FM49,入力シート!FO49,0)</f>
        <v>0</v>
      </c>
      <c r="FE49" s="24">
        <f t="shared" si="113"/>
        <v>0</v>
      </c>
      <c r="FF49" s="24">
        <f t="shared" si="114"/>
        <v>0</v>
      </c>
      <c r="FG49" s="24">
        <f t="shared" si="115"/>
        <v>0</v>
      </c>
      <c r="FH49" s="26" t="str">
        <f t="shared" si="12"/>
        <v/>
      </c>
      <c r="FI49" s="26" t="str">
        <f t="shared" si="13"/>
        <v/>
      </c>
      <c r="FJ49" s="24" t="str">
        <f t="shared" si="384"/>
        <v/>
      </c>
      <c r="FK49" s="24" t="str">
        <f t="shared" si="422"/>
        <v/>
      </c>
      <c r="FL49" s="101" t="str">
        <f t="shared" si="117"/>
        <v/>
      </c>
      <c r="FM49" s="24" t="str">
        <f t="shared" si="118"/>
        <v/>
      </c>
      <c r="FN49" s="27">
        <f t="shared" si="365"/>
        <v>1</v>
      </c>
      <c r="FO49" s="27" t="str">
        <f t="shared" si="119"/>
        <v>1</v>
      </c>
      <c r="FP49" s="27" t="str">
        <f t="shared" si="330"/>
        <v/>
      </c>
      <c r="FQ49" s="27" t="str">
        <f t="shared" si="120"/>
        <v/>
      </c>
      <c r="FR49" s="28" t="str">
        <f t="shared" ca="1" si="121"/>
        <v/>
      </c>
      <c r="FS49" s="33">
        <f>入力シート!FQ49</f>
        <v>0</v>
      </c>
      <c r="FT49" s="88" t="str">
        <f t="shared" ca="1" si="423"/>
        <v/>
      </c>
      <c r="FU49" s="87" t="str">
        <f t="shared" si="424"/>
        <v/>
      </c>
      <c r="FV49" s="89" t="str">
        <f t="shared" ca="1" si="122"/>
        <v/>
      </c>
      <c r="FW49" s="84">
        <f t="shared" si="123"/>
        <v>0</v>
      </c>
      <c r="FX49" s="84" t="str">
        <f t="shared" si="425"/>
        <v/>
      </c>
      <c r="FY49" s="84" t="str">
        <f t="shared" si="124"/>
        <v/>
      </c>
      <c r="FZ49" s="24" t="str">
        <f t="shared" si="125"/>
        <v/>
      </c>
      <c r="GA49" s="101">
        <f>入力シート!FR49</f>
        <v>0</v>
      </c>
      <c r="GB49" s="210">
        <f>入力シート!FS49</f>
        <v>0</v>
      </c>
      <c r="GC49" s="211"/>
      <c r="GD49" s="212"/>
      <c r="GE49" s="94"/>
      <c r="GF49" s="94"/>
      <c r="GG49" s="94"/>
      <c r="GH49" s="14">
        <f>入力シート!FT49</f>
        <v>0</v>
      </c>
      <c r="GJ49" s="30" t="str">
        <f t="shared" si="331"/>
        <v/>
      </c>
      <c r="GK49" s="101">
        <f>入力シート!GJ49</f>
        <v>0</v>
      </c>
      <c r="GL49" s="101" t="str">
        <f>IF(GJ49="","",入力シート!GK49)</f>
        <v/>
      </c>
      <c r="GM49" s="24">
        <f>TIME(入力シート!GM49,入力シート!GO49,0)</f>
        <v>0</v>
      </c>
      <c r="GN49" s="24">
        <f>TIME(入力シート!GQ49,入力シート!GS49,0)</f>
        <v>0</v>
      </c>
      <c r="GO49" s="31">
        <f>TIME(入力シート!GU49,入力シート!GW49,0)</f>
        <v>0</v>
      </c>
      <c r="GP49" s="31">
        <f>TIME(入力シート!GY49,入力シート!HA49,0)</f>
        <v>0</v>
      </c>
      <c r="GQ49" s="24">
        <f t="shared" si="126"/>
        <v>0</v>
      </c>
      <c r="GR49" s="24">
        <f t="shared" si="127"/>
        <v>0</v>
      </c>
      <c r="GS49" s="24">
        <f t="shared" si="128"/>
        <v>0</v>
      </c>
      <c r="GT49" s="26" t="str">
        <f t="shared" si="15"/>
        <v/>
      </c>
      <c r="GU49" s="26" t="str">
        <f t="shared" si="16"/>
        <v/>
      </c>
      <c r="GV49" s="24" t="str">
        <f t="shared" si="385"/>
        <v/>
      </c>
      <c r="GW49" s="24" t="str">
        <f t="shared" si="426"/>
        <v/>
      </c>
      <c r="GX49" s="101" t="str">
        <f t="shared" si="130"/>
        <v/>
      </c>
      <c r="GY49" s="24" t="str">
        <f t="shared" si="131"/>
        <v/>
      </c>
      <c r="GZ49" s="27">
        <f t="shared" si="366"/>
        <v>1</v>
      </c>
      <c r="HA49" s="27" t="str">
        <f t="shared" si="132"/>
        <v>1</v>
      </c>
      <c r="HB49" s="27" t="str">
        <f t="shared" si="332"/>
        <v/>
      </c>
      <c r="HC49" s="27" t="str">
        <f t="shared" si="133"/>
        <v/>
      </c>
      <c r="HD49" s="28" t="str">
        <f t="shared" ca="1" si="134"/>
        <v/>
      </c>
      <c r="HE49" s="33">
        <f>入力シート!HC49</f>
        <v>0</v>
      </c>
      <c r="HF49" s="88" t="str">
        <f t="shared" ca="1" si="427"/>
        <v/>
      </c>
      <c r="HG49" s="87" t="str">
        <f t="shared" si="428"/>
        <v/>
      </c>
      <c r="HH49" s="89" t="str">
        <f t="shared" ca="1" si="135"/>
        <v/>
      </c>
      <c r="HI49" s="84">
        <f t="shared" si="136"/>
        <v>0</v>
      </c>
      <c r="HJ49" s="84" t="str">
        <f t="shared" si="429"/>
        <v/>
      </c>
      <c r="HK49" s="84" t="str">
        <f t="shared" si="137"/>
        <v/>
      </c>
      <c r="HL49" s="24" t="str">
        <f t="shared" si="138"/>
        <v/>
      </c>
      <c r="HM49" s="101">
        <f>入力シート!HD49</f>
        <v>0</v>
      </c>
      <c r="HN49" s="210">
        <f>入力シート!HE49</f>
        <v>0</v>
      </c>
      <c r="HO49" s="211"/>
      <c r="HP49" s="212"/>
      <c r="HQ49" s="94"/>
      <c r="HR49" s="94"/>
      <c r="HS49" s="94"/>
      <c r="HT49" s="14">
        <f>入力シート!HF49</f>
        <v>0</v>
      </c>
      <c r="HV49" s="30" t="str">
        <f t="shared" si="333"/>
        <v/>
      </c>
      <c r="HW49" s="101">
        <f>入力シート!HV49</f>
        <v>0</v>
      </c>
      <c r="HX49" s="101" t="str">
        <f>IF(HV49="","",入力シート!HW49)</f>
        <v/>
      </c>
      <c r="HY49" s="24">
        <f>TIME(入力シート!HY49,入力シート!IA49,0)</f>
        <v>0</v>
      </c>
      <c r="HZ49" s="24">
        <f>TIME(入力シート!IC49,入力シート!IE49,0)</f>
        <v>0</v>
      </c>
      <c r="IA49" s="31">
        <f>TIME(入力シート!IG49,入力シート!II49,0)</f>
        <v>0</v>
      </c>
      <c r="IB49" s="31">
        <f>TIME(入力シート!IK49,入力シート!IM49,0)</f>
        <v>0</v>
      </c>
      <c r="IC49" s="24">
        <f t="shared" si="139"/>
        <v>0</v>
      </c>
      <c r="ID49" s="24">
        <f t="shared" si="140"/>
        <v>0</v>
      </c>
      <c r="IE49" s="24">
        <f t="shared" si="141"/>
        <v>0</v>
      </c>
      <c r="IF49" s="26" t="str">
        <f t="shared" si="18"/>
        <v/>
      </c>
      <c r="IG49" s="26" t="str">
        <f t="shared" si="19"/>
        <v/>
      </c>
      <c r="IH49" s="24" t="str">
        <f t="shared" si="386"/>
        <v/>
      </c>
      <c r="II49" s="24" t="str">
        <f t="shared" si="430"/>
        <v/>
      </c>
      <c r="IJ49" s="101" t="str">
        <f t="shared" si="143"/>
        <v/>
      </c>
      <c r="IK49" s="24" t="str">
        <f t="shared" si="144"/>
        <v/>
      </c>
      <c r="IL49" s="27">
        <f t="shared" si="367"/>
        <v>1</v>
      </c>
      <c r="IM49" s="27" t="str">
        <f t="shared" si="145"/>
        <v>1</v>
      </c>
      <c r="IN49" s="27" t="str">
        <f t="shared" si="334"/>
        <v/>
      </c>
      <c r="IO49" s="27" t="str">
        <f t="shared" si="146"/>
        <v/>
      </c>
      <c r="IP49" s="28" t="str">
        <f t="shared" ca="1" si="147"/>
        <v/>
      </c>
      <c r="IQ49" s="33">
        <f>入力シート!IO49</f>
        <v>0</v>
      </c>
      <c r="IR49" s="88" t="str">
        <f t="shared" ca="1" si="431"/>
        <v/>
      </c>
      <c r="IS49" s="87" t="str">
        <f t="shared" si="432"/>
        <v/>
      </c>
      <c r="IT49" s="89" t="str">
        <f t="shared" ca="1" si="148"/>
        <v/>
      </c>
      <c r="IU49" s="84">
        <f t="shared" si="149"/>
        <v>0</v>
      </c>
      <c r="IV49" s="84" t="str">
        <f t="shared" si="433"/>
        <v/>
      </c>
      <c r="IW49" s="84" t="str">
        <f t="shared" si="150"/>
        <v/>
      </c>
      <c r="IX49" s="24" t="str">
        <f t="shared" si="151"/>
        <v/>
      </c>
      <c r="IY49" s="101">
        <f>入力シート!IP49</f>
        <v>0</v>
      </c>
      <c r="IZ49" s="210">
        <f>入力シート!IQ49</f>
        <v>0</v>
      </c>
      <c r="JA49" s="211"/>
      <c r="JB49" s="212"/>
      <c r="JC49" s="94"/>
      <c r="JD49" s="94"/>
      <c r="JE49" s="94"/>
      <c r="JF49" s="14">
        <f>入力シート!IR49</f>
        <v>0</v>
      </c>
      <c r="JH49" s="30" t="str">
        <f t="shared" si="335"/>
        <v/>
      </c>
      <c r="JI49" s="101">
        <f>入力シート!JH49</f>
        <v>0</v>
      </c>
      <c r="JJ49" s="101" t="str">
        <f>IF(JH49="","",入力シート!JI49)</f>
        <v/>
      </c>
      <c r="JK49" s="24">
        <f>TIME(入力シート!JK49,入力シート!JM49,0)</f>
        <v>0</v>
      </c>
      <c r="JL49" s="24">
        <f>TIME(入力シート!JO49,入力シート!JQ49,0)</f>
        <v>0</v>
      </c>
      <c r="JM49" s="31">
        <f>TIME(入力シート!JS49,入力シート!JU49,0)</f>
        <v>0</v>
      </c>
      <c r="JN49" s="31">
        <f>TIME(入力シート!JW49,入力シート!JY49,0)</f>
        <v>0</v>
      </c>
      <c r="JO49" s="24">
        <f t="shared" si="152"/>
        <v>0</v>
      </c>
      <c r="JP49" s="24">
        <f t="shared" si="153"/>
        <v>0</v>
      </c>
      <c r="JQ49" s="24">
        <f t="shared" si="154"/>
        <v>0</v>
      </c>
      <c r="JR49" s="26" t="str">
        <f t="shared" si="21"/>
        <v/>
      </c>
      <c r="JS49" s="26" t="str">
        <f t="shared" si="22"/>
        <v/>
      </c>
      <c r="JT49" s="24" t="str">
        <f t="shared" si="387"/>
        <v/>
      </c>
      <c r="JU49" s="24" t="str">
        <f t="shared" si="434"/>
        <v/>
      </c>
      <c r="JV49" s="101" t="str">
        <f t="shared" si="156"/>
        <v/>
      </c>
      <c r="JW49" s="24" t="str">
        <f t="shared" si="157"/>
        <v/>
      </c>
      <c r="JX49" s="27">
        <f t="shared" si="368"/>
        <v>1</v>
      </c>
      <c r="JY49" s="27" t="str">
        <f t="shared" si="158"/>
        <v>1</v>
      </c>
      <c r="JZ49" s="27" t="str">
        <f t="shared" si="336"/>
        <v/>
      </c>
      <c r="KA49" s="27" t="str">
        <f t="shared" si="159"/>
        <v/>
      </c>
      <c r="KB49" s="28" t="str">
        <f t="shared" ca="1" si="160"/>
        <v/>
      </c>
      <c r="KC49" s="33">
        <f>入力シート!KA49</f>
        <v>0</v>
      </c>
      <c r="KD49" s="88" t="str">
        <f t="shared" ca="1" si="435"/>
        <v/>
      </c>
      <c r="KE49" s="87" t="str">
        <f t="shared" si="436"/>
        <v/>
      </c>
      <c r="KF49" s="89" t="str">
        <f t="shared" ca="1" si="161"/>
        <v/>
      </c>
      <c r="KG49" s="84">
        <f t="shared" si="162"/>
        <v>0</v>
      </c>
      <c r="KH49" s="84" t="str">
        <f t="shared" si="437"/>
        <v/>
      </c>
      <c r="KI49" s="84" t="str">
        <f t="shared" si="163"/>
        <v/>
      </c>
      <c r="KJ49" s="24" t="str">
        <f t="shared" si="164"/>
        <v/>
      </c>
      <c r="KK49" s="101">
        <f>入力シート!KB49</f>
        <v>0</v>
      </c>
      <c r="KL49" s="210">
        <f>入力シート!KC49</f>
        <v>0</v>
      </c>
      <c r="KM49" s="211"/>
      <c r="KN49" s="212"/>
      <c r="KO49" s="94"/>
      <c r="KP49" s="94"/>
      <c r="KQ49" s="94"/>
      <c r="KR49" s="14">
        <f>入力シート!KD49</f>
        <v>0</v>
      </c>
      <c r="KT49" s="30" t="str">
        <f t="shared" si="337"/>
        <v/>
      </c>
      <c r="KU49" s="101">
        <f>入力シート!KT49</f>
        <v>0</v>
      </c>
      <c r="KV49" s="101" t="str">
        <f>IF(KT49="","",入力シート!KU49)</f>
        <v/>
      </c>
      <c r="KW49" s="24">
        <f>TIME(入力シート!KW49,入力シート!KY49,0)</f>
        <v>0</v>
      </c>
      <c r="KX49" s="24">
        <f>TIME(入力シート!LA49,入力シート!LC49,0)</f>
        <v>0</v>
      </c>
      <c r="KY49" s="31">
        <f>TIME(入力シート!LE49,入力シート!LG49,0)</f>
        <v>0</v>
      </c>
      <c r="KZ49" s="31">
        <f>TIME(入力シート!LI49,入力シート!LK49,0)</f>
        <v>0</v>
      </c>
      <c r="LA49" s="24">
        <f t="shared" si="165"/>
        <v>0</v>
      </c>
      <c r="LB49" s="24">
        <f t="shared" si="166"/>
        <v>0</v>
      </c>
      <c r="LC49" s="24">
        <f t="shared" si="167"/>
        <v>0</v>
      </c>
      <c r="LD49" s="26" t="str">
        <f t="shared" si="24"/>
        <v/>
      </c>
      <c r="LE49" s="26" t="str">
        <f t="shared" si="25"/>
        <v/>
      </c>
      <c r="LF49" s="24" t="str">
        <f t="shared" si="388"/>
        <v/>
      </c>
      <c r="LG49" s="24" t="str">
        <f t="shared" si="438"/>
        <v/>
      </c>
      <c r="LH49" s="101" t="str">
        <f t="shared" si="169"/>
        <v/>
      </c>
      <c r="LI49" s="24" t="str">
        <f t="shared" si="170"/>
        <v/>
      </c>
      <c r="LJ49" s="27">
        <f t="shared" si="369"/>
        <v>1</v>
      </c>
      <c r="LK49" s="27" t="str">
        <f t="shared" si="171"/>
        <v>1</v>
      </c>
      <c r="LL49" s="27" t="str">
        <f t="shared" si="338"/>
        <v/>
      </c>
      <c r="LM49" s="27" t="str">
        <f t="shared" si="172"/>
        <v/>
      </c>
      <c r="LN49" s="28" t="str">
        <f t="shared" ca="1" si="173"/>
        <v/>
      </c>
      <c r="LO49" s="33">
        <f>入力シート!LM49</f>
        <v>0</v>
      </c>
      <c r="LP49" s="88" t="str">
        <f t="shared" ca="1" si="439"/>
        <v/>
      </c>
      <c r="LQ49" s="87" t="str">
        <f t="shared" si="440"/>
        <v/>
      </c>
      <c r="LR49" s="89" t="str">
        <f t="shared" ca="1" si="174"/>
        <v/>
      </c>
      <c r="LS49" s="84">
        <f t="shared" si="175"/>
        <v>0</v>
      </c>
      <c r="LT49" s="84" t="str">
        <f t="shared" si="441"/>
        <v/>
      </c>
      <c r="LU49" s="84" t="str">
        <f t="shared" si="176"/>
        <v/>
      </c>
      <c r="LV49" s="24" t="str">
        <f t="shared" si="177"/>
        <v/>
      </c>
      <c r="LW49" s="101">
        <f>入力シート!LN49</f>
        <v>0</v>
      </c>
      <c r="LX49" s="210">
        <f>入力シート!LO49</f>
        <v>0</v>
      </c>
      <c r="LY49" s="211"/>
      <c r="LZ49" s="212"/>
      <c r="MA49" s="94"/>
      <c r="MB49" s="94"/>
      <c r="MC49" s="94"/>
      <c r="MD49" s="14">
        <f>入力シート!LP49</f>
        <v>0</v>
      </c>
      <c r="MF49" s="30" t="str">
        <f t="shared" si="339"/>
        <v/>
      </c>
      <c r="MG49" s="101">
        <f>入力シート!MF49</f>
        <v>0</v>
      </c>
      <c r="MH49" s="101" t="str">
        <f>IF(MF49="","",入力シート!MG49)</f>
        <v/>
      </c>
      <c r="MI49" s="24">
        <f>TIME(入力シート!MI49,入力シート!MK49,0)</f>
        <v>0</v>
      </c>
      <c r="MJ49" s="24">
        <f>TIME(入力シート!MM49,入力シート!MO49,0)</f>
        <v>0</v>
      </c>
      <c r="MK49" s="31">
        <f>TIME(入力シート!MQ49,入力シート!MS49,0)</f>
        <v>0</v>
      </c>
      <c r="ML49" s="31">
        <f>TIME(入力シート!MU49,入力シート!MW49,0)</f>
        <v>0</v>
      </c>
      <c r="MM49" s="24">
        <f t="shared" si="178"/>
        <v>0</v>
      </c>
      <c r="MN49" s="24">
        <f t="shared" si="179"/>
        <v>0</v>
      </c>
      <c r="MO49" s="24">
        <f t="shared" si="180"/>
        <v>0</v>
      </c>
      <c r="MP49" s="26" t="str">
        <f t="shared" si="27"/>
        <v/>
      </c>
      <c r="MQ49" s="26" t="str">
        <f t="shared" si="28"/>
        <v/>
      </c>
      <c r="MR49" s="24" t="str">
        <f t="shared" si="389"/>
        <v/>
      </c>
      <c r="MS49" s="24" t="str">
        <f t="shared" si="442"/>
        <v/>
      </c>
      <c r="MT49" s="101" t="str">
        <f t="shared" si="182"/>
        <v/>
      </c>
      <c r="MU49" s="24" t="str">
        <f t="shared" si="183"/>
        <v/>
      </c>
      <c r="MV49" s="27">
        <f t="shared" si="370"/>
        <v>1</v>
      </c>
      <c r="MW49" s="27" t="str">
        <f t="shared" si="184"/>
        <v>1</v>
      </c>
      <c r="MX49" s="27" t="str">
        <f t="shared" si="340"/>
        <v/>
      </c>
      <c r="MY49" s="27" t="str">
        <f t="shared" si="185"/>
        <v/>
      </c>
      <c r="MZ49" s="28" t="str">
        <f t="shared" ca="1" si="186"/>
        <v/>
      </c>
      <c r="NA49" s="33">
        <f>入力シート!MY49</f>
        <v>0</v>
      </c>
      <c r="NB49" s="88" t="str">
        <f t="shared" ca="1" si="443"/>
        <v/>
      </c>
      <c r="NC49" s="87" t="str">
        <f t="shared" si="444"/>
        <v/>
      </c>
      <c r="ND49" s="89" t="str">
        <f t="shared" ca="1" si="187"/>
        <v/>
      </c>
      <c r="NE49" s="84">
        <f t="shared" si="188"/>
        <v>0</v>
      </c>
      <c r="NF49" s="84" t="str">
        <f t="shared" si="445"/>
        <v/>
      </c>
      <c r="NG49" s="84" t="str">
        <f t="shared" si="189"/>
        <v/>
      </c>
      <c r="NH49" s="24" t="str">
        <f t="shared" si="190"/>
        <v/>
      </c>
      <c r="NI49" s="101">
        <f>入力シート!MZ49</f>
        <v>0</v>
      </c>
      <c r="NJ49" s="210">
        <f>入力シート!NA49</f>
        <v>0</v>
      </c>
      <c r="NK49" s="211"/>
      <c r="NL49" s="212"/>
      <c r="NM49" s="94"/>
      <c r="NN49" s="94"/>
      <c r="NO49" s="94"/>
      <c r="NP49" s="14">
        <f>入力シート!NB49</f>
        <v>0</v>
      </c>
      <c r="NR49" s="30" t="str">
        <f t="shared" si="341"/>
        <v/>
      </c>
      <c r="NS49" s="101">
        <f>入力シート!NR49</f>
        <v>0</v>
      </c>
      <c r="NT49" s="101" t="str">
        <f>IF(NR49="","",入力シート!NS49)</f>
        <v/>
      </c>
      <c r="NU49" s="24">
        <f>TIME(入力シート!NU49,入力シート!NW49,0)</f>
        <v>0</v>
      </c>
      <c r="NV49" s="24">
        <f>TIME(入力シート!NY49,入力シート!OA49,0)</f>
        <v>0</v>
      </c>
      <c r="NW49" s="31">
        <f>TIME(入力シート!OC49,入力シート!OE49,0)</f>
        <v>0</v>
      </c>
      <c r="NX49" s="31">
        <f>TIME(入力シート!OG49,入力シート!OI49,0)</f>
        <v>0</v>
      </c>
      <c r="NY49" s="24">
        <f t="shared" si="191"/>
        <v>0</v>
      </c>
      <c r="NZ49" s="24">
        <f t="shared" si="192"/>
        <v>0</v>
      </c>
      <c r="OA49" s="24">
        <f t="shared" si="193"/>
        <v>0</v>
      </c>
      <c r="OB49" s="26" t="str">
        <f t="shared" si="30"/>
        <v/>
      </c>
      <c r="OC49" s="26" t="str">
        <f t="shared" si="31"/>
        <v/>
      </c>
      <c r="OD49" s="24" t="str">
        <f t="shared" si="390"/>
        <v/>
      </c>
      <c r="OE49" s="24" t="str">
        <f t="shared" si="446"/>
        <v/>
      </c>
      <c r="OF49" s="101" t="str">
        <f t="shared" si="195"/>
        <v/>
      </c>
      <c r="OG49" s="24" t="str">
        <f t="shared" si="196"/>
        <v/>
      </c>
      <c r="OH49" s="27">
        <f t="shared" si="371"/>
        <v>1</v>
      </c>
      <c r="OI49" s="27" t="str">
        <f t="shared" si="197"/>
        <v>1</v>
      </c>
      <c r="OJ49" s="27" t="str">
        <f t="shared" si="342"/>
        <v/>
      </c>
      <c r="OK49" s="27" t="str">
        <f t="shared" si="198"/>
        <v/>
      </c>
      <c r="OL49" s="28" t="str">
        <f t="shared" ca="1" si="199"/>
        <v/>
      </c>
      <c r="OM49" s="33">
        <f>入力シート!OK49</f>
        <v>0</v>
      </c>
      <c r="ON49" s="88" t="str">
        <f t="shared" ca="1" si="447"/>
        <v/>
      </c>
      <c r="OO49" s="87" t="str">
        <f t="shared" si="448"/>
        <v/>
      </c>
      <c r="OP49" s="89" t="str">
        <f t="shared" ca="1" si="200"/>
        <v/>
      </c>
      <c r="OQ49" s="84">
        <f t="shared" si="201"/>
        <v>0</v>
      </c>
      <c r="OR49" s="84" t="str">
        <f t="shared" si="449"/>
        <v/>
      </c>
      <c r="OS49" s="84" t="str">
        <f t="shared" si="202"/>
        <v/>
      </c>
      <c r="OT49" s="24" t="str">
        <f t="shared" si="203"/>
        <v/>
      </c>
      <c r="OU49" s="101">
        <f>入力シート!OL49</f>
        <v>0</v>
      </c>
      <c r="OV49" s="210">
        <f>入力シート!OM49</f>
        <v>0</v>
      </c>
      <c r="OW49" s="211"/>
      <c r="OX49" s="212"/>
      <c r="OY49" s="94"/>
      <c r="OZ49" s="94"/>
      <c r="PA49" s="94"/>
      <c r="PB49" s="14">
        <f>入力シート!ON49</f>
        <v>0</v>
      </c>
      <c r="PD49" s="30" t="str">
        <f t="shared" si="343"/>
        <v/>
      </c>
      <c r="PE49" s="101">
        <f>入力シート!PD49</f>
        <v>0</v>
      </c>
      <c r="PF49" s="101" t="str">
        <f>IF(PD49="","",入力シート!PE49)</f>
        <v/>
      </c>
      <c r="PG49" s="24">
        <f>TIME(入力シート!PG49,入力シート!PI49,0)</f>
        <v>0</v>
      </c>
      <c r="PH49" s="24">
        <f>TIME(入力シート!PK49,入力シート!PM49,0)</f>
        <v>0</v>
      </c>
      <c r="PI49" s="31">
        <f>TIME(入力シート!PO49,入力シート!PQ49,0)</f>
        <v>0</v>
      </c>
      <c r="PJ49" s="31">
        <f>TIME(入力シート!PS49,入力シート!PU49,0)</f>
        <v>0</v>
      </c>
      <c r="PK49" s="24">
        <f t="shared" si="204"/>
        <v>0</v>
      </c>
      <c r="PL49" s="24">
        <f t="shared" si="205"/>
        <v>0</v>
      </c>
      <c r="PM49" s="24">
        <f t="shared" si="206"/>
        <v>0</v>
      </c>
      <c r="PN49" s="26" t="str">
        <f t="shared" si="33"/>
        <v/>
      </c>
      <c r="PO49" s="26" t="str">
        <f t="shared" si="34"/>
        <v/>
      </c>
      <c r="PP49" s="24" t="str">
        <f t="shared" si="391"/>
        <v/>
      </c>
      <c r="PQ49" s="24" t="str">
        <f t="shared" si="450"/>
        <v/>
      </c>
      <c r="PR49" s="101" t="str">
        <f t="shared" si="208"/>
        <v/>
      </c>
      <c r="PS49" s="24" t="str">
        <f t="shared" si="209"/>
        <v/>
      </c>
      <c r="PT49" s="27">
        <f t="shared" si="372"/>
        <v>1</v>
      </c>
      <c r="PU49" s="27" t="str">
        <f t="shared" si="210"/>
        <v>1</v>
      </c>
      <c r="PV49" s="27" t="str">
        <f t="shared" si="344"/>
        <v/>
      </c>
      <c r="PW49" s="27" t="str">
        <f t="shared" si="211"/>
        <v/>
      </c>
      <c r="PX49" s="28" t="str">
        <f t="shared" ca="1" si="212"/>
        <v/>
      </c>
      <c r="PY49" s="33">
        <f>入力シート!PW49</f>
        <v>0</v>
      </c>
      <c r="PZ49" s="88" t="str">
        <f t="shared" ca="1" si="451"/>
        <v/>
      </c>
      <c r="QA49" s="87" t="str">
        <f t="shared" si="452"/>
        <v/>
      </c>
      <c r="QB49" s="89" t="str">
        <f t="shared" ca="1" si="213"/>
        <v/>
      </c>
      <c r="QC49" s="84">
        <f t="shared" si="214"/>
        <v>0</v>
      </c>
      <c r="QD49" s="84" t="str">
        <f t="shared" si="453"/>
        <v/>
      </c>
      <c r="QE49" s="84" t="str">
        <f t="shared" si="215"/>
        <v/>
      </c>
      <c r="QF49" s="24" t="str">
        <f t="shared" si="216"/>
        <v/>
      </c>
      <c r="QG49" s="101">
        <f>入力シート!PX49</f>
        <v>0</v>
      </c>
      <c r="QH49" s="210">
        <f>入力シート!PY49</f>
        <v>0</v>
      </c>
      <c r="QI49" s="211"/>
      <c r="QJ49" s="212"/>
      <c r="QK49" s="94"/>
      <c r="QL49" s="94"/>
      <c r="QM49" s="94"/>
      <c r="QN49" s="14">
        <f>入力シート!PZ49</f>
        <v>0</v>
      </c>
      <c r="QP49" s="30" t="str">
        <f t="shared" si="345"/>
        <v/>
      </c>
      <c r="QQ49" s="101">
        <f>入力シート!QP49</f>
        <v>0</v>
      </c>
      <c r="QR49" s="101" t="str">
        <f>IF(QP49="","",入力シート!QQ49)</f>
        <v/>
      </c>
      <c r="QS49" s="24">
        <f>TIME(入力シート!QS49,入力シート!QU49,0)</f>
        <v>0</v>
      </c>
      <c r="QT49" s="24">
        <f>TIME(入力シート!QW49,入力シート!QY49,0)</f>
        <v>0</v>
      </c>
      <c r="QU49" s="31">
        <f>TIME(入力シート!RA49,入力シート!RC49,0)</f>
        <v>0</v>
      </c>
      <c r="QV49" s="31">
        <f>TIME(入力シート!RE49,入力シート!RG49,0)</f>
        <v>0</v>
      </c>
      <c r="QW49" s="24">
        <f t="shared" si="217"/>
        <v>0</v>
      </c>
      <c r="QX49" s="24">
        <f t="shared" si="218"/>
        <v>0</v>
      </c>
      <c r="QY49" s="24">
        <f t="shared" si="219"/>
        <v>0</v>
      </c>
      <c r="QZ49" s="26" t="str">
        <f t="shared" si="36"/>
        <v/>
      </c>
      <c r="RA49" s="26" t="str">
        <f t="shared" si="37"/>
        <v/>
      </c>
      <c r="RB49" s="24" t="str">
        <f t="shared" si="392"/>
        <v/>
      </c>
      <c r="RC49" s="24" t="str">
        <f t="shared" si="454"/>
        <v/>
      </c>
      <c r="RD49" s="101" t="str">
        <f t="shared" si="221"/>
        <v/>
      </c>
      <c r="RE49" s="24" t="str">
        <f t="shared" si="222"/>
        <v/>
      </c>
      <c r="RF49" s="27">
        <f t="shared" si="373"/>
        <v>1</v>
      </c>
      <c r="RG49" s="27" t="str">
        <f t="shared" si="223"/>
        <v>1</v>
      </c>
      <c r="RH49" s="27" t="str">
        <f t="shared" si="346"/>
        <v/>
      </c>
      <c r="RI49" s="27" t="str">
        <f t="shared" si="224"/>
        <v/>
      </c>
      <c r="RJ49" s="28" t="str">
        <f t="shared" ca="1" si="225"/>
        <v/>
      </c>
      <c r="RK49" s="33">
        <f>入力シート!RI49</f>
        <v>0</v>
      </c>
      <c r="RL49" s="88" t="str">
        <f t="shared" ca="1" si="455"/>
        <v/>
      </c>
      <c r="RM49" s="87" t="str">
        <f t="shared" si="456"/>
        <v/>
      </c>
      <c r="RN49" s="89" t="str">
        <f t="shared" ca="1" si="226"/>
        <v/>
      </c>
      <c r="RO49" s="84">
        <f t="shared" si="227"/>
        <v>0</v>
      </c>
      <c r="RP49" s="84" t="str">
        <f t="shared" si="457"/>
        <v/>
      </c>
      <c r="RQ49" s="84" t="str">
        <f t="shared" si="228"/>
        <v/>
      </c>
      <c r="RR49" s="24" t="str">
        <f t="shared" si="229"/>
        <v/>
      </c>
      <c r="RS49" s="101">
        <f>入力シート!RJ49</f>
        <v>0</v>
      </c>
      <c r="RT49" s="210">
        <f>入力シート!RK49</f>
        <v>0</v>
      </c>
      <c r="RU49" s="211"/>
      <c r="RV49" s="212"/>
      <c r="RW49" s="94"/>
      <c r="RX49" s="94"/>
      <c r="RY49" s="94"/>
      <c r="RZ49" s="14">
        <f>入力シート!RL49</f>
        <v>0</v>
      </c>
      <c r="SB49" s="30" t="str">
        <f t="shared" si="347"/>
        <v/>
      </c>
      <c r="SC49" s="101">
        <f>入力シート!SB49</f>
        <v>0</v>
      </c>
      <c r="SD49" s="101" t="str">
        <f>IF(SB49="","",入力シート!SC49)</f>
        <v/>
      </c>
      <c r="SE49" s="24">
        <f>TIME(入力シート!SE49,入力シート!SG49,0)</f>
        <v>0</v>
      </c>
      <c r="SF49" s="24">
        <f>TIME(入力シート!SI49,入力シート!SK49,0)</f>
        <v>0</v>
      </c>
      <c r="SG49" s="31">
        <f>TIME(入力シート!SM49,入力シート!SO49,0)</f>
        <v>0</v>
      </c>
      <c r="SH49" s="31">
        <f>TIME(入力シート!SQ49,入力シート!SS49,0)</f>
        <v>0</v>
      </c>
      <c r="SI49" s="24">
        <f t="shared" si="230"/>
        <v>0</v>
      </c>
      <c r="SJ49" s="24">
        <f t="shared" si="231"/>
        <v>0</v>
      </c>
      <c r="SK49" s="24">
        <f t="shared" si="232"/>
        <v>0</v>
      </c>
      <c r="SL49" s="26" t="str">
        <f t="shared" si="39"/>
        <v/>
      </c>
      <c r="SM49" s="26" t="str">
        <f t="shared" si="40"/>
        <v/>
      </c>
      <c r="SN49" s="24" t="str">
        <f t="shared" si="393"/>
        <v/>
      </c>
      <c r="SO49" s="24" t="str">
        <f t="shared" si="458"/>
        <v/>
      </c>
      <c r="SP49" s="101" t="str">
        <f t="shared" si="234"/>
        <v/>
      </c>
      <c r="SQ49" s="24" t="str">
        <f t="shared" si="235"/>
        <v/>
      </c>
      <c r="SR49" s="27">
        <f t="shared" si="374"/>
        <v>1</v>
      </c>
      <c r="SS49" s="27" t="str">
        <f t="shared" si="236"/>
        <v>1</v>
      </c>
      <c r="ST49" s="27" t="str">
        <f t="shared" si="348"/>
        <v/>
      </c>
      <c r="SU49" s="27" t="str">
        <f t="shared" si="237"/>
        <v/>
      </c>
      <c r="SV49" s="28" t="str">
        <f t="shared" ca="1" si="238"/>
        <v/>
      </c>
      <c r="SW49" s="33">
        <f>入力シート!SU49</f>
        <v>0</v>
      </c>
      <c r="SX49" s="88" t="str">
        <f t="shared" ca="1" si="459"/>
        <v/>
      </c>
      <c r="SY49" s="87" t="str">
        <f t="shared" si="460"/>
        <v/>
      </c>
      <c r="SZ49" s="89" t="str">
        <f t="shared" ca="1" si="239"/>
        <v/>
      </c>
      <c r="TA49" s="84">
        <f t="shared" si="240"/>
        <v>0</v>
      </c>
      <c r="TB49" s="84" t="str">
        <f t="shared" si="461"/>
        <v/>
      </c>
      <c r="TC49" s="84" t="str">
        <f t="shared" si="241"/>
        <v/>
      </c>
      <c r="TD49" s="24" t="str">
        <f t="shared" si="242"/>
        <v/>
      </c>
      <c r="TE49" s="101">
        <f>入力シート!SV49</f>
        <v>0</v>
      </c>
      <c r="TF49" s="210">
        <f>入力シート!SW49</f>
        <v>0</v>
      </c>
      <c r="TG49" s="211"/>
      <c r="TH49" s="212"/>
      <c r="TI49" s="94"/>
      <c r="TJ49" s="94"/>
      <c r="TK49" s="94"/>
      <c r="TL49" s="14">
        <f>入力シート!SX49</f>
        <v>0</v>
      </c>
      <c r="TN49" s="30" t="str">
        <f t="shared" si="349"/>
        <v/>
      </c>
      <c r="TO49" s="101">
        <f>入力シート!TN49</f>
        <v>0</v>
      </c>
      <c r="TP49" s="101" t="str">
        <f>IF(TN49="","",入力シート!TO49)</f>
        <v/>
      </c>
      <c r="TQ49" s="24">
        <f>TIME(入力シート!TQ49,入力シート!TS49,0)</f>
        <v>0</v>
      </c>
      <c r="TR49" s="24">
        <f>TIME(入力シート!TU49,入力シート!TW49,0)</f>
        <v>0</v>
      </c>
      <c r="TS49" s="31">
        <f>TIME(入力シート!TY49,入力シート!UA49,0)</f>
        <v>0</v>
      </c>
      <c r="TT49" s="31">
        <f>TIME(入力シート!UC49,入力シート!UE49,0)</f>
        <v>0</v>
      </c>
      <c r="TU49" s="24">
        <f t="shared" si="243"/>
        <v>0</v>
      </c>
      <c r="TV49" s="24">
        <f t="shared" si="244"/>
        <v>0</v>
      </c>
      <c r="TW49" s="24">
        <f t="shared" si="245"/>
        <v>0</v>
      </c>
      <c r="TX49" s="26" t="str">
        <f t="shared" si="42"/>
        <v/>
      </c>
      <c r="TY49" s="26" t="str">
        <f t="shared" si="43"/>
        <v/>
      </c>
      <c r="TZ49" s="24" t="str">
        <f t="shared" si="394"/>
        <v/>
      </c>
      <c r="UA49" s="24" t="str">
        <f t="shared" si="462"/>
        <v/>
      </c>
      <c r="UB49" s="101" t="str">
        <f t="shared" si="247"/>
        <v/>
      </c>
      <c r="UC49" s="24" t="str">
        <f t="shared" si="248"/>
        <v/>
      </c>
      <c r="UD49" s="27">
        <f t="shared" si="375"/>
        <v>1</v>
      </c>
      <c r="UE49" s="27" t="str">
        <f t="shared" si="249"/>
        <v>1</v>
      </c>
      <c r="UF49" s="27" t="str">
        <f t="shared" si="350"/>
        <v/>
      </c>
      <c r="UG49" s="27" t="str">
        <f t="shared" si="250"/>
        <v/>
      </c>
      <c r="UH49" s="28" t="str">
        <f t="shared" ca="1" si="251"/>
        <v/>
      </c>
      <c r="UI49" s="33">
        <f>入力シート!UG49</f>
        <v>0</v>
      </c>
      <c r="UJ49" s="88" t="str">
        <f t="shared" ca="1" si="463"/>
        <v/>
      </c>
      <c r="UK49" s="87" t="str">
        <f t="shared" si="464"/>
        <v/>
      </c>
      <c r="UL49" s="89" t="str">
        <f t="shared" ca="1" si="252"/>
        <v/>
      </c>
      <c r="UM49" s="84">
        <f t="shared" si="253"/>
        <v>0</v>
      </c>
      <c r="UN49" s="84" t="str">
        <f t="shared" si="465"/>
        <v/>
      </c>
      <c r="UO49" s="84" t="str">
        <f t="shared" si="254"/>
        <v/>
      </c>
      <c r="UP49" s="24" t="str">
        <f t="shared" si="255"/>
        <v/>
      </c>
      <c r="UQ49" s="101">
        <f>入力シート!UH49</f>
        <v>0</v>
      </c>
      <c r="UR49" s="210">
        <f>入力シート!UI49</f>
        <v>0</v>
      </c>
      <c r="US49" s="211"/>
      <c r="UT49" s="212"/>
      <c r="UU49" s="94"/>
      <c r="UV49" s="94"/>
      <c r="UW49" s="94"/>
      <c r="UX49" s="14">
        <f>入力シート!UJ49</f>
        <v>0</v>
      </c>
      <c r="UZ49" s="30" t="str">
        <f t="shared" si="351"/>
        <v/>
      </c>
      <c r="VA49" s="101">
        <f>入力シート!UZ49</f>
        <v>0</v>
      </c>
      <c r="VB49" s="101" t="str">
        <f>IF(UZ49="","",入力シート!VA49)</f>
        <v/>
      </c>
      <c r="VC49" s="24">
        <f>TIME(入力シート!VC49,入力シート!VE49,0)</f>
        <v>0</v>
      </c>
      <c r="VD49" s="24">
        <f>TIME(入力シート!VG49,入力シート!VI49,0)</f>
        <v>0</v>
      </c>
      <c r="VE49" s="31">
        <f>TIME(入力シート!VK49,入力シート!VM49,0)</f>
        <v>0</v>
      </c>
      <c r="VF49" s="31">
        <f>TIME(入力シート!VO49,入力シート!VQ49,0)</f>
        <v>0</v>
      </c>
      <c r="VG49" s="24">
        <f t="shared" si="256"/>
        <v>0</v>
      </c>
      <c r="VH49" s="24">
        <f t="shared" si="257"/>
        <v>0</v>
      </c>
      <c r="VI49" s="24">
        <f t="shared" si="258"/>
        <v>0</v>
      </c>
      <c r="VJ49" s="26" t="str">
        <f t="shared" si="45"/>
        <v/>
      </c>
      <c r="VK49" s="26" t="str">
        <f t="shared" si="46"/>
        <v/>
      </c>
      <c r="VL49" s="24" t="str">
        <f t="shared" si="395"/>
        <v/>
      </c>
      <c r="VM49" s="24" t="str">
        <f t="shared" si="466"/>
        <v/>
      </c>
      <c r="VN49" s="101" t="str">
        <f t="shared" si="260"/>
        <v/>
      </c>
      <c r="VO49" s="24" t="str">
        <f t="shared" si="261"/>
        <v/>
      </c>
      <c r="VP49" s="27">
        <f t="shared" si="376"/>
        <v>1</v>
      </c>
      <c r="VQ49" s="27" t="str">
        <f t="shared" si="262"/>
        <v>1</v>
      </c>
      <c r="VR49" s="27" t="str">
        <f t="shared" si="352"/>
        <v/>
      </c>
      <c r="VS49" s="27" t="str">
        <f t="shared" si="263"/>
        <v/>
      </c>
      <c r="VT49" s="28" t="str">
        <f t="shared" ca="1" si="264"/>
        <v/>
      </c>
      <c r="VU49" s="33">
        <f>入力シート!VS49</f>
        <v>0</v>
      </c>
      <c r="VV49" s="88" t="str">
        <f t="shared" ca="1" si="467"/>
        <v/>
      </c>
      <c r="VW49" s="87" t="str">
        <f t="shared" si="468"/>
        <v/>
      </c>
      <c r="VX49" s="89" t="str">
        <f t="shared" ca="1" si="265"/>
        <v/>
      </c>
      <c r="VY49" s="84">
        <f t="shared" si="266"/>
        <v>0</v>
      </c>
      <c r="VZ49" s="84" t="str">
        <f t="shared" si="469"/>
        <v/>
      </c>
      <c r="WA49" s="84" t="str">
        <f t="shared" si="267"/>
        <v/>
      </c>
      <c r="WB49" s="24" t="str">
        <f t="shared" si="268"/>
        <v/>
      </c>
      <c r="WC49" s="101">
        <f>入力シート!VT49</f>
        <v>0</v>
      </c>
      <c r="WD49" s="210">
        <f>入力シート!VU49</f>
        <v>0</v>
      </c>
      <c r="WE49" s="211"/>
      <c r="WF49" s="212"/>
      <c r="WG49" s="94"/>
      <c r="WH49" s="94"/>
      <c r="WI49" s="94"/>
      <c r="WJ49" s="14">
        <f>入力シート!VV49</f>
        <v>0</v>
      </c>
      <c r="WL49" s="30" t="str">
        <f t="shared" si="353"/>
        <v/>
      </c>
      <c r="WM49" s="101">
        <f>入力シート!WL49</f>
        <v>0</v>
      </c>
      <c r="WN49" s="101" t="str">
        <f>IF(WL49="","",入力シート!WM49)</f>
        <v/>
      </c>
      <c r="WO49" s="24">
        <f>TIME(入力シート!WO49,入力シート!WQ49,0)</f>
        <v>0</v>
      </c>
      <c r="WP49" s="24">
        <f>TIME(入力シート!WS49,入力シート!WU49,0)</f>
        <v>0</v>
      </c>
      <c r="WQ49" s="31">
        <f>TIME(入力シート!WW49,入力シート!WY49,0)</f>
        <v>0</v>
      </c>
      <c r="WR49" s="31">
        <f>TIME(入力シート!XA49,入力シート!XC49,0)</f>
        <v>0</v>
      </c>
      <c r="WS49" s="24">
        <f t="shared" si="269"/>
        <v>0</v>
      </c>
      <c r="WT49" s="24">
        <f t="shared" si="270"/>
        <v>0</v>
      </c>
      <c r="WU49" s="24">
        <f t="shared" si="271"/>
        <v>0</v>
      </c>
      <c r="WV49" s="26" t="str">
        <f t="shared" si="48"/>
        <v/>
      </c>
      <c r="WW49" s="26" t="str">
        <f t="shared" si="49"/>
        <v/>
      </c>
      <c r="WX49" s="24" t="str">
        <f t="shared" si="396"/>
        <v/>
      </c>
      <c r="WY49" s="24" t="str">
        <f t="shared" si="470"/>
        <v/>
      </c>
      <c r="WZ49" s="101" t="str">
        <f t="shared" si="273"/>
        <v/>
      </c>
      <c r="XA49" s="24" t="str">
        <f t="shared" si="274"/>
        <v/>
      </c>
      <c r="XB49" s="27">
        <f t="shared" si="377"/>
        <v>1</v>
      </c>
      <c r="XC49" s="27" t="str">
        <f t="shared" si="275"/>
        <v>1</v>
      </c>
      <c r="XD49" s="27" t="str">
        <f t="shared" si="354"/>
        <v/>
      </c>
      <c r="XE49" s="27" t="str">
        <f t="shared" si="276"/>
        <v/>
      </c>
      <c r="XF49" s="28" t="str">
        <f t="shared" ca="1" si="277"/>
        <v/>
      </c>
      <c r="XG49" s="33">
        <f>入力シート!XE49</f>
        <v>0</v>
      </c>
      <c r="XH49" s="88" t="str">
        <f t="shared" ca="1" si="471"/>
        <v/>
      </c>
      <c r="XI49" s="87" t="str">
        <f t="shared" si="472"/>
        <v/>
      </c>
      <c r="XJ49" s="89" t="str">
        <f t="shared" ca="1" si="278"/>
        <v/>
      </c>
      <c r="XK49" s="84">
        <f t="shared" si="279"/>
        <v>0</v>
      </c>
      <c r="XL49" s="84" t="str">
        <f t="shared" si="473"/>
        <v/>
      </c>
      <c r="XM49" s="84" t="str">
        <f t="shared" si="280"/>
        <v/>
      </c>
      <c r="XN49" s="24" t="str">
        <f t="shared" si="281"/>
        <v/>
      </c>
      <c r="XO49" s="101">
        <f>入力シート!XF49</f>
        <v>0</v>
      </c>
      <c r="XP49" s="210">
        <f>入力シート!XG49</f>
        <v>0</v>
      </c>
      <c r="XQ49" s="211"/>
      <c r="XR49" s="212"/>
      <c r="XS49" s="94"/>
      <c r="XT49" s="94"/>
      <c r="XU49" s="94"/>
      <c r="XV49" s="14">
        <f>入力シート!XH49</f>
        <v>0</v>
      </c>
      <c r="XX49" s="30" t="str">
        <f t="shared" si="355"/>
        <v/>
      </c>
      <c r="XY49" s="101">
        <f>入力シート!XX49</f>
        <v>0</v>
      </c>
      <c r="XZ49" s="101" t="str">
        <f>IF(XX49="","",入力シート!XY49)</f>
        <v/>
      </c>
      <c r="YA49" s="24">
        <f>TIME(入力シート!YA49,入力シート!YC49,0)</f>
        <v>0</v>
      </c>
      <c r="YB49" s="24">
        <f>TIME(入力シート!YE49,入力シート!YG49,0)</f>
        <v>0</v>
      </c>
      <c r="YC49" s="31">
        <f>TIME(入力シート!YI49,入力シート!YK49,0)</f>
        <v>0</v>
      </c>
      <c r="YD49" s="31">
        <f>TIME(入力シート!YM49,入力シート!YO49,0)</f>
        <v>0</v>
      </c>
      <c r="YE49" s="24">
        <f t="shared" si="282"/>
        <v>0</v>
      </c>
      <c r="YF49" s="24">
        <f t="shared" si="283"/>
        <v>0</v>
      </c>
      <c r="YG49" s="24">
        <f t="shared" si="284"/>
        <v>0</v>
      </c>
      <c r="YH49" s="26" t="str">
        <f t="shared" si="51"/>
        <v/>
      </c>
      <c r="YI49" s="26" t="str">
        <f t="shared" si="52"/>
        <v/>
      </c>
      <c r="YJ49" s="24" t="str">
        <f t="shared" si="397"/>
        <v/>
      </c>
      <c r="YK49" s="24" t="str">
        <f t="shared" si="474"/>
        <v/>
      </c>
      <c r="YL49" s="101" t="str">
        <f t="shared" si="286"/>
        <v/>
      </c>
      <c r="YM49" s="24" t="str">
        <f t="shared" si="287"/>
        <v/>
      </c>
      <c r="YN49" s="27">
        <f t="shared" si="378"/>
        <v>1</v>
      </c>
      <c r="YO49" s="27" t="str">
        <f t="shared" si="288"/>
        <v>1</v>
      </c>
      <c r="YP49" s="27" t="str">
        <f t="shared" si="356"/>
        <v/>
      </c>
      <c r="YQ49" s="27" t="str">
        <f t="shared" si="289"/>
        <v/>
      </c>
      <c r="YR49" s="28" t="str">
        <f t="shared" ca="1" si="290"/>
        <v/>
      </c>
      <c r="YS49" s="33">
        <f>入力シート!YQ49</f>
        <v>0</v>
      </c>
      <c r="YT49" s="88" t="str">
        <f t="shared" ca="1" si="475"/>
        <v/>
      </c>
      <c r="YU49" s="87" t="str">
        <f t="shared" si="476"/>
        <v/>
      </c>
      <c r="YV49" s="89" t="str">
        <f t="shared" ca="1" si="291"/>
        <v/>
      </c>
      <c r="YW49" s="84">
        <f t="shared" si="292"/>
        <v>0</v>
      </c>
      <c r="YX49" s="84" t="str">
        <f t="shared" si="477"/>
        <v/>
      </c>
      <c r="YY49" s="84" t="str">
        <f t="shared" si="293"/>
        <v/>
      </c>
      <c r="YZ49" s="24" t="str">
        <f t="shared" si="294"/>
        <v/>
      </c>
      <c r="ZA49" s="101">
        <f>入力シート!YR49</f>
        <v>0</v>
      </c>
      <c r="ZB49" s="210">
        <f>入力シート!YS49</f>
        <v>0</v>
      </c>
      <c r="ZC49" s="211"/>
      <c r="ZD49" s="212"/>
      <c r="ZE49" s="94"/>
      <c r="ZF49" s="94"/>
      <c r="ZG49" s="94"/>
      <c r="ZH49" s="14">
        <f>入力シート!YT49</f>
        <v>0</v>
      </c>
      <c r="ZJ49" s="30" t="str">
        <f t="shared" si="357"/>
        <v/>
      </c>
      <c r="ZK49" s="101">
        <f>入力シート!ZJ49</f>
        <v>0</v>
      </c>
      <c r="ZL49" s="101" t="str">
        <f>IF(ZJ49="","",入力シート!ZK49)</f>
        <v/>
      </c>
      <c r="ZM49" s="24">
        <f>TIME(入力シート!ZM49,入力シート!ZO49,0)</f>
        <v>0</v>
      </c>
      <c r="ZN49" s="24">
        <f>TIME(入力シート!ZQ49,入力シート!ZS49,0)</f>
        <v>0</v>
      </c>
      <c r="ZO49" s="31">
        <f>TIME(入力シート!ZU49,入力シート!ZW49,0)</f>
        <v>0</v>
      </c>
      <c r="ZP49" s="31">
        <f>TIME(入力シート!ZY49,入力シート!AAA49,0)</f>
        <v>0</v>
      </c>
      <c r="ZQ49" s="24">
        <f t="shared" si="295"/>
        <v>0</v>
      </c>
      <c r="ZR49" s="24">
        <f t="shared" si="296"/>
        <v>0</v>
      </c>
      <c r="ZS49" s="24">
        <f t="shared" si="297"/>
        <v>0</v>
      </c>
      <c r="ZT49" s="26" t="str">
        <f t="shared" si="54"/>
        <v/>
      </c>
      <c r="ZU49" s="26" t="str">
        <f t="shared" si="55"/>
        <v/>
      </c>
      <c r="ZV49" s="24" t="str">
        <f t="shared" si="398"/>
        <v/>
      </c>
      <c r="ZW49" s="24" t="str">
        <f t="shared" si="478"/>
        <v/>
      </c>
      <c r="ZX49" s="101" t="str">
        <f t="shared" si="299"/>
        <v/>
      </c>
      <c r="ZY49" s="24" t="str">
        <f t="shared" si="300"/>
        <v/>
      </c>
      <c r="ZZ49" s="27">
        <f t="shared" si="379"/>
        <v>1</v>
      </c>
      <c r="AAA49" s="27" t="str">
        <f t="shared" si="301"/>
        <v>1</v>
      </c>
      <c r="AAB49" s="27" t="str">
        <f t="shared" si="358"/>
        <v/>
      </c>
      <c r="AAC49" s="27" t="str">
        <f t="shared" si="302"/>
        <v/>
      </c>
      <c r="AAD49" s="28" t="str">
        <f t="shared" ca="1" si="303"/>
        <v/>
      </c>
      <c r="AAE49" s="33">
        <f>入力シート!AAC49</f>
        <v>0</v>
      </c>
      <c r="AAF49" s="88" t="str">
        <f t="shared" ca="1" si="479"/>
        <v/>
      </c>
      <c r="AAG49" s="87" t="str">
        <f t="shared" si="480"/>
        <v/>
      </c>
      <c r="AAH49" s="89" t="str">
        <f t="shared" ca="1" si="304"/>
        <v/>
      </c>
      <c r="AAI49" s="84">
        <f t="shared" si="305"/>
        <v>0</v>
      </c>
      <c r="AAJ49" s="84" t="str">
        <f t="shared" si="481"/>
        <v/>
      </c>
      <c r="AAK49" s="84" t="str">
        <f t="shared" si="306"/>
        <v/>
      </c>
      <c r="AAL49" s="24" t="str">
        <f t="shared" si="307"/>
        <v/>
      </c>
      <c r="AAM49" s="101">
        <f>入力シート!AAD49</f>
        <v>0</v>
      </c>
      <c r="AAN49" s="210">
        <f>入力シート!AAE49</f>
        <v>0</v>
      </c>
      <c r="AAO49" s="211"/>
      <c r="AAP49" s="212"/>
      <c r="AAQ49" s="94"/>
      <c r="AAR49" s="94"/>
      <c r="AAS49" s="94"/>
      <c r="AAT49" s="14">
        <f>入力シート!AAF49</f>
        <v>0</v>
      </c>
      <c r="AAV49" s="30" t="str">
        <f t="shared" si="359"/>
        <v/>
      </c>
      <c r="AAW49" s="101">
        <f>入力シート!AAV49</f>
        <v>0</v>
      </c>
      <c r="AAX49" s="101" t="str">
        <f>IF(AAV49="","",入力シート!AAW49)</f>
        <v/>
      </c>
      <c r="AAY49" s="24">
        <f>TIME(入力シート!AAY49,入力シート!ABA49,0)</f>
        <v>0</v>
      </c>
      <c r="AAZ49" s="24">
        <f>TIME(入力シート!ABC49,入力シート!ABE49,0)</f>
        <v>0</v>
      </c>
      <c r="ABA49" s="31">
        <f>TIME(入力シート!ABG49,入力シート!ABI49,0)</f>
        <v>0</v>
      </c>
      <c r="ABB49" s="31">
        <f>TIME(入力シート!ABK49,入力シート!ABM49,0)</f>
        <v>0</v>
      </c>
      <c r="ABC49" s="24">
        <f t="shared" si="308"/>
        <v>0</v>
      </c>
      <c r="ABD49" s="24">
        <f t="shared" si="309"/>
        <v>0</v>
      </c>
      <c r="ABE49" s="24">
        <f t="shared" si="310"/>
        <v>0</v>
      </c>
      <c r="ABF49" s="26" t="str">
        <f t="shared" si="57"/>
        <v/>
      </c>
      <c r="ABG49" s="26" t="str">
        <f t="shared" si="58"/>
        <v/>
      </c>
      <c r="ABH49" s="24" t="str">
        <f t="shared" si="399"/>
        <v/>
      </c>
      <c r="ABI49" s="24" t="str">
        <f t="shared" si="482"/>
        <v/>
      </c>
      <c r="ABJ49" s="101" t="str">
        <f t="shared" si="312"/>
        <v/>
      </c>
      <c r="ABK49" s="24" t="str">
        <f t="shared" si="313"/>
        <v/>
      </c>
      <c r="ABL49" s="27">
        <f t="shared" si="380"/>
        <v>1</v>
      </c>
      <c r="ABM49" s="27" t="str">
        <f t="shared" si="314"/>
        <v>1</v>
      </c>
      <c r="ABN49" s="27" t="str">
        <f t="shared" si="360"/>
        <v/>
      </c>
      <c r="ABO49" s="27" t="str">
        <f t="shared" si="315"/>
        <v/>
      </c>
      <c r="ABP49" s="28" t="str">
        <f t="shared" ca="1" si="316"/>
        <v/>
      </c>
      <c r="ABQ49" s="33">
        <f>入力シート!ABO49</f>
        <v>0</v>
      </c>
      <c r="ABR49" s="88" t="str">
        <f t="shared" ca="1" si="483"/>
        <v/>
      </c>
      <c r="ABS49" s="87" t="str">
        <f t="shared" si="484"/>
        <v/>
      </c>
      <c r="ABT49" s="89" t="str">
        <f t="shared" ca="1" si="317"/>
        <v/>
      </c>
      <c r="ABU49" s="84">
        <f t="shared" si="318"/>
        <v>0</v>
      </c>
      <c r="ABV49" s="84" t="str">
        <f t="shared" si="485"/>
        <v/>
      </c>
      <c r="ABW49" s="84" t="str">
        <f t="shared" si="319"/>
        <v/>
      </c>
      <c r="ABX49" s="24" t="str">
        <f t="shared" si="320"/>
        <v/>
      </c>
      <c r="ABY49" s="101">
        <f>入力シート!ABP49</f>
        <v>0</v>
      </c>
      <c r="ABZ49" s="210">
        <f>入力シート!ABQ49</f>
        <v>0</v>
      </c>
      <c r="ACA49" s="211"/>
      <c r="ACB49" s="212"/>
      <c r="ACC49" s="94"/>
      <c r="ACD49" s="94"/>
      <c r="ACE49" s="94"/>
      <c r="ACF49" s="14">
        <f>入力シート!ABR49</f>
        <v>0</v>
      </c>
    </row>
    <row r="50" spans="2:760" ht="18" customHeight="1" x14ac:dyDescent="0.2">
      <c r="B50" s="30" t="str">
        <f t="shared" si="321"/>
        <v/>
      </c>
      <c r="C50" s="101">
        <f>入力シート!B50</f>
        <v>0</v>
      </c>
      <c r="D50" s="101" t="str">
        <f>IF(B50="","",入力シート!C50)</f>
        <v/>
      </c>
      <c r="E50" s="24">
        <f>TIME(入力シート!E50,入力シート!G50,0)</f>
        <v>0</v>
      </c>
      <c r="F50" s="24">
        <f>TIME(入力シート!I50,入力シート!K50,0)</f>
        <v>0</v>
      </c>
      <c r="G50" s="31">
        <f>TIME(入力シート!M50,入力シート!O50,0)</f>
        <v>0</v>
      </c>
      <c r="H50" s="31">
        <f>TIME(入力シート!Q50,入力シート!S50,0)</f>
        <v>0</v>
      </c>
      <c r="I50" s="24">
        <f t="shared" si="60"/>
        <v>0</v>
      </c>
      <c r="J50" s="24">
        <f t="shared" si="61"/>
        <v>0</v>
      </c>
      <c r="K50" s="24">
        <f t="shared" si="62"/>
        <v>0</v>
      </c>
      <c r="L50" s="26" t="str">
        <f t="shared" si="400"/>
        <v/>
      </c>
      <c r="M50" s="26" t="str">
        <f t="shared" si="486"/>
        <v/>
      </c>
      <c r="N50" s="24" t="str">
        <f t="shared" si="401"/>
        <v/>
      </c>
      <c r="O50" s="24" t="str">
        <f t="shared" si="402"/>
        <v/>
      </c>
      <c r="P50" s="101" t="str">
        <f t="shared" si="403"/>
        <v/>
      </c>
      <c r="Q50" s="24" t="str">
        <f t="shared" si="66"/>
        <v/>
      </c>
      <c r="R50" s="27">
        <f t="shared" si="361"/>
        <v>1</v>
      </c>
      <c r="S50" s="27" t="str">
        <f t="shared" si="404"/>
        <v>1</v>
      </c>
      <c r="T50" s="27" t="str">
        <f t="shared" si="322"/>
        <v/>
      </c>
      <c r="U50" s="27" t="str">
        <f t="shared" si="405"/>
        <v/>
      </c>
      <c r="V50" s="28" t="str">
        <f t="shared" ca="1" si="406"/>
        <v/>
      </c>
      <c r="W50" s="33">
        <f>入力シート!U50</f>
        <v>0</v>
      </c>
      <c r="X50" s="88" t="str">
        <f t="shared" ca="1" si="407"/>
        <v/>
      </c>
      <c r="Y50" s="87" t="str">
        <f t="shared" si="408"/>
        <v/>
      </c>
      <c r="Z50" s="89" t="str">
        <f t="shared" ca="1" si="70"/>
        <v/>
      </c>
      <c r="AA50" s="84">
        <f t="shared" si="71"/>
        <v>0</v>
      </c>
      <c r="AB50" s="84" t="str">
        <f t="shared" si="409"/>
        <v/>
      </c>
      <c r="AC50" s="84" t="str">
        <f t="shared" si="72"/>
        <v/>
      </c>
      <c r="AD50" s="24" t="str">
        <f t="shared" si="73"/>
        <v/>
      </c>
      <c r="AE50" s="101">
        <f>入力シート!V50</f>
        <v>0</v>
      </c>
      <c r="AF50" s="210">
        <f>入力シート!W50</f>
        <v>0</v>
      </c>
      <c r="AG50" s="211"/>
      <c r="AH50" s="212"/>
      <c r="AI50" s="94"/>
      <c r="AJ50" s="94"/>
      <c r="AK50" s="94"/>
      <c r="AL50" s="14">
        <f>入力シート!X50</f>
        <v>0</v>
      </c>
      <c r="AN50" s="30" t="str">
        <f t="shared" si="323"/>
        <v/>
      </c>
      <c r="AO50" s="101">
        <f>入力シート!AN50</f>
        <v>0</v>
      </c>
      <c r="AP50" s="101" t="str">
        <f>IF(AN50="","",入力シート!AO50)</f>
        <v/>
      </c>
      <c r="AQ50" s="24">
        <f>TIME(入力シート!AQ50,入力シート!AS50,0)</f>
        <v>0</v>
      </c>
      <c r="AR50" s="24">
        <f>TIME(入力シート!AU50,入力シート!AW50,0)</f>
        <v>0</v>
      </c>
      <c r="AS50" s="31">
        <f>TIME(入力シート!AY50,入力シート!BA50,0)</f>
        <v>0</v>
      </c>
      <c r="AT50" s="31">
        <f>TIME(入力シート!BC50,入力シート!BE50,0)</f>
        <v>0</v>
      </c>
      <c r="AU50" s="24">
        <f t="shared" si="74"/>
        <v>0</v>
      </c>
      <c r="AV50" s="24">
        <f t="shared" si="75"/>
        <v>0</v>
      </c>
      <c r="AW50" s="24">
        <f t="shared" si="76"/>
        <v>0</v>
      </c>
      <c r="AX50" s="26" t="str">
        <f t="shared" si="3"/>
        <v/>
      </c>
      <c r="AY50" s="26" t="str">
        <f t="shared" si="4"/>
        <v/>
      </c>
      <c r="AZ50" s="24" t="str">
        <f t="shared" si="381"/>
        <v/>
      </c>
      <c r="BA50" s="24" t="str">
        <f t="shared" si="410"/>
        <v/>
      </c>
      <c r="BB50" s="101" t="str">
        <f t="shared" si="78"/>
        <v/>
      </c>
      <c r="BC50" s="24" t="str">
        <f t="shared" si="79"/>
        <v/>
      </c>
      <c r="BD50" s="27">
        <f t="shared" si="362"/>
        <v>1</v>
      </c>
      <c r="BE50" s="27" t="str">
        <f t="shared" si="80"/>
        <v>1</v>
      </c>
      <c r="BF50" s="27" t="str">
        <f t="shared" si="324"/>
        <v/>
      </c>
      <c r="BG50" s="27" t="str">
        <f t="shared" si="81"/>
        <v/>
      </c>
      <c r="BH50" s="28" t="str">
        <f t="shared" ca="1" si="82"/>
        <v/>
      </c>
      <c r="BI50" s="33">
        <f>入力シート!BG50</f>
        <v>0</v>
      </c>
      <c r="BJ50" s="88" t="str">
        <f t="shared" ca="1" si="411"/>
        <v/>
      </c>
      <c r="BK50" s="87" t="str">
        <f t="shared" si="412"/>
        <v/>
      </c>
      <c r="BL50" s="89" t="str">
        <f t="shared" ca="1" si="83"/>
        <v/>
      </c>
      <c r="BM50" s="84">
        <f t="shared" si="84"/>
        <v>0</v>
      </c>
      <c r="BN50" s="84" t="str">
        <f t="shared" si="413"/>
        <v/>
      </c>
      <c r="BO50" s="84" t="str">
        <f t="shared" si="85"/>
        <v/>
      </c>
      <c r="BP50" s="24" t="str">
        <f t="shared" si="86"/>
        <v/>
      </c>
      <c r="BQ50" s="101">
        <f>入力シート!BH50</f>
        <v>0</v>
      </c>
      <c r="BR50" s="210">
        <f>入力シート!BI50</f>
        <v>0</v>
      </c>
      <c r="BS50" s="211"/>
      <c r="BT50" s="212"/>
      <c r="BU50" s="94"/>
      <c r="BV50" s="94"/>
      <c r="BW50" s="94"/>
      <c r="BX50" s="14">
        <f>入力シート!BJ50</f>
        <v>0</v>
      </c>
      <c r="BZ50" s="30" t="str">
        <f t="shared" si="325"/>
        <v/>
      </c>
      <c r="CA50" s="101">
        <f>入力シート!BZ50</f>
        <v>0</v>
      </c>
      <c r="CB50" s="101" t="str">
        <f>IF(BZ50="","",入力シート!CA50)</f>
        <v/>
      </c>
      <c r="CC50" s="24">
        <f>TIME(入力シート!CC50,入力シート!CE50,0)</f>
        <v>0</v>
      </c>
      <c r="CD50" s="24">
        <f>TIME(入力シート!CG50,入力シート!CI50,0)</f>
        <v>0</v>
      </c>
      <c r="CE50" s="31">
        <f>TIME(入力シート!CK50,入力シート!CM50,0)</f>
        <v>0</v>
      </c>
      <c r="CF50" s="31">
        <f>TIME(入力シート!CO50,入力シート!CQ50,0)</f>
        <v>0</v>
      </c>
      <c r="CG50" s="24">
        <f t="shared" si="87"/>
        <v>0</v>
      </c>
      <c r="CH50" s="24">
        <f t="shared" si="88"/>
        <v>0</v>
      </c>
      <c r="CI50" s="24">
        <f t="shared" si="89"/>
        <v>0</v>
      </c>
      <c r="CJ50" s="26" t="str">
        <f t="shared" si="6"/>
        <v/>
      </c>
      <c r="CK50" s="26" t="str">
        <f t="shared" si="7"/>
        <v/>
      </c>
      <c r="CL50" s="24" t="str">
        <f t="shared" si="382"/>
        <v/>
      </c>
      <c r="CM50" s="24" t="str">
        <f t="shared" si="414"/>
        <v/>
      </c>
      <c r="CN50" s="101" t="str">
        <f t="shared" si="91"/>
        <v/>
      </c>
      <c r="CO50" s="24" t="str">
        <f t="shared" si="92"/>
        <v/>
      </c>
      <c r="CP50" s="27">
        <f t="shared" si="363"/>
        <v>1</v>
      </c>
      <c r="CQ50" s="27" t="str">
        <f t="shared" si="93"/>
        <v>1</v>
      </c>
      <c r="CR50" s="27" t="str">
        <f t="shared" si="326"/>
        <v/>
      </c>
      <c r="CS50" s="27" t="str">
        <f t="shared" si="94"/>
        <v/>
      </c>
      <c r="CT50" s="28" t="str">
        <f t="shared" ca="1" si="95"/>
        <v/>
      </c>
      <c r="CU50" s="33">
        <f>入力シート!CS50</f>
        <v>0</v>
      </c>
      <c r="CV50" s="88" t="str">
        <f t="shared" ca="1" si="415"/>
        <v/>
      </c>
      <c r="CW50" s="87" t="str">
        <f t="shared" si="416"/>
        <v/>
      </c>
      <c r="CX50" s="89" t="str">
        <f t="shared" ca="1" si="96"/>
        <v/>
      </c>
      <c r="CY50" s="84">
        <f t="shared" si="97"/>
        <v>0</v>
      </c>
      <c r="CZ50" s="84" t="str">
        <f t="shared" si="417"/>
        <v/>
      </c>
      <c r="DA50" s="84" t="str">
        <f t="shared" si="98"/>
        <v/>
      </c>
      <c r="DB50" s="24" t="str">
        <f t="shared" si="99"/>
        <v/>
      </c>
      <c r="DC50" s="101">
        <f>入力シート!CT50</f>
        <v>0</v>
      </c>
      <c r="DD50" s="210">
        <f>入力シート!CU50</f>
        <v>0</v>
      </c>
      <c r="DE50" s="211"/>
      <c r="DF50" s="212"/>
      <c r="DG50" s="94"/>
      <c r="DH50" s="94"/>
      <c r="DI50" s="94"/>
      <c r="DJ50" s="14">
        <f>入力シート!CV50</f>
        <v>0</v>
      </c>
      <c r="DL50" s="30" t="str">
        <f t="shared" si="327"/>
        <v/>
      </c>
      <c r="DM50" s="101">
        <f>入力シート!DL50</f>
        <v>0</v>
      </c>
      <c r="DN50" s="101" t="str">
        <f>IF(DL50="","",入力シート!DM50)</f>
        <v/>
      </c>
      <c r="DO50" s="24">
        <f>TIME(入力シート!DO50,入力シート!DQ50,0)</f>
        <v>0</v>
      </c>
      <c r="DP50" s="24">
        <f>TIME(入力シート!DS50,入力シート!DU50,0)</f>
        <v>0</v>
      </c>
      <c r="DQ50" s="31">
        <f>TIME(入力シート!DW50,入力シート!DY50,0)</f>
        <v>0</v>
      </c>
      <c r="DR50" s="31">
        <f>TIME(入力シート!EA50,入力シート!EC50,0)</f>
        <v>0</v>
      </c>
      <c r="DS50" s="24">
        <f t="shared" si="100"/>
        <v>0</v>
      </c>
      <c r="DT50" s="24">
        <f t="shared" si="101"/>
        <v>0</v>
      </c>
      <c r="DU50" s="24">
        <f t="shared" si="102"/>
        <v>0</v>
      </c>
      <c r="DV50" s="26" t="str">
        <f t="shared" si="9"/>
        <v/>
      </c>
      <c r="DW50" s="26" t="str">
        <f t="shared" si="10"/>
        <v/>
      </c>
      <c r="DX50" s="24" t="str">
        <f t="shared" si="383"/>
        <v/>
      </c>
      <c r="DY50" s="24" t="str">
        <f t="shared" si="418"/>
        <v/>
      </c>
      <c r="DZ50" s="101" t="str">
        <f t="shared" si="104"/>
        <v/>
      </c>
      <c r="EA50" s="24" t="str">
        <f t="shared" si="105"/>
        <v/>
      </c>
      <c r="EB50" s="27">
        <f t="shared" si="364"/>
        <v>1</v>
      </c>
      <c r="EC50" s="27" t="str">
        <f t="shared" si="106"/>
        <v>1</v>
      </c>
      <c r="ED50" s="27" t="str">
        <f t="shared" si="328"/>
        <v/>
      </c>
      <c r="EE50" s="27" t="str">
        <f t="shared" si="107"/>
        <v/>
      </c>
      <c r="EF50" s="28" t="str">
        <f t="shared" ca="1" si="108"/>
        <v/>
      </c>
      <c r="EG50" s="33">
        <f>入力シート!EE50</f>
        <v>0</v>
      </c>
      <c r="EH50" s="88" t="str">
        <f t="shared" ca="1" si="419"/>
        <v/>
      </c>
      <c r="EI50" s="87" t="str">
        <f t="shared" si="420"/>
        <v/>
      </c>
      <c r="EJ50" s="89" t="str">
        <f t="shared" ca="1" si="109"/>
        <v/>
      </c>
      <c r="EK50" s="84">
        <f t="shared" si="110"/>
        <v>0</v>
      </c>
      <c r="EL50" s="84" t="str">
        <f t="shared" si="421"/>
        <v/>
      </c>
      <c r="EM50" s="84" t="str">
        <f t="shared" si="111"/>
        <v/>
      </c>
      <c r="EN50" s="24" t="str">
        <f t="shared" si="112"/>
        <v/>
      </c>
      <c r="EO50" s="101">
        <f>入力シート!EF50</f>
        <v>0</v>
      </c>
      <c r="EP50" s="210">
        <f>入力シート!EG50</f>
        <v>0</v>
      </c>
      <c r="EQ50" s="211"/>
      <c r="ER50" s="212"/>
      <c r="ES50" s="94"/>
      <c r="ET50" s="94"/>
      <c r="EU50" s="94"/>
      <c r="EV50" s="14">
        <f>入力シート!EH50</f>
        <v>0</v>
      </c>
      <c r="EX50" s="30" t="str">
        <f t="shared" si="329"/>
        <v/>
      </c>
      <c r="EY50" s="101">
        <f>入力シート!EX50</f>
        <v>0</v>
      </c>
      <c r="EZ50" s="101" t="str">
        <f>IF(EX50="","",入力シート!EY50)</f>
        <v/>
      </c>
      <c r="FA50" s="24">
        <f>TIME(入力シート!FA50,入力シート!FC50,0)</f>
        <v>0</v>
      </c>
      <c r="FB50" s="24">
        <f>TIME(入力シート!FE50,入力シート!FG50,0)</f>
        <v>0</v>
      </c>
      <c r="FC50" s="31">
        <f>TIME(入力シート!FI50,入力シート!FK50,0)</f>
        <v>0</v>
      </c>
      <c r="FD50" s="31">
        <f>TIME(入力シート!FM50,入力シート!FO50,0)</f>
        <v>0</v>
      </c>
      <c r="FE50" s="24">
        <f t="shared" si="113"/>
        <v>0</v>
      </c>
      <c r="FF50" s="24">
        <f t="shared" si="114"/>
        <v>0</v>
      </c>
      <c r="FG50" s="24">
        <f t="shared" si="115"/>
        <v>0</v>
      </c>
      <c r="FH50" s="26" t="str">
        <f t="shared" si="12"/>
        <v/>
      </c>
      <c r="FI50" s="26" t="str">
        <f t="shared" si="13"/>
        <v/>
      </c>
      <c r="FJ50" s="24" t="str">
        <f t="shared" si="384"/>
        <v/>
      </c>
      <c r="FK50" s="24" t="str">
        <f t="shared" si="422"/>
        <v/>
      </c>
      <c r="FL50" s="101" t="str">
        <f t="shared" si="117"/>
        <v/>
      </c>
      <c r="FM50" s="24" t="str">
        <f t="shared" si="118"/>
        <v/>
      </c>
      <c r="FN50" s="27">
        <f t="shared" si="365"/>
        <v>1</v>
      </c>
      <c r="FO50" s="27" t="str">
        <f t="shared" si="119"/>
        <v>1</v>
      </c>
      <c r="FP50" s="27" t="str">
        <f t="shared" si="330"/>
        <v/>
      </c>
      <c r="FQ50" s="27" t="str">
        <f t="shared" si="120"/>
        <v/>
      </c>
      <c r="FR50" s="28" t="str">
        <f t="shared" ca="1" si="121"/>
        <v/>
      </c>
      <c r="FS50" s="33">
        <f>入力シート!FQ50</f>
        <v>0</v>
      </c>
      <c r="FT50" s="88" t="str">
        <f t="shared" ca="1" si="423"/>
        <v/>
      </c>
      <c r="FU50" s="87" t="str">
        <f t="shared" si="424"/>
        <v/>
      </c>
      <c r="FV50" s="89" t="str">
        <f t="shared" ca="1" si="122"/>
        <v/>
      </c>
      <c r="FW50" s="84">
        <f t="shared" si="123"/>
        <v>0</v>
      </c>
      <c r="FX50" s="84" t="str">
        <f t="shared" si="425"/>
        <v/>
      </c>
      <c r="FY50" s="84" t="str">
        <f t="shared" si="124"/>
        <v/>
      </c>
      <c r="FZ50" s="24" t="str">
        <f t="shared" si="125"/>
        <v/>
      </c>
      <c r="GA50" s="101">
        <f>入力シート!FR50</f>
        <v>0</v>
      </c>
      <c r="GB50" s="210">
        <f>入力シート!FS50</f>
        <v>0</v>
      </c>
      <c r="GC50" s="211"/>
      <c r="GD50" s="212"/>
      <c r="GE50" s="94"/>
      <c r="GF50" s="94"/>
      <c r="GG50" s="94"/>
      <c r="GH50" s="14">
        <f>入力シート!FT50</f>
        <v>0</v>
      </c>
      <c r="GJ50" s="30" t="str">
        <f t="shared" si="331"/>
        <v/>
      </c>
      <c r="GK50" s="101">
        <f>入力シート!GJ50</f>
        <v>0</v>
      </c>
      <c r="GL50" s="101" t="str">
        <f>IF(GJ50="","",入力シート!GK50)</f>
        <v/>
      </c>
      <c r="GM50" s="24">
        <f>TIME(入力シート!GM50,入力シート!GO50,0)</f>
        <v>0</v>
      </c>
      <c r="GN50" s="24">
        <f>TIME(入力シート!GQ50,入力シート!GS50,0)</f>
        <v>0</v>
      </c>
      <c r="GO50" s="31">
        <f>TIME(入力シート!GU50,入力シート!GW50,0)</f>
        <v>0</v>
      </c>
      <c r="GP50" s="31">
        <f>TIME(入力シート!GY50,入力シート!HA50,0)</f>
        <v>0</v>
      </c>
      <c r="GQ50" s="24">
        <f t="shared" si="126"/>
        <v>0</v>
      </c>
      <c r="GR50" s="24">
        <f t="shared" si="127"/>
        <v>0</v>
      </c>
      <c r="GS50" s="24">
        <f t="shared" si="128"/>
        <v>0</v>
      </c>
      <c r="GT50" s="26" t="str">
        <f t="shared" si="15"/>
        <v/>
      </c>
      <c r="GU50" s="26" t="str">
        <f t="shared" si="16"/>
        <v/>
      </c>
      <c r="GV50" s="24" t="str">
        <f t="shared" si="385"/>
        <v/>
      </c>
      <c r="GW50" s="24" t="str">
        <f t="shared" si="426"/>
        <v/>
      </c>
      <c r="GX50" s="101" t="str">
        <f t="shared" si="130"/>
        <v/>
      </c>
      <c r="GY50" s="24" t="str">
        <f t="shared" si="131"/>
        <v/>
      </c>
      <c r="GZ50" s="27">
        <f t="shared" si="366"/>
        <v>1</v>
      </c>
      <c r="HA50" s="27" t="str">
        <f t="shared" si="132"/>
        <v>1</v>
      </c>
      <c r="HB50" s="27" t="str">
        <f t="shared" si="332"/>
        <v/>
      </c>
      <c r="HC50" s="27" t="str">
        <f t="shared" si="133"/>
        <v/>
      </c>
      <c r="HD50" s="28" t="str">
        <f t="shared" ca="1" si="134"/>
        <v/>
      </c>
      <c r="HE50" s="33">
        <f>入力シート!HC50</f>
        <v>0</v>
      </c>
      <c r="HF50" s="88" t="str">
        <f t="shared" ca="1" si="427"/>
        <v/>
      </c>
      <c r="HG50" s="87" t="str">
        <f t="shared" si="428"/>
        <v/>
      </c>
      <c r="HH50" s="89" t="str">
        <f t="shared" ca="1" si="135"/>
        <v/>
      </c>
      <c r="HI50" s="84">
        <f t="shared" si="136"/>
        <v>0</v>
      </c>
      <c r="HJ50" s="84" t="str">
        <f t="shared" si="429"/>
        <v/>
      </c>
      <c r="HK50" s="84" t="str">
        <f t="shared" si="137"/>
        <v/>
      </c>
      <c r="HL50" s="24" t="str">
        <f t="shared" si="138"/>
        <v/>
      </c>
      <c r="HM50" s="101">
        <f>入力シート!HD50</f>
        <v>0</v>
      </c>
      <c r="HN50" s="210">
        <f>入力シート!HE50</f>
        <v>0</v>
      </c>
      <c r="HO50" s="211"/>
      <c r="HP50" s="212"/>
      <c r="HQ50" s="94"/>
      <c r="HR50" s="94"/>
      <c r="HS50" s="94"/>
      <c r="HT50" s="14">
        <f>入力シート!HF50</f>
        <v>0</v>
      </c>
      <c r="HV50" s="30" t="str">
        <f t="shared" si="333"/>
        <v/>
      </c>
      <c r="HW50" s="101">
        <f>入力シート!HV50</f>
        <v>0</v>
      </c>
      <c r="HX50" s="101" t="str">
        <f>IF(HV50="","",入力シート!HW50)</f>
        <v/>
      </c>
      <c r="HY50" s="24">
        <f>TIME(入力シート!HY50,入力シート!IA50,0)</f>
        <v>0</v>
      </c>
      <c r="HZ50" s="24">
        <f>TIME(入力シート!IC50,入力シート!IE50,0)</f>
        <v>0</v>
      </c>
      <c r="IA50" s="31">
        <f>TIME(入力シート!IG50,入力シート!II50,0)</f>
        <v>0</v>
      </c>
      <c r="IB50" s="31">
        <f>TIME(入力シート!IK50,入力シート!IM50,0)</f>
        <v>0</v>
      </c>
      <c r="IC50" s="24">
        <f t="shared" si="139"/>
        <v>0</v>
      </c>
      <c r="ID50" s="24">
        <f t="shared" si="140"/>
        <v>0</v>
      </c>
      <c r="IE50" s="24">
        <f t="shared" si="141"/>
        <v>0</v>
      </c>
      <c r="IF50" s="26" t="str">
        <f t="shared" si="18"/>
        <v/>
      </c>
      <c r="IG50" s="26" t="str">
        <f t="shared" si="19"/>
        <v/>
      </c>
      <c r="IH50" s="24" t="str">
        <f t="shared" si="386"/>
        <v/>
      </c>
      <c r="II50" s="24" t="str">
        <f t="shared" si="430"/>
        <v/>
      </c>
      <c r="IJ50" s="101" t="str">
        <f t="shared" si="143"/>
        <v/>
      </c>
      <c r="IK50" s="24" t="str">
        <f t="shared" si="144"/>
        <v/>
      </c>
      <c r="IL50" s="27">
        <f t="shared" si="367"/>
        <v>1</v>
      </c>
      <c r="IM50" s="27" t="str">
        <f t="shared" si="145"/>
        <v>1</v>
      </c>
      <c r="IN50" s="27" t="str">
        <f t="shared" si="334"/>
        <v/>
      </c>
      <c r="IO50" s="27" t="str">
        <f t="shared" si="146"/>
        <v/>
      </c>
      <c r="IP50" s="28" t="str">
        <f t="shared" ca="1" si="147"/>
        <v/>
      </c>
      <c r="IQ50" s="33">
        <f>入力シート!IO50</f>
        <v>0</v>
      </c>
      <c r="IR50" s="88" t="str">
        <f t="shared" ca="1" si="431"/>
        <v/>
      </c>
      <c r="IS50" s="87" t="str">
        <f t="shared" si="432"/>
        <v/>
      </c>
      <c r="IT50" s="89" t="str">
        <f t="shared" ca="1" si="148"/>
        <v/>
      </c>
      <c r="IU50" s="84">
        <f t="shared" si="149"/>
        <v>0</v>
      </c>
      <c r="IV50" s="84" t="str">
        <f t="shared" si="433"/>
        <v/>
      </c>
      <c r="IW50" s="84" t="str">
        <f t="shared" si="150"/>
        <v/>
      </c>
      <c r="IX50" s="24" t="str">
        <f t="shared" si="151"/>
        <v/>
      </c>
      <c r="IY50" s="101">
        <f>入力シート!IP50</f>
        <v>0</v>
      </c>
      <c r="IZ50" s="210">
        <f>入力シート!IQ50</f>
        <v>0</v>
      </c>
      <c r="JA50" s="211"/>
      <c r="JB50" s="212"/>
      <c r="JC50" s="94"/>
      <c r="JD50" s="94"/>
      <c r="JE50" s="94"/>
      <c r="JF50" s="14">
        <f>入力シート!IR50</f>
        <v>0</v>
      </c>
      <c r="JH50" s="30" t="str">
        <f t="shared" si="335"/>
        <v/>
      </c>
      <c r="JI50" s="101">
        <f>入力シート!JH50</f>
        <v>0</v>
      </c>
      <c r="JJ50" s="101" t="str">
        <f>IF(JH50="","",入力シート!JI50)</f>
        <v/>
      </c>
      <c r="JK50" s="24">
        <f>TIME(入力シート!JK50,入力シート!JM50,0)</f>
        <v>0</v>
      </c>
      <c r="JL50" s="24">
        <f>TIME(入力シート!JO50,入力シート!JQ50,0)</f>
        <v>0</v>
      </c>
      <c r="JM50" s="31">
        <f>TIME(入力シート!JS50,入力シート!JU50,0)</f>
        <v>0</v>
      </c>
      <c r="JN50" s="31">
        <f>TIME(入力シート!JW50,入力シート!JY50,0)</f>
        <v>0</v>
      </c>
      <c r="JO50" s="24">
        <f t="shared" si="152"/>
        <v>0</v>
      </c>
      <c r="JP50" s="24">
        <f t="shared" si="153"/>
        <v>0</v>
      </c>
      <c r="JQ50" s="24">
        <f t="shared" si="154"/>
        <v>0</v>
      </c>
      <c r="JR50" s="26" t="str">
        <f t="shared" si="21"/>
        <v/>
      </c>
      <c r="JS50" s="26" t="str">
        <f t="shared" si="22"/>
        <v/>
      </c>
      <c r="JT50" s="24" t="str">
        <f t="shared" si="387"/>
        <v/>
      </c>
      <c r="JU50" s="24" t="str">
        <f t="shared" si="434"/>
        <v/>
      </c>
      <c r="JV50" s="101" t="str">
        <f t="shared" si="156"/>
        <v/>
      </c>
      <c r="JW50" s="24" t="str">
        <f t="shared" si="157"/>
        <v/>
      </c>
      <c r="JX50" s="27">
        <f t="shared" si="368"/>
        <v>1</v>
      </c>
      <c r="JY50" s="27" t="str">
        <f t="shared" si="158"/>
        <v>1</v>
      </c>
      <c r="JZ50" s="27" t="str">
        <f t="shared" si="336"/>
        <v/>
      </c>
      <c r="KA50" s="27" t="str">
        <f t="shared" si="159"/>
        <v/>
      </c>
      <c r="KB50" s="28" t="str">
        <f t="shared" ca="1" si="160"/>
        <v/>
      </c>
      <c r="KC50" s="33">
        <f>入力シート!KA50</f>
        <v>0</v>
      </c>
      <c r="KD50" s="88" t="str">
        <f t="shared" ca="1" si="435"/>
        <v/>
      </c>
      <c r="KE50" s="87" t="str">
        <f t="shared" si="436"/>
        <v/>
      </c>
      <c r="KF50" s="89" t="str">
        <f t="shared" ca="1" si="161"/>
        <v/>
      </c>
      <c r="KG50" s="84">
        <f t="shared" si="162"/>
        <v>0</v>
      </c>
      <c r="KH50" s="84" t="str">
        <f t="shared" si="437"/>
        <v/>
      </c>
      <c r="KI50" s="84" t="str">
        <f t="shared" si="163"/>
        <v/>
      </c>
      <c r="KJ50" s="24" t="str">
        <f t="shared" si="164"/>
        <v/>
      </c>
      <c r="KK50" s="101">
        <f>入力シート!KB50</f>
        <v>0</v>
      </c>
      <c r="KL50" s="210">
        <f>入力シート!KC50</f>
        <v>0</v>
      </c>
      <c r="KM50" s="211"/>
      <c r="KN50" s="212"/>
      <c r="KO50" s="94"/>
      <c r="KP50" s="94"/>
      <c r="KQ50" s="94"/>
      <c r="KR50" s="14">
        <f>入力シート!KD50</f>
        <v>0</v>
      </c>
      <c r="KT50" s="30" t="str">
        <f t="shared" si="337"/>
        <v/>
      </c>
      <c r="KU50" s="101">
        <f>入力シート!KT50</f>
        <v>0</v>
      </c>
      <c r="KV50" s="101" t="str">
        <f>IF(KT50="","",入力シート!KU50)</f>
        <v/>
      </c>
      <c r="KW50" s="24">
        <f>TIME(入力シート!KW50,入力シート!KY50,0)</f>
        <v>0</v>
      </c>
      <c r="KX50" s="24">
        <f>TIME(入力シート!LA50,入力シート!LC50,0)</f>
        <v>0</v>
      </c>
      <c r="KY50" s="31">
        <f>TIME(入力シート!LE50,入力シート!LG50,0)</f>
        <v>0</v>
      </c>
      <c r="KZ50" s="31">
        <f>TIME(入力シート!LI50,入力シート!LK50,0)</f>
        <v>0</v>
      </c>
      <c r="LA50" s="24">
        <f t="shared" si="165"/>
        <v>0</v>
      </c>
      <c r="LB50" s="24">
        <f t="shared" si="166"/>
        <v>0</v>
      </c>
      <c r="LC50" s="24">
        <f t="shared" si="167"/>
        <v>0</v>
      </c>
      <c r="LD50" s="26" t="str">
        <f t="shared" si="24"/>
        <v/>
      </c>
      <c r="LE50" s="26" t="str">
        <f t="shared" si="25"/>
        <v/>
      </c>
      <c r="LF50" s="24" t="str">
        <f t="shared" si="388"/>
        <v/>
      </c>
      <c r="LG50" s="24" t="str">
        <f t="shared" si="438"/>
        <v/>
      </c>
      <c r="LH50" s="101" t="str">
        <f t="shared" si="169"/>
        <v/>
      </c>
      <c r="LI50" s="24" t="str">
        <f t="shared" si="170"/>
        <v/>
      </c>
      <c r="LJ50" s="27">
        <f t="shared" si="369"/>
        <v>1</v>
      </c>
      <c r="LK50" s="27" t="str">
        <f t="shared" si="171"/>
        <v>1</v>
      </c>
      <c r="LL50" s="27" t="str">
        <f t="shared" si="338"/>
        <v/>
      </c>
      <c r="LM50" s="27" t="str">
        <f t="shared" si="172"/>
        <v/>
      </c>
      <c r="LN50" s="28" t="str">
        <f t="shared" ca="1" si="173"/>
        <v/>
      </c>
      <c r="LO50" s="33">
        <f>入力シート!LM50</f>
        <v>0</v>
      </c>
      <c r="LP50" s="88" t="str">
        <f t="shared" ca="1" si="439"/>
        <v/>
      </c>
      <c r="LQ50" s="87" t="str">
        <f t="shared" si="440"/>
        <v/>
      </c>
      <c r="LR50" s="89" t="str">
        <f t="shared" ca="1" si="174"/>
        <v/>
      </c>
      <c r="LS50" s="84">
        <f t="shared" si="175"/>
        <v>0</v>
      </c>
      <c r="LT50" s="84" t="str">
        <f t="shared" si="441"/>
        <v/>
      </c>
      <c r="LU50" s="84" t="str">
        <f t="shared" si="176"/>
        <v/>
      </c>
      <c r="LV50" s="24" t="str">
        <f t="shared" si="177"/>
        <v/>
      </c>
      <c r="LW50" s="101">
        <f>入力シート!LN50</f>
        <v>0</v>
      </c>
      <c r="LX50" s="210">
        <f>入力シート!LO50</f>
        <v>0</v>
      </c>
      <c r="LY50" s="211"/>
      <c r="LZ50" s="212"/>
      <c r="MA50" s="94"/>
      <c r="MB50" s="94"/>
      <c r="MC50" s="94"/>
      <c r="MD50" s="14">
        <f>入力シート!LP50</f>
        <v>0</v>
      </c>
      <c r="MF50" s="30" t="str">
        <f t="shared" si="339"/>
        <v/>
      </c>
      <c r="MG50" s="101">
        <f>入力シート!MF50</f>
        <v>0</v>
      </c>
      <c r="MH50" s="101" t="str">
        <f>IF(MF50="","",入力シート!MG50)</f>
        <v/>
      </c>
      <c r="MI50" s="24">
        <f>TIME(入力シート!MI50,入力シート!MK50,0)</f>
        <v>0</v>
      </c>
      <c r="MJ50" s="24">
        <f>TIME(入力シート!MM50,入力シート!MO50,0)</f>
        <v>0</v>
      </c>
      <c r="MK50" s="31">
        <f>TIME(入力シート!MQ50,入力シート!MS50,0)</f>
        <v>0</v>
      </c>
      <c r="ML50" s="31">
        <f>TIME(入力シート!MU50,入力シート!MW50,0)</f>
        <v>0</v>
      </c>
      <c r="MM50" s="24">
        <f t="shared" si="178"/>
        <v>0</v>
      </c>
      <c r="MN50" s="24">
        <f t="shared" si="179"/>
        <v>0</v>
      </c>
      <c r="MO50" s="24">
        <f t="shared" si="180"/>
        <v>0</v>
      </c>
      <c r="MP50" s="26" t="str">
        <f t="shared" si="27"/>
        <v/>
      </c>
      <c r="MQ50" s="26" t="str">
        <f t="shared" si="28"/>
        <v/>
      </c>
      <c r="MR50" s="24" t="str">
        <f t="shared" si="389"/>
        <v/>
      </c>
      <c r="MS50" s="24" t="str">
        <f t="shared" si="442"/>
        <v/>
      </c>
      <c r="MT50" s="101" t="str">
        <f t="shared" si="182"/>
        <v/>
      </c>
      <c r="MU50" s="24" t="str">
        <f t="shared" si="183"/>
        <v/>
      </c>
      <c r="MV50" s="27">
        <f t="shared" si="370"/>
        <v>1</v>
      </c>
      <c r="MW50" s="27" t="str">
        <f t="shared" si="184"/>
        <v>1</v>
      </c>
      <c r="MX50" s="27" t="str">
        <f t="shared" si="340"/>
        <v/>
      </c>
      <c r="MY50" s="27" t="str">
        <f t="shared" si="185"/>
        <v/>
      </c>
      <c r="MZ50" s="28" t="str">
        <f t="shared" ca="1" si="186"/>
        <v/>
      </c>
      <c r="NA50" s="33">
        <f>入力シート!MY50</f>
        <v>0</v>
      </c>
      <c r="NB50" s="88" t="str">
        <f t="shared" ca="1" si="443"/>
        <v/>
      </c>
      <c r="NC50" s="87" t="str">
        <f t="shared" si="444"/>
        <v/>
      </c>
      <c r="ND50" s="89" t="str">
        <f t="shared" ca="1" si="187"/>
        <v/>
      </c>
      <c r="NE50" s="84">
        <f t="shared" si="188"/>
        <v>0</v>
      </c>
      <c r="NF50" s="84" t="str">
        <f t="shared" si="445"/>
        <v/>
      </c>
      <c r="NG50" s="84" t="str">
        <f t="shared" si="189"/>
        <v/>
      </c>
      <c r="NH50" s="24" t="str">
        <f t="shared" si="190"/>
        <v/>
      </c>
      <c r="NI50" s="101">
        <f>入力シート!MZ50</f>
        <v>0</v>
      </c>
      <c r="NJ50" s="210">
        <f>入力シート!NA50</f>
        <v>0</v>
      </c>
      <c r="NK50" s="211"/>
      <c r="NL50" s="212"/>
      <c r="NM50" s="94"/>
      <c r="NN50" s="94"/>
      <c r="NO50" s="94"/>
      <c r="NP50" s="14">
        <f>入力シート!NB50</f>
        <v>0</v>
      </c>
      <c r="NR50" s="30" t="str">
        <f t="shared" si="341"/>
        <v/>
      </c>
      <c r="NS50" s="101">
        <f>入力シート!NR50</f>
        <v>0</v>
      </c>
      <c r="NT50" s="101" t="str">
        <f>IF(NR50="","",入力シート!NS50)</f>
        <v/>
      </c>
      <c r="NU50" s="24">
        <f>TIME(入力シート!NU50,入力シート!NW50,0)</f>
        <v>0</v>
      </c>
      <c r="NV50" s="24">
        <f>TIME(入力シート!NY50,入力シート!OA50,0)</f>
        <v>0</v>
      </c>
      <c r="NW50" s="31">
        <f>TIME(入力シート!OC50,入力シート!OE50,0)</f>
        <v>0</v>
      </c>
      <c r="NX50" s="31">
        <f>TIME(入力シート!OG50,入力シート!OI50,0)</f>
        <v>0</v>
      </c>
      <c r="NY50" s="24">
        <f t="shared" si="191"/>
        <v>0</v>
      </c>
      <c r="NZ50" s="24">
        <f t="shared" si="192"/>
        <v>0</v>
      </c>
      <c r="OA50" s="24">
        <f t="shared" si="193"/>
        <v>0</v>
      </c>
      <c r="OB50" s="26" t="str">
        <f t="shared" si="30"/>
        <v/>
      </c>
      <c r="OC50" s="26" t="str">
        <f t="shared" si="31"/>
        <v/>
      </c>
      <c r="OD50" s="24" t="str">
        <f t="shared" si="390"/>
        <v/>
      </c>
      <c r="OE50" s="24" t="str">
        <f t="shared" si="446"/>
        <v/>
      </c>
      <c r="OF50" s="101" t="str">
        <f t="shared" si="195"/>
        <v/>
      </c>
      <c r="OG50" s="24" t="str">
        <f t="shared" si="196"/>
        <v/>
      </c>
      <c r="OH50" s="27">
        <f t="shared" si="371"/>
        <v>1</v>
      </c>
      <c r="OI50" s="27" t="str">
        <f t="shared" si="197"/>
        <v>1</v>
      </c>
      <c r="OJ50" s="27" t="str">
        <f t="shared" si="342"/>
        <v/>
      </c>
      <c r="OK50" s="27" t="str">
        <f t="shared" si="198"/>
        <v/>
      </c>
      <c r="OL50" s="28" t="str">
        <f t="shared" ca="1" si="199"/>
        <v/>
      </c>
      <c r="OM50" s="33">
        <f>入力シート!OK50</f>
        <v>0</v>
      </c>
      <c r="ON50" s="88" t="str">
        <f t="shared" ca="1" si="447"/>
        <v/>
      </c>
      <c r="OO50" s="87" t="str">
        <f t="shared" si="448"/>
        <v/>
      </c>
      <c r="OP50" s="89" t="str">
        <f t="shared" ca="1" si="200"/>
        <v/>
      </c>
      <c r="OQ50" s="84">
        <f t="shared" si="201"/>
        <v>0</v>
      </c>
      <c r="OR50" s="84" t="str">
        <f t="shared" si="449"/>
        <v/>
      </c>
      <c r="OS50" s="84" t="str">
        <f t="shared" si="202"/>
        <v/>
      </c>
      <c r="OT50" s="24" t="str">
        <f t="shared" si="203"/>
        <v/>
      </c>
      <c r="OU50" s="101">
        <f>入力シート!OL50</f>
        <v>0</v>
      </c>
      <c r="OV50" s="210">
        <f>入力シート!OM50</f>
        <v>0</v>
      </c>
      <c r="OW50" s="211"/>
      <c r="OX50" s="212"/>
      <c r="OY50" s="94"/>
      <c r="OZ50" s="94"/>
      <c r="PA50" s="94"/>
      <c r="PB50" s="14">
        <f>入力シート!ON50</f>
        <v>0</v>
      </c>
      <c r="PD50" s="30" t="str">
        <f t="shared" si="343"/>
        <v/>
      </c>
      <c r="PE50" s="101">
        <f>入力シート!PD50</f>
        <v>0</v>
      </c>
      <c r="PF50" s="101" t="str">
        <f>IF(PD50="","",入力シート!PE50)</f>
        <v/>
      </c>
      <c r="PG50" s="24">
        <f>TIME(入力シート!PG50,入力シート!PI50,0)</f>
        <v>0</v>
      </c>
      <c r="PH50" s="24">
        <f>TIME(入力シート!PK50,入力シート!PM50,0)</f>
        <v>0</v>
      </c>
      <c r="PI50" s="31">
        <f>TIME(入力シート!PO50,入力シート!PQ50,0)</f>
        <v>0</v>
      </c>
      <c r="PJ50" s="31">
        <f>TIME(入力シート!PS50,入力シート!PU50,0)</f>
        <v>0</v>
      </c>
      <c r="PK50" s="24">
        <f t="shared" si="204"/>
        <v>0</v>
      </c>
      <c r="PL50" s="24">
        <f t="shared" si="205"/>
        <v>0</v>
      </c>
      <c r="PM50" s="24">
        <f t="shared" si="206"/>
        <v>0</v>
      </c>
      <c r="PN50" s="26" t="str">
        <f t="shared" si="33"/>
        <v/>
      </c>
      <c r="PO50" s="26" t="str">
        <f t="shared" si="34"/>
        <v/>
      </c>
      <c r="PP50" s="24" t="str">
        <f t="shared" si="391"/>
        <v/>
      </c>
      <c r="PQ50" s="24" t="str">
        <f t="shared" si="450"/>
        <v/>
      </c>
      <c r="PR50" s="101" t="str">
        <f t="shared" si="208"/>
        <v/>
      </c>
      <c r="PS50" s="24" t="str">
        <f t="shared" si="209"/>
        <v/>
      </c>
      <c r="PT50" s="27">
        <f t="shared" si="372"/>
        <v>1</v>
      </c>
      <c r="PU50" s="27" t="str">
        <f t="shared" si="210"/>
        <v>1</v>
      </c>
      <c r="PV50" s="27" t="str">
        <f t="shared" si="344"/>
        <v/>
      </c>
      <c r="PW50" s="27" t="str">
        <f t="shared" si="211"/>
        <v/>
      </c>
      <c r="PX50" s="28" t="str">
        <f t="shared" ca="1" si="212"/>
        <v/>
      </c>
      <c r="PY50" s="33">
        <f>入力シート!PW50</f>
        <v>0</v>
      </c>
      <c r="PZ50" s="88" t="str">
        <f t="shared" ca="1" si="451"/>
        <v/>
      </c>
      <c r="QA50" s="87" t="str">
        <f t="shared" si="452"/>
        <v/>
      </c>
      <c r="QB50" s="89" t="str">
        <f t="shared" ca="1" si="213"/>
        <v/>
      </c>
      <c r="QC50" s="84">
        <f t="shared" si="214"/>
        <v>0</v>
      </c>
      <c r="QD50" s="84" t="str">
        <f t="shared" si="453"/>
        <v/>
      </c>
      <c r="QE50" s="84" t="str">
        <f t="shared" si="215"/>
        <v/>
      </c>
      <c r="QF50" s="24" t="str">
        <f t="shared" si="216"/>
        <v/>
      </c>
      <c r="QG50" s="101">
        <f>入力シート!PX50</f>
        <v>0</v>
      </c>
      <c r="QH50" s="210">
        <f>入力シート!PY50</f>
        <v>0</v>
      </c>
      <c r="QI50" s="211"/>
      <c r="QJ50" s="212"/>
      <c r="QK50" s="94"/>
      <c r="QL50" s="94"/>
      <c r="QM50" s="94"/>
      <c r="QN50" s="14">
        <f>入力シート!PZ50</f>
        <v>0</v>
      </c>
      <c r="QP50" s="30" t="str">
        <f t="shared" si="345"/>
        <v/>
      </c>
      <c r="QQ50" s="101">
        <f>入力シート!QP50</f>
        <v>0</v>
      </c>
      <c r="QR50" s="101" t="str">
        <f>IF(QP50="","",入力シート!QQ50)</f>
        <v/>
      </c>
      <c r="QS50" s="24">
        <f>TIME(入力シート!QS50,入力シート!QU50,0)</f>
        <v>0</v>
      </c>
      <c r="QT50" s="24">
        <f>TIME(入力シート!QW50,入力シート!QY50,0)</f>
        <v>0</v>
      </c>
      <c r="QU50" s="31">
        <f>TIME(入力シート!RA50,入力シート!RC50,0)</f>
        <v>0</v>
      </c>
      <c r="QV50" s="31">
        <f>TIME(入力シート!RE50,入力シート!RG50,0)</f>
        <v>0</v>
      </c>
      <c r="QW50" s="24">
        <f t="shared" si="217"/>
        <v>0</v>
      </c>
      <c r="QX50" s="24">
        <f t="shared" si="218"/>
        <v>0</v>
      </c>
      <c r="QY50" s="24">
        <f t="shared" si="219"/>
        <v>0</v>
      </c>
      <c r="QZ50" s="26" t="str">
        <f t="shared" si="36"/>
        <v/>
      </c>
      <c r="RA50" s="26" t="str">
        <f t="shared" si="37"/>
        <v/>
      </c>
      <c r="RB50" s="24" t="str">
        <f t="shared" si="392"/>
        <v/>
      </c>
      <c r="RC50" s="24" t="str">
        <f t="shared" si="454"/>
        <v/>
      </c>
      <c r="RD50" s="101" t="str">
        <f t="shared" si="221"/>
        <v/>
      </c>
      <c r="RE50" s="24" t="str">
        <f t="shared" si="222"/>
        <v/>
      </c>
      <c r="RF50" s="27">
        <f t="shared" si="373"/>
        <v>1</v>
      </c>
      <c r="RG50" s="27" t="str">
        <f t="shared" si="223"/>
        <v>1</v>
      </c>
      <c r="RH50" s="27" t="str">
        <f t="shared" si="346"/>
        <v/>
      </c>
      <c r="RI50" s="27" t="str">
        <f t="shared" si="224"/>
        <v/>
      </c>
      <c r="RJ50" s="28" t="str">
        <f t="shared" ca="1" si="225"/>
        <v/>
      </c>
      <c r="RK50" s="33">
        <f>入力シート!RI50</f>
        <v>0</v>
      </c>
      <c r="RL50" s="88" t="str">
        <f t="shared" ca="1" si="455"/>
        <v/>
      </c>
      <c r="RM50" s="87" t="str">
        <f t="shared" si="456"/>
        <v/>
      </c>
      <c r="RN50" s="89" t="str">
        <f t="shared" ca="1" si="226"/>
        <v/>
      </c>
      <c r="RO50" s="84">
        <f t="shared" si="227"/>
        <v>0</v>
      </c>
      <c r="RP50" s="84" t="str">
        <f t="shared" si="457"/>
        <v/>
      </c>
      <c r="RQ50" s="84" t="str">
        <f t="shared" si="228"/>
        <v/>
      </c>
      <c r="RR50" s="24" t="str">
        <f t="shared" si="229"/>
        <v/>
      </c>
      <c r="RS50" s="101">
        <f>入力シート!RJ50</f>
        <v>0</v>
      </c>
      <c r="RT50" s="210">
        <f>入力シート!RK50</f>
        <v>0</v>
      </c>
      <c r="RU50" s="211"/>
      <c r="RV50" s="212"/>
      <c r="RW50" s="94"/>
      <c r="RX50" s="94"/>
      <c r="RY50" s="94"/>
      <c r="RZ50" s="14">
        <f>入力シート!RL50</f>
        <v>0</v>
      </c>
      <c r="SB50" s="30" t="str">
        <f t="shared" si="347"/>
        <v/>
      </c>
      <c r="SC50" s="101">
        <f>入力シート!SB50</f>
        <v>0</v>
      </c>
      <c r="SD50" s="101" t="str">
        <f>IF(SB50="","",入力シート!SC50)</f>
        <v/>
      </c>
      <c r="SE50" s="24">
        <f>TIME(入力シート!SE50,入力シート!SG50,0)</f>
        <v>0</v>
      </c>
      <c r="SF50" s="24">
        <f>TIME(入力シート!SI50,入力シート!SK50,0)</f>
        <v>0</v>
      </c>
      <c r="SG50" s="31">
        <f>TIME(入力シート!SM50,入力シート!SO50,0)</f>
        <v>0</v>
      </c>
      <c r="SH50" s="31">
        <f>TIME(入力シート!SQ50,入力シート!SS50,0)</f>
        <v>0</v>
      </c>
      <c r="SI50" s="24">
        <f t="shared" si="230"/>
        <v>0</v>
      </c>
      <c r="SJ50" s="24">
        <f t="shared" si="231"/>
        <v>0</v>
      </c>
      <c r="SK50" s="24">
        <f t="shared" si="232"/>
        <v>0</v>
      </c>
      <c r="SL50" s="26" t="str">
        <f t="shared" si="39"/>
        <v/>
      </c>
      <c r="SM50" s="26" t="str">
        <f t="shared" si="40"/>
        <v/>
      </c>
      <c r="SN50" s="24" t="str">
        <f t="shared" si="393"/>
        <v/>
      </c>
      <c r="SO50" s="24" t="str">
        <f t="shared" si="458"/>
        <v/>
      </c>
      <c r="SP50" s="101" t="str">
        <f t="shared" si="234"/>
        <v/>
      </c>
      <c r="SQ50" s="24" t="str">
        <f t="shared" si="235"/>
        <v/>
      </c>
      <c r="SR50" s="27">
        <f t="shared" si="374"/>
        <v>1</v>
      </c>
      <c r="SS50" s="27" t="str">
        <f t="shared" si="236"/>
        <v>1</v>
      </c>
      <c r="ST50" s="27" t="str">
        <f t="shared" si="348"/>
        <v/>
      </c>
      <c r="SU50" s="27" t="str">
        <f t="shared" si="237"/>
        <v/>
      </c>
      <c r="SV50" s="28" t="str">
        <f t="shared" ca="1" si="238"/>
        <v/>
      </c>
      <c r="SW50" s="33">
        <f>入力シート!SU50</f>
        <v>0</v>
      </c>
      <c r="SX50" s="88" t="str">
        <f t="shared" ca="1" si="459"/>
        <v/>
      </c>
      <c r="SY50" s="87" t="str">
        <f t="shared" si="460"/>
        <v/>
      </c>
      <c r="SZ50" s="89" t="str">
        <f t="shared" ca="1" si="239"/>
        <v/>
      </c>
      <c r="TA50" s="84">
        <f t="shared" si="240"/>
        <v>0</v>
      </c>
      <c r="TB50" s="84" t="str">
        <f t="shared" si="461"/>
        <v/>
      </c>
      <c r="TC50" s="84" t="str">
        <f t="shared" si="241"/>
        <v/>
      </c>
      <c r="TD50" s="24" t="str">
        <f t="shared" si="242"/>
        <v/>
      </c>
      <c r="TE50" s="101">
        <f>入力シート!SV50</f>
        <v>0</v>
      </c>
      <c r="TF50" s="210">
        <f>入力シート!SW50</f>
        <v>0</v>
      </c>
      <c r="TG50" s="211"/>
      <c r="TH50" s="212"/>
      <c r="TI50" s="94"/>
      <c r="TJ50" s="94"/>
      <c r="TK50" s="94"/>
      <c r="TL50" s="14">
        <f>入力シート!SX50</f>
        <v>0</v>
      </c>
      <c r="TN50" s="30" t="str">
        <f t="shared" si="349"/>
        <v/>
      </c>
      <c r="TO50" s="101">
        <f>入力シート!TN50</f>
        <v>0</v>
      </c>
      <c r="TP50" s="101" t="str">
        <f>IF(TN50="","",入力シート!TO50)</f>
        <v/>
      </c>
      <c r="TQ50" s="24">
        <f>TIME(入力シート!TQ50,入力シート!TS50,0)</f>
        <v>0</v>
      </c>
      <c r="TR50" s="24">
        <f>TIME(入力シート!TU50,入力シート!TW50,0)</f>
        <v>0</v>
      </c>
      <c r="TS50" s="31">
        <f>TIME(入力シート!TY50,入力シート!UA50,0)</f>
        <v>0</v>
      </c>
      <c r="TT50" s="31">
        <f>TIME(入力シート!UC50,入力シート!UE50,0)</f>
        <v>0</v>
      </c>
      <c r="TU50" s="24">
        <f t="shared" si="243"/>
        <v>0</v>
      </c>
      <c r="TV50" s="24">
        <f t="shared" si="244"/>
        <v>0</v>
      </c>
      <c r="TW50" s="24">
        <f t="shared" si="245"/>
        <v>0</v>
      </c>
      <c r="TX50" s="26" t="str">
        <f t="shared" si="42"/>
        <v/>
      </c>
      <c r="TY50" s="26" t="str">
        <f t="shared" si="43"/>
        <v/>
      </c>
      <c r="TZ50" s="24" t="str">
        <f t="shared" si="394"/>
        <v/>
      </c>
      <c r="UA50" s="24" t="str">
        <f t="shared" si="462"/>
        <v/>
      </c>
      <c r="UB50" s="101" t="str">
        <f t="shared" si="247"/>
        <v/>
      </c>
      <c r="UC50" s="24" t="str">
        <f t="shared" si="248"/>
        <v/>
      </c>
      <c r="UD50" s="27">
        <f t="shared" si="375"/>
        <v>1</v>
      </c>
      <c r="UE50" s="27" t="str">
        <f t="shared" si="249"/>
        <v>1</v>
      </c>
      <c r="UF50" s="27" t="str">
        <f t="shared" si="350"/>
        <v/>
      </c>
      <c r="UG50" s="27" t="str">
        <f t="shared" si="250"/>
        <v/>
      </c>
      <c r="UH50" s="28" t="str">
        <f t="shared" ca="1" si="251"/>
        <v/>
      </c>
      <c r="UI50" s="33">
        <f>入力シート!UG50</f>
        <v>0</v>
      </c>
      <c r="UJ50" s="88" t="str">
        <f t="shared" ca="1" si="463"/>
        <v/>
      </c>
      <c r="UK50" s="87" t="str">
        <f t="shared" si="464"/>
        <v/>
      </c>
      <c r="UL50" s="89" t="str">
        <f t="shared" ca="1" si="252"/>
        <v/>
      </c>
      <c r="UM50" s="84">
        <f t="shared" si="253"/>
        <v>0</v>
      </c>
      <c r="UN50" s="84" t="str">
        <f t="shared" si="465"/>
        <v/>
      </c>
      <c r="UO50" s="84" t="str">
        <f t="shared" si="254"/>
        <v/>
      </c>
      <c r="UP50" s="24" t="str">
        <f t="shared" si="255"/>
        <v/>
      </c>
      <c r="UQ50" s="101">
        <f>入力シート!UH50</f>
        <v>0</v>
      </c>
      <c r="UR50" s="210">
        <f>入力シート!UI50</f>
        <v>0</v>
      </c>
      <c r="US50" s="211"/>
      <c r="UT50" s="212"/>
      <c r="UU50" s="94"/>
      <c r="UV50" s="94"/>
      <c r="UW50" s="94"/>
      <c r="UX50" s="14">
        <f>入力シート!UJ50</f>
        <v>0</v>
      </c>
      <c r="UZ50" s="30" t="str">
        <f t="shared" si="351"/>
        <v/>
      </c>
      <c r="VA50" s="101">
        <f>入力シート!UZ50</f>
        <v>0</v>
      </c>
      <c r="VB50" s="101" t="str">
        <f>IF(UZ50="","",入力シート!VA50)</f>
        <v/>
      </c>
      <c r="VC50" s="24">
        <f>TIME(入力シート!VC50,入力シート!VE50,0)</f>
        <v>0</v>
      </c>
      <c r="VD50" s="24">
        <f>TIME(入力シート!VG50,入力シート!VI50,0)</f>
        <v>0</v>
      </c>
      <c r="VE50" s="31">
        <f>TIME(入力シート!VK50,入力シート!VM50,0)</f>
        <v>0</v>
      </c>
      <c r="VF50" s="31">
        <f>TIME(入力シート!VO50,入力シート!VQ50,0)</f>
        <v>0</v>
      </c>
      <c r="VG50" s="24">
        <f t="shared" si="256"/>
        <v>0</v>
      </c>
      <c r="VH50" s="24">
        <f t="shared" si="257"/>
        <v>0</v>
      </c>
      <c r="VI50" s="24">
        <f t="shared" si="258"/>
        <v>0</v>
      </c>
      <c r="VJ50" s="26" t="str">
        <f t="shared" si="45"/>
        <v/>
      </c>
      <c r="VK50" s="26" t="str">
        <f t="shared" si="46"/>
        <v/>
      </c>
      <c r="VL50" s="24" t="str">
        <f t="shared" si="395"/>
        <v/>
      </c>
      <c r="VM50" s="24" t="str">
        <f t="shared" si="466"/>
        <v/>
      </c>
      <c r="VN50" s="101" t="str">
        <f t="shared" si="260"/>
        <v/>
      </c>
      <c r="VO50" s="24" t="str">
        <f t="shared" si="261"/>
        <v/>
      </c>
      <c r="VP50" s="27">
        <f t="shared" si="376"/>
        <v>1</v>
      </c>
      <c r="VQ50" s="27" t="str">
        <f t="shared" si="262"/>
        <v>1</v>
      </c>
      <c r="VR50" s="27" t="str">
        <f t="shared" si="352"/>
        <v/>
      </c>
      <c r="VS50" s="27" t="str">
        <f t="shared" si="263"/>
        <v/>
      </c>
      <c r="VT50" s="28" t="str">
        <f t="shared" ca="1" si="264"/>
        <v/>
      </c>
      <c r="VU50" s="33">
        <f>入力シート!VS50</f>
        <v>0</v>
      </c>
      <c r="VV50" s="88" t="str">
        <f t="shared" ca="1" si="467"/>
        <v/>
      </c>
      <c r="VW50" s="87" t="str">
        <f t="shared" si="468"/>
        <v/>
      </c>
      <c r="VX50" s="89" t="str">
        <f t="shared" ca="1" si="265"/>
        <v/>
      </c>
      <c r="VY50" s="84">
        <f t="shared" si="266"/>
        <v>0</v>
      </c>
      <c r="VZ50" s="84" t="str">
        <f t="shared" si="469"/>
        <v/>
      </c>
      <c r="WA50" s="84" t="str">
        <f t="shared" si="267"/>
        <v/>
      </c>
      <c r="WB50" s="24" t="str">
        <f t="shared" si="268"/>
        <v/>
      </c>
      <c r="WC50" s="101">
        <f>入力シート!VT50</f>
        <v>0</v>
      </c>
      <c r="WD50" s="210">
        <f>入力シート!VU50</f>
        <v>0</v>
      </c>
      <c r="WE50" s="211"/>
      <c r="WF50" s="212"/>
      <c r="WG50" s="94"/>
      <c r="WH50" s="94"/>
      <c r="WI50" s="94"/>
      <c r="WJ50" s="14">
        <f>入力シート!VV50</f>
        <v>0</v>
      </c>
      <c r="WL50" s="30" t="str">
        <f t="shared" si="353"/>
        <v/>
      </c>
      <c r="WM50" s="101">
        <f>入力シート!WL50</f>
        <v>0</v>
      </c>
      <c r="WN50" s="101" t="str">
        <f>IF(WL50="","",入力シート!WM50)</f>
        <v/>
      </c>
      <c r="WO50" s="24">
        <f>TIME(入力シート!WO50,入力シート!WQ50,0)</f>
        <v>0</v>
      </c>
      <c r="WP50" s="24">
        <f>TIME(入力シート!WS50,入力シート!WU50,0)</f>
        <v>0</v>
      </c>
      <c r="WQ50" s="31">
        <f>TIME(入力シート!WW50,入力シート!WY50,0)</f>
        <v>0</v>
      </c>
      <c r="WR50" s="31">
        <f>TIME(入力シート!XA50,入力シート!XC50,0)</f>
        <v>0</v>
      </c>
      <c r="WS50" s="24">
        <f t="shared" si="269"/>
        <v>0</v>
      </c>
      <c r="WT50" s="24">
        <f t="shared" si="270"/>
        <v>0</v>
      </c>
      <c r="WU50" s="24">
        <f t="shared" si="271"/>
        <v>0</v>
      </c>
      <c r="WV50" s="26" t="str">
        <f t="shared" si="48"/>
        <v/>
      </c>
      <c r="WW50" s="26" t="str">
        <f t="shared" si="49"/>
        <v/>
      </c>
      <c r="WX50" s="24" t="str">
        <f t="shared" si="396"/>
        <v/>
      </c>
      <c r="WY50" s="24" t="str">
        <f t="shared" si="470"/>
        <v/>
      </c>
      <c r="WZ50" s="101" t="str">
        <f t="shared" si="273"/>
        <v/>
      </c>
      <c r="XA50" s="24" t="str">
        <f t="shared" si="274"/>
        <v/>
      </c>
      <c r="XB50" s="27">
        <f t="shared" si="377"/>
        <v>1</v>
      </c>
      <c r="XC50" s="27" t="str">
        <f t="shared" si="275"/>
        <v>1</v>
      </c>
      <c r="XD50" s="27" t="str">
        <f t="shared" si="354"/>
        <v/>
      </c>
      <c r="XE50" s="27" t="str">
        <f t="shared" si="276"/>
        <v/>
      </c>
      <c r="XF50" s="28" t="str">
        <f t="shared" ca="1" si="277"/>
        <v/>
      </c>
      <c r="XG50" s="33">
        <f>入力シート!XE50</f>
        <v>0</v>
      </c>
      <c r="XH50" s="88" t="str">
        <f t="shared" ca="1" si="471"/>
        <v/>
      </c>
      <c r="XI50" s="87" t="str">
        <f t="shared" si="472"/>
        <v/>
      </c>
      <c r="XJ50" s="89" t="str">
        <f t="shared" ca="1" si="278"/>
        <v/>
      </c>
      <c r="XK50" s="84">
        <f t="shared" si="279"/>
        <v>0</v>
      </c>
      <c r="XL50" s="84" t="str">
        <f t="shared" si="473"/>
        <v/>
      </c>
      <c r="XM50" s="84" t="str">
        <f t="shared" si="280"/>
        <v/>
      </c>
      <c r="XN50" s="24" t="str">
        <f t="shared" si="281"/>
        <v/>
      </c>
      <c r="XO50" s="101">
        <f>入力シート!XF50</f>
        <v>0</v>
      </c>
      <c r="XP50" s="210">
        <f>入力シート!XG50</f>
        <v>0</v>
      </c>
      <c r="XQ50" s="211"/>
      <c r="XR50" s="212"/>
      <c r="XS50" s="94"/>
      <c r="XT50" s="94"/>
      <c r="XU50" s="94"/>
      <c r="XV50" s="14">
        <f>入力シート!XH50</f>
        <v>0</v>
      </c>
      <c r="XX50" s="30" t="str">
        <f t="shared" si="355"/>
        <v/>
      </c>
      <c r="XY50" s="101">
        <f>入力シート!XX50</f>
        <v>0</v>
      </c>
      <c r="XZ50" s="101" t="str">
        <f>IF(XX50="","",入力シート!XY50)</f>
        <v/>
      </c>
      <c r="YA50" s="24">
        <f>TIME(入力シート!YA50,入力シート!YC50,0)</f>
        <v>0</v>
      </c>
      <c r="YB50" s="24">
        <f>TIME(入力シート!YE50,入力シート!YG50,0)</f>
        <v>0</v>
      </c>
      <c r="YC50" s="31">
        <f>TIME(入力シート!YI50,入力シート!YK50,0)</f>
        <v>0</v>
      </c>
      <c r="YD50" s="31">
        <f>TIME(入力シート!YM50,入力シート!YO50,0)</f>
        <v>0</v>
      </c>
      <c r="YE50" s="24">
        <f t="shared" si="282"/>
        <v>0</v>
      </c>
      <c r="YF50" s="24">
        <f t="shared" si="283"/>
        <v>0</v>
      </c>
      <c r="YG50" s="24">
        <f t="shared" si="284"/>
        <v>0</v>
      </c>
      <c r="YH50" s="26" t="str">
        <f t="shared" si="51"/>
        <v/>
      </c>
      <c r="YI50" s="26" t="str">
        <f t="shared" si="52"/>
        <v/>
      </c>
      <c r="YJ50" s="24" t="str">
        <f t="shared" si="397"/>
        <v/>
      </c>
      <c r="YK50" s="24" t="str">
        <f t="shared" si="474"/>
        <v/>
      </c>
      <c r="YL50" s="101" t="str">
        <f t="shared" si="286"/>
        <v/>
      </c>
      <c r="YM50" s="24" t="str">
        <f t="shared" si="287"/>
        <v/>
      </c>
      <c r="YN50" s="27">
        <f t="shared" si="378"/>
        <v>1</v>
      </c>
      <c r="YO50" s="27" t="str">
        <f t="shared" si="288"/>
        <v>1</v>
      </c>
      <c r="YP50" s="27" t="str">
        <f t="shared" si="356"/>
        <v/>
      </c>
      <c r="YQ50" s="27" t="str">
        <f t="shared" si="289"/>
        <v/>
      </c>
      <c r="YR50" s="28" t="str">
        <f t="shared" ca="1" si="290"/>
        <v/>
      </c>
      <c r="YS50" s="33">
        <f>入力シート!YQ50</f>
        <v>0</v>
      </c>
      <c r="YT50" s="88" t="str">
        <f t="shared" ca="1" si="475"/>
        <v/>
      </c>
      <c r="YU50" s="87" t="str">
        <f t="shared" si="476"/>
        <v/>
      </c>
      <c r="YV50" s="89" t="str">
        <f t="shared" ca="1" si="291"/>
        <v/>
      </c>
      <c r="YW50" s="84">
        <f t="shared" si="292"/>
        <v>0</v>
      </c>
      <c r="YX50" s="84" t="str">
        <f t="shared" si="477"/>
        <v/>
      </c>
      <c r="YY50" s="84" t="str">
        <f t="shared" si="293"/>
        <v/>
      </c>
      <c r="YZ50" s="24" t="str">
        <f t="shared" si="294"/>
        <v/>
      </c>
      <c r="ZA50" s="101">
        <f>入力シート!YR50</f>
        <v>0</v>
      </c>
      <c r="ZB50" s="210">
        <f>入力シート!YS50</f>
        <v>0</v>
      </c>
      <c r="ZC50" s="211"/>
      <c r="ZD50" s="212"/>
      <c r="ZE50" s="94"/>
      <c r="ZF50" s="94"/>
      <c r="ZG50" s="94"/>
      <c r="ZH50" s="14">
        <f>入力シート!YT50</f>
        <v>0</v>
      </c>
      <c r="ZJ50" s="30" t="str">
        <f t="shared" si="357"/>
        <v/>
      </c>
      <c r="ZK50" s="101">
        <f>入力シート!ZJ50</f>
        <v>0</v>
      </c>
      <c r="ZL50" s="101" t="str">
        <f>IF(ZJ50="","",入力シート!ZK50)</f>
        <v/>
      </c>
      <c r="ZM50" s="24">
        <f>TIME(入力シート!ZM50,入力シート!ZO50,0)</f>
        <v>0</v>
      </c>
      <c r="ZN50" s="24">
        <f>TIME(入力シート!ZQ50,入力シート!ZS50,0)</f>
        <v>0</v>
      </c>
      <c r="ZO50" s="31">
        <f>TIME(入力シート!ZU50,入力シート!ZW50,0)</f>
        <v>0</v>
      </c>
      <c r="ZP50" s="31">
        <f>TIME(入力シート!ZY50,入力シート!AAA50,0)</f>
        <v>0</v>
      </c>
      <c r="ZQ50" s="24">
        <f t="shared" si="295"/>
        <v>0</v>
      </c>
      <c r="ZR50" s="24">
        <f t="shared" si="296"/>
        <v>0</v>
      </c>
      <c r="ZS50" s="24">
        <f t="shared" si="297"/>
        <v>0</v>
      </c>
      <c r="ZT50" s="26" t="str">
        <f t="shared" si="54"/>
        <v/>
      </c>
      <c r="ZU50" s="26" t="str">
        <f t="shared" si="55"/>
        <v/>
      </c>
      <c r="ZV50" s="24" t="str">
        <f t="shared" si="398"/>
        <v/>
      </c>
      <c r="ZW50" s="24" t="str">
        <f t="shared" si="478"/>
        <v/>
      </c>
      <c r="ZX50" s="101" t="str">
        <f t="shared" si="299"/>
        <v/>
      </c>
      <c r="ZY50" s="24" t="str">
        <f t="shared" si="300"/>
        <v/>
      </c>
      <c r="ZZ50" s="27">
        <f t="shared" si="379"/>
        <v>1</v>
      </c>
      <c r="AAA50" s="27" t="str">
        <f t="shared" si="301"/>
        <v>1</v>
      </c>
      <c r="AAB50" s="27" t="str">
        <f t="shared" si="358"/>
        <v/>
      </c>
      <c r="AAC50" s="27" t="str">
        <f t="shared" si="302"/>
        <v/>
      </c>
      <c r="AAD50" s="28" t="str">
        <f t="shared" ca="1" si="303"/>
        <v/>
      </c>
      <c r="AAE50" s="33">
        <f>入力シート!AAC50</f>
        <v>0</v>
      </c>
      <c r="AAF50" s="88" t="str">
        <f t="shared" ca="1" si="479"/>
        <v/>
      </c>
      <c r="AAG50" s="87" t="str">
        <f t="shared" si="480"/>
        <v/>
      </c>
      <c r="AAH50" s="89" t="str">
        <f t="shared" ca="1" si="304"/>
        <v/>
      </c>
      <c r="AAI50" s="84">
        <f t="shared" si="305"/>
        <v>0</v>
      </c>
      <c r="AAJ50" s="84" t="str">
        <f t="shared" si="481"/>
        <v/>
      </c>
      <c r="AAK50" s="84" t="str">
        <f t="shared" si="306"/>
        <v/>
      </c>
      <c r="AAL50" s="24" t="str">
        <f t="shared" si="307"/>
        <v/>
      </c>
      <c r="AAM50" s="101">
        <f>入力シート!AAD50</f>
        <v>0</v>
      </c>
      <c r="AAN50" s="210">
        <f>入力シート!AAE50</f>
        <v>0</v>
      </c>
      <c r="AAO50" s="211"/>
      <c r="AAP50" s="212"/>
      <c r="AAQ50" s="94"/>
      <c r="AAR50" s="94"/>
      <c r="AAS50" s="94"/>
      <c r="AAT50" s="14">
        <f>入力シート!AAF50</f>
        <v>0</v>
      </c>
      <c r="AAV50" s="30" t="str">
        <f t="shared" si="359"/>
        <v/>
      </c>
      <c r="AAW50" s="101">
        <f>入力シート!AAV50</f>
        <v>0</v>
      </c>
      <c r="AAX50" s="101" t="str">
        <f>IF(AAV50="","",入力シート!AAW50)</f>
        <v/>
      </c>
      <c r="AAY50" s="24">
        <f>TIME(入力シート!AAY50,入力シート!ABA50,0)</f>
        <v>0</v>
      </c>
      <c r="AAZ50" s="24">
        <f>TIME(入力シート!ABC50,入力シート!ABE50,0)</f>
        <v>0</v>
      </c>
      <c r="ABA50" s="31">
        <f>TIME(入力シート!ABG50,入力シート!ABI50,0)</f>
        <v>0</v>
      </c>
      <c r="ABB50" s="31">
        <f>TIME(入力シート!ABK50,入力シート!ABM50,0)</f>
        <v>0</v>
      </c>
      <c r="ABC50" s="24">
        <f t="shared" si="308"/>
        <v>0</v>
      </c>
      <c r="ABD50" s="24">
        <f t="shared" si="309"/>
        <v>0</v>
      </c>
      <c r="ABE50" s="24">
        <f t="shared" si="310"/>
        <v>0</v>
      </c>
      <c r="ABF50" s="26" t="str">
        <f t="shared" si="57"/>
        <v/>
      </c>
      <c r="ABG50" s="26" t="str">
        <f t="shared" si="58"/>
        <v/>
      </c>
      <c r="ABH50" s="24" t="str">
        <f t="shared" si="399"/>
        <v/>
      </c>
      <c r="ABI50" s="24" t="str">
        <f t="shared" si="482"/>
        <v/>
      </c>
      <c r="ABJ50" s="101" t="str">
        <f t="shared" si="312"/>
        <v/>
      </c>
      <c r="ABK50" s="24" t="str">
        <f t="shared" si="313"/>
        <v/>
      </c>
      <c r="ABL50" s="27">
        <f t="shared" si="380"/>
        <v>1</v>
      </c>
      <c r="ABM50" s="27" t="str">
        <f t="shared" si="314"/>
        <v>1</v>
      </c>
      <c r="ABN50" s="27" t="str">
        <f t="shared" si="360"/>
        <v/>
      </c>
      <c r="ABO50" s="27" t="str">
        <f t="shared" si="315"/>
        <v/>
      </c>
      <c r="ABP50" s="28" t="str">
        <f t="shared" ca="1" si="316"/>
        <v/>
      </c>
      <c r="ABQ50" s="33">
        <f>入力シート!ABO50</f>
        <v>0</v>
      </c>
      <c r="ABR50" s="88" t="str">
        <f t="shared" ca="1" si="483"/>
        <v/>
      </c>
      <c r="ABS50" s="87" t="str">
        <f t="shared" si="484"/>
        <v/>
      </c>
      <c r="ABT50" s="89" t="str">
        <f t="shared" ca="1" si="317"/>
        <v/>
      </c>
      <c r="ABU50" s="84">
        <f t="shared" si="318"/>
        <v>0</v>
      </c>
      <c r="ABV50" s="84" t="str">
        <f t="shared" si="485"/>
        <v/>
      </c>
      <c r="ABW50" s="84" t="str">
        <f t="shared" si="319"/>
        <v/>
      </c>
      <c r="ABX50" s="24" t="str">
        <f t="shared" si="320"/>
        <v/>
      </c>
      <c r="ABY50" s="101">
        <f>入力シート!ABP50</f>
        <v>0</v>
      </c>
      <c r="ABZ50" s="210">
        <f>入力シート!ABQ50</f>
        <v>0</v>
      </c>
      <c r="ACA50" s="211"/>
      <c r="ACB50" s="212"/>
      <c r="ACC50" s="94"/>
      <c r="ACD50" s="94"/>
      <c r="ACE50" s="94"/>
      <c r="ACF50" s="14">
        <f>入力シート!ABR50</f>
        <v>0</v>
      </c>
    </row>
    <row r="51" spans="2:760" ht="18" customHeight="1" x14ac:dyDescent="0.2">
      <c r="B51" s="30" t="str">
        <f t="shared" si="321"/>
        <v/>
      </c>
      <c r="C51" s="101">
        <f>入力シート!B51</f>
        <v>0</v>
      </c>
      <c r="D51" s="101" t="str">
        <f>IF(B51="","",入力シート!C51)</f>
        <v/>
      </c>
      <c r="E51" s="24">
        <f>TIME(入力シート!E51,入力シート!G51,0)</f>
        <v>0</v>
      </c>
      <c r="F51" s="24">
        <f>TIME(入力シート!I51,入力シート!K51,0)</f>
        <v>0</v>
      </c>
      <c r="G51" s="31">
        <f>TIME(入力シート!M51,入力シート!O51,0)</f>
        <v>0</v>
      </c>
      <c r="H51" s="31">
        <f>TIME(入力シート!Q51,入力シート!S51,0)</f>
        <v>0</v>
      </c>
      <c r="I51" s="24">
        <f t="shared" si="60"/>
        <v>0</v>
      </c>
      <c r="J51" s="24">
        <f t="shared" si="61"/>
        <v>0</v>
      </c>
      <c r="K51" s="24">
        <f t="shared" si="62"/>
        <v>0</v>
      </c>
      <c r="L51" s="26" t="str">
        <f t="shared" si="400"/>
        <v/>
      </c>
      <c r="M51" s="26" t="str">
        <f t="shared" si="486"/>
        <v/>
      </c>
      <c r="N51" s="24" t="str">
        <f t="shared" si="401"/>
        <v/>
      </c>
      <c r="O51" s="24" t="str">
        <f t="shared" si="402"/>
        <v/>
      </c>
      <c r="P51" s="101" t="str">
        <f t="shared" si="403"/>
        <v/>
      </c>
      <c r="Q51" s="24" t="str">
        <f t="shared" si="66"/>
        <v/>
      </c>
      <c r="R51" s="27">
        <f t="shared" si="361"/>
        <v>1</v>
      </c>
      <c r="S51" s="27" t="str">
        <f t="shared" si="404"/>
        <v>1</v>
      </c>
      <c r="T51" s="27" t="str">
        <f t="shared" si="322"/>
        <v/>
      </c>
      <c r="U51" s="27" t="str">
        <f t="shared" si="405"/>
        <v/>
      </c>
      <c r="V51" s="28" t="str">
        <f t="shared" ca="1" si="406"/>
        <v/>
      </c>
      <c r="W51" s="33">
        <f>入力シート!U51</f>
        <v>0</v>
      </c>
      <c r="X51" s="88" t="str">
        <f t="shared" ca="1" si="407"/>
        <v/>
      </c>
      <c r="Y51" s="87" t="str">
        <f t="shared" si="408"/>
        <v/>
      </c>
      <c r="Z51" s="89" t="str">
        <f t="shared" ca="1" si="70"/>
        <v/>
      </c>
      <c r="AA51" s="84">
        <f t="shared" si="71"/>
        <v>0</v>
      </c>
      <c r="AB51" s="84" t="str">
        <f t="shared" si="409"/>
        <v/>
      </c>
      <c r="AC51" s="84" t="str">
        <f t="shared" si="72"/>
        <v/>
      </c>
      <c r="AD51" s="24" t="str">
        <f t="shared" si="73"/>
        <v/>
      </c>
      <c r="AE51" s="101">
        <f>入力シート!V51</f>
        <v>0</v>
      </c>
      <c r="AF51" s="210">
        <f>入力シート!W51</f>
        <v>0</v>
      </c>
      <c r="AG51" s="211"/>
      <c r="AH51" s="212"/>
      <c r="AI51" s="94"/>
      <c r="AJ51" s="94"/>
      <c r="AK51" s="94"/>
      <c r="AL51" s="14">
        <f>入力シート!X51</f>
        <v>0</v>
      </c>
      <c r="AN51" s="30" t="str">
        <f t="shared" si="323"/>
        <v/>
      </c>
      <c r="AO51" s="101">
        <f>入力シート!AN51</f>
        <v>0</v>
      </c>
      <c r="AP51" s="101" t="str">
        <f>IF(AN51="","",入力シート!AO51)</f>
        <v/>
      </c>
      <c r="AQ51" s="24">
        <f>TIME(入力シート!AQ51,入力シート!AS51,0)</f>
        <v>0</v>
      </c>
      <c r="AR51" s="24">
        <f>TIME(入力シート!AU51,入力シート!AW51,0)</f>
        <v>0</v>
      </c>
      <c r="AS51" s="31">
        <f>TIME(入力シート!AY51,入力シート!BA51,0)</f>
        <v>0</v>
      </c>
      <c r="AT51" s="31">
        <f>TIME(入力シート!BC51,入力シート!BE51,0)</f>
        <v>0</v>
      </c>
      <c r="AU51" s="24">
        <f t="shared" si="74"/>
        <v>0</v>
      </c>
      <c r="AV51" s="24">
        <f t="shared" si="75"/>
        <v>0</v>
      </c>
      <c r="AW51" s="24">
        <f t="shared" si="76"/>
        <v>0</v>
      </c>
      <c r="AX51" s="26" t="str">
        <f t="shared" si="3"/>
        <v/>
      </c>
      <c r="AY51" s="26" t="str">
        <f t="shared" si="4"/>
        <v/>
      </c>
      <c r="AZ51" s="24" t="str">
        <f t="shared" si="381"/>
        <v/>
      </c>
      <c r="BA51" s="24" t="str">
        <f t="shared" si="410"/>
        <v/>
      </c>
      <c r="BB51" s="101" t="str">
        <f t="shared" si="78"/>
        <v/>
      </c>
      <c r="BC51" s="24" t="str">
        <f t="shared" si="79"/>
        <v/>
      </c>
      <c r="BD51" s="27">
        <f t="shared" si="362"/>
        <v>1</v>
      </c>
      <c r="BE51" s="27" t="str">
        <f t="shared" si="80"/>
        <v>1</v>
      </c>
      <c r="BF51" s="27" t="str">
        <f t="shared" si="324"/>
        <v/>
      </c>
      <c r="BG51" s="27" t="str">
        <f t="shared" si="81"/>
        <v/>
      </c>
      <c r="BH51" s="28" t="str">
        <f t="shared" ca="1" si="82"/>
        <v/>
      </c>
      <c r="BI51" s="33">
        <f>入力シート!BG51</f>
        <v>0</v>
      </c>
      <c r="BJ51" s="88" t="str">
        <f t="shared" ca="1" si="411"/>
        <v/>
      </c>
      <c r="BK51" s="87" t="str">
        <f t="shared" si="412"/>
        <v/>
      </c>
      <c r="BL51" s="89" t="str">
        <f t="shared" ca="1" si="83"/>
        <v/>
      </c>
      <c r="BM51" s="84">
        <f t="shared" si="84"/>
        <v>0</v>
      </c>
      <c r="BN51" s="84" t="str">
        <f t="shared" si="413"/>
        <v/>
      </c>
      <c r="BO51" s="84" t="str">
        <f t="shared" si="85"/>
        <v/>
      </c>
      <c r="BP51" s="24" t="str">
        <f t="shared" si="86"/>
        <v/>
      </c>
      <c r="BQ51" s="101">
        <f>入力シート!BH51</f>
        <v>0</v>
      </c>
      <c r="BR51" s="210">
        <f>入力シート!BI51</f>
        <v>0</v>
      </c>
      <c r="BS51" s="211"/>
      <c r="BT51" s="212"/>
      <c r="BU51" s="94"/>
      <c r="BV51" s="94"/>
      <c r="BW51" s="94"/>
      <c r="BX51" s="14">
        <f>入力シート!BJ51</f>
        <v>0</v>
      </c>
      <c r="BZ51" s="30" t="str">
        <f t="shared" si="325"/>
        <v/>
      </c>
      <c r="CA51" s="101">
        <f>入力シート!BZ51</f>
        <v>0</v>
      </c>
      <c r="CB51" s="101" t="str">
        <f>IF(BZ51="","",入力シート!CA51)</f>
        <v/>
      </c>
      <c r="CC51" s="24">
        <f>TIME(入力シート!CC51,入力シート!CE51,0)</f>
        <v>0</v>
      </c>
      <c r="CD51" s="24">
        <f>TIME(入力シート!CG51,入力シート!CI51,0)</f>
        <v>0</v>
      </c>
      <c r="CE51" s="31">
        <f>TIME(入力シート!CK51,入力シート!CM51,0)</f>
        <v>0</v>
      </c>
      <c r="CF51" s="31">
        <f>TIME(入力シート!CO51,入力シート!CQ51,0)</f>
        <v>0</v>
      </c>
      <c r="CG51" s="24">
        <f t="shared" si="87"/>
        <v>0</v>
      </c>
      <c r="CH51" s="24">
        <f t="shared" si="88"/>
        <v>0</v>
      </c>
      <c r="CI51" s="24">
        <f t="shared" si="89"/>
        <v>0</v>
      </c>
      <c r="CJ51" s="26" t="str">
        <f t="shared" si="6"/>
        <v/>
      </c>
      <c r="CK51" s="26" t="str">
        <f t="shared" si="7"/>
        <v/>
      </c>
      <c r="CL51" s="24" t="str">
        <f t="shared" si="382"/>
        <v/>
      </c>
      <c r="CM51" s="24" t="str">
        <f t="shared" si="414"/>
        <v/>
      </c>
      <c r="CN51" s="101" t="str">
        <f t="shared" si="91"/>
        <v/>
      </c>
      <c r="CO51" s="24" t="str">
        <f t="shared" si="92"/>
        <v/>
      </c>
      <c r="CP51" s="27">
        <f t="shared" si="363"/>
        <v>1</v>
      </c>
      <c r="CQ51" s="27" t="str">
        <f t="shared" si="93"/>
        <v>1</v>
      </c>
      <c r="CR51" s="27" t="str">
        <f t="shared" si="326"/>
        <v/>
      </c>
      <c r="CS51" s="27" t="str">
        <f t="shared" si="94"/>
        <v/>
      </c>
      <c r="CT51" s="28" t="str">
        <f t="shared" ca="1" si="95"/>
        <v/>
      </c>
      <c r="CU51" s="33">
        <f>入力シート!CS51</f>
        <v>0</v>
      </c>
      <c r="CV51" s="88" t="str">
        <f t="shared" ca="1" si="415"/>
        <v/>
      </c>
      <c r="CW51" s="87" t="str">
        <f t="shared" si="416"/>
        <v/>
      </c>
      <c r="CX51" s="89" t="str">
        <f t="shared" ca="1" si="96"/>
        <v/>
      </c>
      <c r="CY51" s="84">
        <f t="shared" si="97"/>
        <v>0</v>
      </c>
      <c r="CZ51" s="84" t="str">
        <f t="shared" si="417"/>
        <v/>
      </c>
      <c r="DA51" s="84" t="str">
        <f t="shared" si="98"/>
        <v/>
      </c>
      <c r="DB51" s="24" t="str">
        <f t="shared" si="99"/>
        <v/>
      </c>
      <c r="DC51" s="101">
        <f>入力シート!CT51</f>
        <v>0</v>
      </c>
      <c r="DD51" s="210">
        <f>入力シート!CU51</f>
        <v>0</v>
      </c>
      <c r="DE51" s="211"/>
      <c r="DF51" s="212"/>
      <c r="DG51" s="94"/>
      <c r="DH51" s="94"/>
      <c r="DI51" s="94"/>
      <c r="DJ51" s="14">
        <f>入力シート!CV51</f>
        <v>0</v>
      </c>
      <c r="DL51" s="30" t="str">
        <f t="shared" si="327"/>
        <v/>
      </c>
      <c r="DM51" s="101">
        <f>入力シート!DL51</f>
        <v>0</v>
      </c>
      <c r="DN51" s="101" t="str">
        <f>IF(DL51="","",入力シート!DM51)</f>
        <v/>
      </c>
      <c r="DO51" s="24">
        <f>TIME(入力シート!DO51,入力シート!DQ51,0)</f>
        <v>0</v>
      </c>
      <c r="DP51" s="24">
        <f>TIME(入力シート!DS51,入力シート!DU51,0)</f>
        <v>0</v>
      </c>
      <c r="DQ51" s="31">
        <f>TIME(入力シート!DW51,入力シート!DY51,0)</f>
        <v>0</v>
      </c>
      <c r="DR51" s="31">
        <f>TIME(入力シート!EA51,入力シート!EC51,0)</f>
        <v>0</v>
      </c>
      <c r="DS51" s="24">
        <f t="shared" si="100"/>
        <v>0</v>
      </c>
      <c r="DT51" s="24">
        <f t="shared" si="101"/>
        <v>0</v>
      </c>
      <c r="DU51" s="24">
        <f t="shared" si="102"/>
        <v>0</v>
      </c>
      <c r="DV51" s="26" t="str">
        <f t="shared" si="9"/>
        <v/>
      </c>
      <c r="DW51" s="26" t="str">
        <f t="shared" si="10"/>
        <v/>
      </c>
      <c r="DX51" s="24" t="str">
        <f t="shared" si="383"/>
        <v/>
      </c>
      <c r="DY51" s="24" t="str">
        <f t="shared" si="418"/>
        <v/>
      </c>
      <c r="DZ51" s="101" t="str">
        <f t="shared" si="104"/>
        <v/>
      </c>
      <c r="EA51" s="24" t="str">
        <f t="shared" si="105"/>
        <v/>
      </c>
      <c r="EB51" s="27">
        <f t="shared" si="364"/>
        <v>1</v>
      </c>
      <c r="EC51" s="27" t="str">
        <f t="shared" si="106"/>
        <v>1</v>
      </c>
      <c r="ED51" s="27" t="str">
        <f t="shared" si="328"/>
        <v/>
      </c>
      <c r="EE51" s="27" t="str">
        <f t="shared" si="107"/>
        <v/>
      </c>
      <c r="EF51" s="28" t="str">
        <f t="shared" ca="1" si="108"/>
        <v/>
      </c>
      <c r="EG51" s="33">
        <f>入力シート!EE51</f>
        <v>0</v>
      </c>
      <c r="EH51" s="88" t="str">
        <f t="shared" ca="1" si="419"/>
        <v/>
      </c>
      <c r="EI51" s="87" t="str">
        <f t="shared" si="420"/>
        <v/>
      </c>
      <c r="EJ51" s="89" t="str">
        <f t="shared" ca="1" si="109"/>
        <v/>
      </c>
      <c r="EK51" s="84">
        <f t="shared" si="110"/>
        <v>0</v>
      </c>
      <c r="EL51" s="84" t="str">
        <f t="shared" si="421"/>
        <v/>
      </c>
      <c r="EM51" s="84" t="str">
        <f t="shared" si="111"/>
        <v/>
      </c>
      <c r="EN51" s="24" t="str">
        <f t="shared" si="112"/>
        <v/>
      </c>
      <c r="EO51" s="101">
        <f>入力シート!EF51</f>
        <v>0</v>
      </c>
      <c r="EP51" s="210">
        <f>入力シート!EG51</f>
        <v>0</v>
      </c>
      <c r="EQ51" s="211"/>
      <c r="ER51" s="212"/>
      <c r="ES51" s="94"/>
      <c r="ET51" s="94"/>
      <c r="EU51" s="94"/>
      <c r="EV51" s="14">
        <f>入力シート!EH51</f>
        <v>0</v>
      </c>
      <c r="EX51" s="30" t="str">
        <f t="shared" si="329"/>
        <v/>
      </c>
      <c r="EY51" s="101">
        <f>入力シート!EX51</f>
        <v>0</v>
      </c>
      <c r="EZ51" s="101" t="str">
        <f>IF(EX51="","",入力シート!EY51)</f>
        <v/>
      </c>
      <c r="FA51" s="24">
        <f>TIME(入力シート!FA51,入力シート!FC51,0)</f>
        <v>0</v>
      </c>
      <c r="FB51" s="24">
        <f>TIME(入力シート!FE51,入力シート!FG51,0)</f>
        <v>0</v>
      </c>
      <c r="FC51" s="31">
        <f>TIME(入力シート!FI51,入力シート!FK51,0)</f>
        <v>0</v>
      </c>
      <c r="FD51" s="31">
        <f>TIME(入力シート!FM51,入力シート!FO51,0)</f>
        <v>0</v>
      </c>
      <c r="FE51" s="24">
        <f t="shared" si="113"/>
        <v>0</v>
      </c>
      <c r="FF51" s="24">
        <f t="shared" si="114"/>
        <v>0</v>
      </c>
      <c r="FG51" s="24">
        <f t="shared" si="115"/>
        <v>0</v>
      </c>
      <c r="FH51" s="26" t="str">
        <f t="shared" si="12"/>
        <v/>
      </c>
      <c r="FI51" s="26" t="str">
        <f t="shared" si="13"/>
        <v/>
      </c>
      <c r="FJ51" s="24" t="str">
        <f t="shared" si="384"/>
        <v/>
      </c>
      <c r="FK51" s="24" t="str">
        <f t="shared" si="422"/>
        <v/>
      </c>
      <c r="FL51" s="101" t="str">
        <f t="shared" si="117"/>
        <v/>
      </c>
      <c r="FM51" s="24" t="str">
        <f t="shared" si="118"/>
        <v/>
      </c>
      <c r="FN51" s="27">
        <f t="shared" si="365"/>
        <v>1</v>
      </c>
      <c r="FO51" s="27" t="str">
        <f t="shared" si="119"/>
        <v>1</v>
      </c>
      <c r="FP51" s="27" t="str">
        <f t="shared" si="330"/>
        <v/>
      </c>
      <c r="FQ51" s="27" t="str">
        <f t="shared" si="120"/>
        <v/>
      </c>
      <c r="FR51" s="28" t="str">
        <f t="shared" ca="1" si="121"/>
        <v/>
      </c>
      <c r="FS51" s="33">
        <f>入力シート!FQ51</f>
        <v>0</v>
      </c>
      <c r="FT51" s="88" t="str">
        <f t="shared" ca="1" si="423"/>
        <v/>
      </c>
      <c r="FU51" s="87" t="str">
        <f t="shared" si="424"/>
        <v/>
      </c>
      <c r="FV51" s="89" t="str">
        <f t="shared" ca="1" si="122"/>
        <v/>
      </c>
      <c r="FW51" s="84">
        <f t="shared" si="123"/>
        <v>0</v>
      </c>
      <c r="FX51" s="84" t="str">
        <f t="shared" si="425"/>
        <v/>
      </c>
      <c r="FY51" s="84" t="str">
        <f t="shared" si="124"/>
        <v/>
      </c>
      <c r="FZ51" s="24" t="str">
        <f t="shared" si="125"/>
        <v/>
      </c>
      <c r="GA51" s="101">
        <f>入力シート!FR51</f>
        <v>0</v>
      </c>
      <c r="GB51" s="210">
        <f>入力シート!FS51</f>
        <v>0</v>
      </c>
      <c r="GC51" s="211"/>
      <c r="GD51" s="212"/>
      <c r="GE51" s="94"/>
      <c r="GF51" s="94"/>
      <c r="GG51" s="94"/>
      <c r="GH51" s="14">
        <f>入力シート!FT51</f>
        <v>0</v>
      </c>
      <c r="GJ51" s="30" t="str">
        <f t="shared" si="331"/>
        <v/>
      </c>
      <c r="GK51" s="101">
        <f>入力シート!GJ51</f>
        <v>0</v>
      </c>
      <c r="GL51" s="101" t="str">
        <f>IF(GJ51="","",入力シート!GK51)</f>
        <v/>
      </c>
      <c r="GM51" s="24">
        <f>TIME(入力シート!GM51,入力シート!GO51,0)</f>
        <v>0</v>
      </c>
      <c r="GN51" s="24">
        <f>TIME(入力シート!GQ51,入力シート!GS51,0)</f>
        <v>0</v>
      </c>
      <c r="GO51" s="31">
        <f>TIME(入力シート!GU51,入力シート!GW51,0)</f>
        <v>0</v>
      </c>
      <c r="GP51" s="31">
        <f>TIME(入力シート!GY51,入力シート!HA51,0)</f>
        <v>0</v>
      </c>
      <c r="GQ51" s="24">
        <f t="shared" si="126"/>
        <v>0</v>
      </c>
      <c r="GR51" s="24">
        <f t="shared" si="127"/>
        <v>0</v>
      </c>
      <c r="GS51" s="24">
        <f t="shared" si="128"/>
        <v>0</v>
      </c>
      <c r="GT51" s="26" t="str">
        <f t="shared" si="15"/>
        <v/>
      </c>
      <c r="GU51" s="26" t="str">
        <f t="shared" si="16"/>
        <v/>
      </c>
      <c r="GV51" s="24" t="str">
        <f t="shared" si="385"/>
        <v/>
      </c>
      <c r="GW51" s="24" t="str">
        <f t="shared" si="426"/>
        <v/>
      </c>
      <c r="GX51" s="101" t="str">
        <f t="shared" si="130"/>
        <v/>
      </c>
      <c r="GY51" s="24" t="str">
        <f t="shared" si="131"/>
        <v/>
      </c>
      <c r="GZ51" s="27">
        <f t="shared" si="366"/>
        <v>1</v>
      </c>
      <c r="HA51" s="27" t="str">
        <f t="shared" si="132"/>
        <v>1</v>
      </c>
      <c r="HB51" s="27" t="str">
        <f t="shared" si="332"/>
        <v/>
      </c>
      <c r="HC51" s="27" t="str">
        <f t="shared" si="133"/>
        <v/>
      </c>
      <c r="HD51" s="28" t="str">
        <f t="shared" ca="1" si="134"/>
        <v/>
      </c>
      <c r="HE51" s="33">
        <f>入力シート!HC51</f>
        <v>0</v>
      </c>
      <c r="HF51" s="88" t="str">
        <f t="shared" ca="1" si="427"/>
        <v/>
      </c>
      <c r="HG51" s="87" t="str">
        <f t="shared" si="428"/>
        <v/>
      </c>
      <c r="HH51" s="89" t="str">
        <f t="shared" ca="1" si="135"/>
        <v/>
      </c>
      <c r="HI51" s="84">
        <f t="shared" si="136"/>
        <v>0</v>
      </c>
      <c r="HJ51" s="84" t="str">
        <f t="shared" si="429"/>
        <v/>
      </c>
      <c r="HK51" s="84" t="str">
        <f t="shared" si="137"/>
        <v/>
      </c>
      <c r="HL51" s="24" t="str">
        <f t="shared" si="138"/>
        <v/>
      </c>
      <c r="HM51" s="101">
        <f>入力シート!HD51</f>
        <v>0</v>
      </c>
      <c r="HN51" s="210">
        <f>入力シート!HE51</f>
        <v>0</v>
      </c>
      <c r="HO51" s="211"/>
      <c r="HP51" s="212"/>
      <c r="HQ51" s="94"/>
      <c r="HR51" s="94"/>
      <c r="HS51" s="94"/>
      <c r="HT51" s="14">
        <f>入力シート!HF51</f>
        <v>0</v>
      </c>
      <c r="HV51" s="30" t="str">
        <f t="shared" si="333"/>
        <v/>
      </c>
      <c r="HW51" s="101">
        <f>入力シート!HV51</f>
        <v>0</v>
      </c>
      <c r="HX51" s="101" t="str">
        <f>IF(HV51="","",入力シート!HW51)</f>
        <v/>
      </c>
      <c r="HY51" s="24">
        <f>TIME(入力シート!HY51,入力シート!IA51,0)</f>
        <v>0</v>
      </c>
      <c r="HZ51" s="24">
        <f>TIME(入力シート!IC51,入力シート!IE51,0)</f>
        <v>0</v>
      </c>
      <c r="IA51" s="31">
        <f>TIME(入力シート!IG51,入力シート!II51,0)</f>
        <v>0</v>
      </c>
      <c r="IB51" s="31">
        <f>TIME(入力シート!IK51,入力シート!IM51,0)</f>
        <v>0</v>
      </c>
      <c r="IC51" s="24">
        <f t="shared" si="139"/>
        <v>0</v>
      </c>
      <c r="ID51" s="24">
        <f t="shared" si="140"/>
        <v>0</v>
      </c>
      <c r="IE51" s="24">
        <f t="shared" si="141"/>
        <v>0</v>
      </c>
      <c r="IF51" s="26" t="str">
        <f t="shared" si="18"/>
        <v/>
      </c>
      <c r="IG51" s="26" t="str">
        <f t="shared" si="19"/>
        <v/>
      </c>
      <c r="IH51" s="24" t="str">
        <f t="shared" si="386"/>
        <v/>
      </c>
      <c r="II51" s="24" t="str">
        <f t="shared" si="430"/>
        <v/>
      </c>
      <c r="IJ51" s="101" t="str">
        <f t="shared" si="143"/>
        <v/>
      </c>
      <c r="IK51" s="24" t="str">
        <f t="shared" si="144"/>
        <v/>
      </c>
      <c r="IL51" s="27">
        <f t="shared" si="367"/>
        <v>1</v>
      </c>
      <c r="IM51" s="27" t="str">
        <f t="shared" si="145"/>
        <v>1</v>
      </c>
      <c r="IN51" s="27" t="str">
        <f t="shared" si="334"/>
        <v/>
      </c>
      <c r="IO51" s="27" t="str">
        <f t="shared" si="146"/>
        <v/>
      </c>
      <c r="IP51" s="28" t="str">
        <f t="shared" ca="1" si="147"/>
        <v/>
      </c>
      <c r="IQ51" s="33">
        <f>入力シート!IO51</f>
        <v>0</v>
      </c>
      <c r="IR51" s="88" t="str">
        <f t="shared" ca="1" si="431"/>
        <v/>
      </c>
      <c r="IS51" s="87" t="str">
        <f t="shared" si="432"/>
        <v/>
      </c>
      <c r="IT51" s="89" t="str">
        <f t="shared" ca="1" si="148"/>
        <v/>
      </c>
      <c r="IU51" s="84">
        <f t="shared" si="149"/>
        <v>0</v>
      </c>
      <c r="IV51" s="84" t="str">
        <f t="shared" si="433"/>
        <v/>
      </c>
      <c r="IW51" s="84" t="str">
        <f t="shared" si="150"/>
        <v/>
      </c>
      <c r="IX51" s="24" t="str">
        <f t="shared" si="151"/>
        <v/>
      </c>
      <c r="IY51" s="101">
        <f>入力シート!IP51</f>
        <v>0</v>
      </c>
      <c r="IZ51" s="210">
        <f>入力シート!IQ51</f>
        <v>0</v>
      </c>
      <c r="JA51" s="211"/>
      <c r="JB51" s="212"/>
      <c r="JC51" s="94"/>
      <c r="JD51" s="94"/>
      <c r="JE51" s="94"/>
      <c r="JF51" s="14">
        <f>入力シート!IR51</f>
        <v>0</v>
      </c>
      <c r="JH51" s="30" t="str">
        <f t="shared" si="335"/>
        <v/>
      </c>
      <c r="JI51" s="101">
        <f>入力シート!JH51</f>
        <v>0</v>
      </c>
      <c r="JJ51" s="101" t="str">
        <f>IF(JH51="","",入力シート!JI51)</f>
        <v/>
      </c>
      <c r="JK51" s="24">
        <f>TIME(入力シート!JK51,入力シート!JM51,0)</f>
        <v>0</v>
      </c>
      <c r="JL51" s="24">
        <f>TIME(入力シート!JO51,入力シート!JQ51,0)</f>
        <v>0</v>
      </c>
      <c r="JM51" s="31">
        <f>TIME(入力シート!JS51,入力シート!JU51,0)</f>
        <v>0</v>
      </c>
      <c r="JN51" s="31">
        <f>TIME(入力シート!JW51,入力シート!JY51,0)</f>
        <v>0</v>
      </c>
      <c r="JO51" s="24">
        <f t="shared" si="152"/>
        <v>0</v>
      </c>
      <c r="JP51" s="24">
        <f t="shared" si="153"/>
        <v>0</v>
      </c>
      <c r="JQ51" s="24">
        <f t="shared" si="154"/>
        <v>0</v>
      </c>
      <c r="JR51" s="26" t="str">
        <f t="shared" si="21"/>
        <v/>
      </c>
      <c r="JS51" s="26" t="str">
        <f t="shared" si="22"/>
        <v/>
      </c>
      <c r="JT51" s="24" t="str">
        <f t="shared" si="387"/>
        <v/>
      </c>
      <c r="JU51" s="24" t="str">
        <f t="shared" si="434"/>
        <v/>
      </c>
      <c r="JV51" s="101" t="str">
        <f t="shared" si="156"/>
        <v/>
      </c>
      <c r="JW51" s="24" t="str">
        <f t="shared" si="157"/>
        <v/>
      </c>
      <c r="JX51" s="27">
        <f t="shared" si="368"/>
        <v>1</v>
      </c>
      <c r="JY51" s="27" t="str">
        <f t="shared" si="158"/>
        <v>1</v>
      </c>
      <c r="JZ51" s="27" t="str">
        <f t="shared" si="336"/>
        <v/>
      </c>
      <c r="KA51" s="27" t="str">
        <f t="shared" si="159"/>
        <v/>
      </c>
      <c r="KB51" s="28" t="str">
        <f t="shared" ca="1" si="160"/>
        <v/>
      </c>
      <c r="KC51" s="33">
        <f>入力シート!KA51</f>
        <v>0</v>
      </c>
      <c r="KD51" s="88" t="str">
        <f t="shared" ca="1" si="435"/>
        <v/>
      </c>
      <c r="KE51" s="87" t="str">
        <f t="shared" si="436"/>
        <v/>
      </c>
      <c r="KF51" s="89" t="str">
        <f t="shared" ca="1" si="161"/>
        <v/>
      </c>
      <c r="KG51" s="84">
        <f t="shared" si="162"/>
        <v>0</v>
      </c>
      <c r="KH51" s="84" t="str">
        <f t="shared" si="437"/>
        <v/>
      </c>
      <c r="KI51" s="84" t="str">
        <f t="shared" si="163"/>
        <v/>
      </c>
      <c r="KJ51" s="24" t="str">
        <f t="shared" si="164"/>
        <v/>
      </c>
      <c r="KK51" s="101">
        <f>入力シート!KB51</f>
        <v>0</v>
      </c>
      <c r="KL51" s="210">
        <f>入力シート!KC51</f>
        <v>0</v>
      </c>
      <c r="KM51" s="211"/>
      <c r="KN51" s="212"/>
      <c r="KO51" s="94"/>
      <c r="KP51" s="94"/>
      <c r="KQ51" s="94"/>
      <c r="KR51" s="14">
        <f>入力シート!KD51</f>
        <v>0</v>
      </c>
      <c r="KT51" s="30" t="str">
        <f t="shared" si="337"/>
        <v/>
      </c>
      <c r="KU51" s="101">
        <f>入力シート!KT51</f>
        <v>0</v>
      </c>
      <c r="KV51" s="101" t="str">
        <f>IF(KT51="","",入力シート!KU51)</f>
        <v/>
      </c>
      <c r="KW51" s="24">
        <f>TIME(入力シート!KW51,入力シート!KY51,0)</f>
        <v>0</v>
      </c>
      <c r="KX51" s="24">
        <f>TIME(入力シート!LA51,入力シート!LC51,0)</f>
        <v>0</v>
      </c>
      <c r="KY51" s="31">
        <f>TIME(入力シート!LE51,入力シート!LG51,0)</f>
        <v>0</v>
      </c>
      <c r="KZ51" s="31">
        <f>TIME(入力シート!LI51,入力シート!LK51,0)</f>
        <v>0</v>
      </c>
      <c r="LA51" s="24">
        <f t="shared" si="165"/>
        <v>0</v>
      </c>
      <c r="LB51" s="24">
        <f t="shared" si="166"/>
        <v>0</v>
      </c>
      <c r="LC51" s="24">
        <f t="shared" si="167"/>
        <v>0</v>
      </c>
      <c r="LD51" s="26" t="str">
        <f t="shared" si="24"/>
        <v/>
      </c>
      <c r="LE51" s="26" t="str">
        <f t="shared" si="25"/>
        <v/>
      </c>
      <c r="LF51" s="24" t="str">
        <f t="shared" si="388"/>
        <v/>
      </c>
      <c r="LG51" s="24" t="str">
        <f t="shared" si="438"/>
        <v/>
      </c>
      <c r="LH51" s="101" t="str">
        <f t="shared" si="169"/>
        <v/>
      </c>
      <c r="LI51" s="24" t="str">
        <f t="shared" si="170"/>
        <v/>
      </c>
      <c r="LJ51" s="27">
        <f t="shared" si="369"/>
        <v>1</v>
      </c>
      <c r="LK51" s="27" t="str">
        <f t="shared" si="171"/>
        <v>1</v>
      </c>
      <c r="LL51" s="27" t="str">
        <f t="shared" si="338"/>
        <v/>
      </c>
      <c r="LM51" s="27" t="str">
        <f t="shared" si="172"/>
        <v/>
      </c>
      <c r="LN51" s="28" t="str">
        <f t="shared" ca="1" si="173"/>
        <v/>
      </c>
      <c r="LO51" s="33">
        <f>入力シート!LM51</f>
        <v>0</v>
      </c>
      <c r="LP51" s="88" t="str">
        <f t="shared" ca="1" si="439"/>
        <v/>
      </c>
      <c r="LQ51" s="87" t="str">
        <f t="shared" si="440"/>
        <v/>
      </c>
      <c r="LR51" s="89" t="str">
        <f t="shared" ca="1" si="174"/>
        <v/>
      </c>
      <c r="LS51" s="84">
        <f t="shared" si="175"/>
        <v>0</v>
      </c>
      <c r="LT51" s="84" t="str">
        <f t="shared" si="441"/>
        <v/>
      </c>
      <c r="LU51" s="84" t="str">
        <f t="shared" si="176"/>
        <v/>
      </c>
      <c r="LV51" s="24" t="str">
        <f t="shared" si="177"/>
        <v/>
      </c>
      <c r="LW51" s="101">
        <f>入力シート!LN51</f>
        <v>0</v>
      </c>
      <c r="LX51" s="210">
        <f>入力シート!LO51</f>
        <v>0</v>
      </c>
      <c r="LY51" s="211"/>
      <c r="LZ51" s="212"/>
      <c r="MA51" s="94"/>
      <c r="MB51" s="94"/>
      <c r="MC51" s="94"/>
      <c r="MD51" s="14">
        <f>入力シート!LP51</f>
        <v>0</v>
      </c>
      <c r="MF51" s="30" t="str">
        <f t="shared" si="339"/>
        <v/>
      </c>
      <c r="MG51" s="101">
        <f>入力シート!MF51</f>
        <v>0</v>
      </c>
      <c r="MH51" s="101" t="str">
        <f>IF(MF51="","",入力シート!MG51)</f>
        <v/>
      </c>
      <c r="MI51" s="24">
        <f>TIME(入力シート!MI51,入力シート!MK51,0)</f>
        <v>0</v>
      </c>
      <c r="MJ51" s="24">
        <f>TIME(入力シート!MM51,入力シート!MO51,0)</f>
        <v>0</v>
      </c>
      <c r="MK51" s="31">
        <f>TIME(入力シート!MQ51,入力シート!MS51,0)</f>
        <v>0</v>
      </c>
      <c r="ML51" s="31">
        <f>TIME(入力シート!MU51,入力シート!MW51,0)</f>
        <v>0</v>
      </c>
      <c r="MM51" s="24">
        <f t="shared" si="178"/>
        <v>0</v>
      </c>
      <c r="MN51" s="24">
        <f t="shared" si="179"/>
        <v>0</v>
      </c>
      <c r="MO51" s="24">
        <f t="shared" si="180"/>
        <v>0</v>
      </c>
      <c r="MP51" s="26" t="str">
        <f t="shared" si="27"/>
        <v/>
      </c>
      <c r="MQ51" s="26" t="str">
        <f t="shared" si="28"/>
        <v/>
      </c>
      <c r="MR51" s="24" t="str">
        <f t="shared" si="389"/>
        <v/>
      </c>
      <c r="MS51" s="24" t="str">
        <f t="shared" si="442"/>
        <v/>
      </c>
      <c r="MT51" s="101" t="str">
        <f t="shared" si="182"/>
        <v/>
      </c>
      <c r="MU51" s="24" t="str">
        <f t="shared" si="183"/>
        <v/>
      </c>
      <c r="MV51" s="27">
        <f t="shared" si="370"/>
        <v>1</v>
      </c>
      <c r="MW51" s="27" t="str">
        <f t="shared" si="184"/>
        <v>1</v>
      </c>
      <c r="MX51" s="27" t="str">
        <f t="shared" si="340"/>
        <v/>
      </c>
      <c r="MY51" s="27" t="str">
        <f t="shared" si="185"/>
        <v/>
      </c>
      <c r="MZ51" s="28" t="str">
        <f t="shared" ca="1" si="186"/>
        <v/>
      </c>
      <c r="NA51" s="33">
        <f>入力シート!MY51</f>
        <v>0</v>
      </c>
      <c r="NB51" s="88" t="str">
        <f t="shared" ca="1" si="443"/>
        <v/>
      </c>
      <c r="NC51" s="87" t="str">
        <f t="shared" si="444"/>
        <v/>
      </c>
      <c r="ND51" s="89" t="str">
        <f t="shared" ca="1" si="187"/>
        <v/>
      </c>
      <c r="NE51" s="84">
        <f t="shared" si="188"/>
        <v>0</v>
      </c>
      <c r="NF51" s="84" t="str">
        <f t="shared" si="445"/>
        <v/>
      </c>
      <c r="NG51" s="84" t="str">
        <f t="shared" si="189"/>
        <v/>
      </c>
      <c r="NH51" s="24" t="str">
        <f t="shared" si="190"/>
        <v/>
      </c>
      <c r="NI51" s="101">
        <f>入力シート!MZ51</f>
        <v>0</v>
      </c>
      <c r="NJ51" s="210">
        <f>入力シート!NA51</f>
        <v>0</v>
      </c>
      <c r="NK51" s="211"/>
      <c r="NL51" s="212"/>
      <c r="NM51" s="94"/>
      <c r="NN51" s="94"/>
      <c r="NO51" s="94"/>
      <c r="NP51" s="14">
        <f>入力シート!NB51</f>
        <v>0</v>
      </c>
      <c r="NR51" s="30" t="str">
        <f t="shared" si="341"/>
        <v/>
      </c>
      <c r="NS51" s="101">
        <f>入力シート!NR51</f>
        <v>0</v>
      </c>
      <c r="NT51" s="101" t="str">
        <f>IF(NR51="","",入力シート!NS51)</f>
        <v/>
      </c>
      <c r="NU51" s="24">
        <f>TIME(入力シート!NU51,入力シート!NW51,0)</f>
        <v>0</v>
      </c>
      <c r="NV51" s="24">
        <f>TIME(入力シート!NY51,入力シート!OA51,0)</f>
        <v>0</v>
      </c>
      <c r="NW51" s="31">
        <f>TIME(入力シート!OC51,入力シート!OE51,0)</f>
        <v>0</v>
      </c>
      <c r="NX51" s="31">
        <f>TIME(入力シート!OG51,入力シート!OI51,0)</f>
        <v>0</v>
      </c>
      <c r="NY51" s="24">
        <f t="shared" si="191"/>
        <v>0</v>
      </c>
      <c r="NZ51" s="24">
        <f t="shared" si="192"/>
        <v>0</v>
      </c>
      <c r="OA51" s="24">
        <f t="shared" si="193"/>
        <v>0</v>
      </c>
      <c r="OB51" s="26" t="str">
        <f t="shared" si="30"/>
        <v/>
      </c>
      <c r="OC51" s="26" t="str">
        <f t="shared" si="31"/>
        <v/>
      </c>
      <c r="OD51" s="24" t="str">
        <f t="shared" si="390"/>
        <v/>
      </c>
      <c r="OE51" s="24" t="str">
        <f t="shared" si="446"/>
        <v/>
      </c>
      <c r="OF51" s="101" t="str">
        <f t="shared" si="195"/>
        <v/>
      </c>
      <c r="OG51" s="24" t="str">
        <f t="shared" si="196"/>
        <v/>
      </c>
      <c r="OH51" s="27">
        <f t="shared" si="371"/>
        <v>1</v>
      </c>
      <c r="OI51" s="27" t="str">
        <f t="shared" si="197"/>
        <v>1</v>
      </c>
      <c r="OJ51" s="27" t="str">
        <f t="shared" si="342"/>
        <v/>
      </c>
      <c r="OK51" s="27" t="str">
        <f t="shared" si="198"/>
        <v/>
      </c>
      <c r="OL51" s="28" t="str">
        <f t="shared" ca="1" si="199"/>
        <v/>
      </c>
      <c r="OM51" s="33">
        <f>入力シート!OK51</f>
        <v>0</v>
      </c>
      <c r="ON51" s="88" t="str">
        <f t="shared" ca="1" si="447"/>
        <v/>
      </c>
      <c r="OO51" s="87" t="str">
        <f t="shared" si="448"/>
        <v/>
      </c>
      <c r="OP51" s="89" t="str">
        <f t="shared" ca="1" si="200"/>
        <v/>
      </c>
      <c r="OQ51" s="84">
        <f t="shared" si="201"/>
        <v>0</v>
      </c>
      <c r="OR51" s="84" t="str">
        <f t="shared" si="449"/>
        <v/>
      </c>
      <c r="OS51" s="84" t="str">
        <f t="shared" si="202"/>
        <v/>
      </c>
      <c r="OT51" s="24" t="str">
        <f t="shared" si="203"/>
        <v/>
      </c>
      <c r="OU51" s="101">
        <f>入力シート!OL51</f>
        <v>0</v>
      </c>
      <c r="OV51" s="210">
        <f>入力シート!OM51</f>
        <v>0</v>
      </c>
      <c r="OW51" s="211"/>
      <c r="OX51" s="212"/>
      <c r="OY51" s="94"/>
      <c r="OZ51" s="94"/>
      <c r="PA51" s="94"/>
      <c r="PB51" s="14">
        <f>入力シート!ON51</f>
        <v>0</v>
      </c>
      <c r="PD51" s="30" t="str">
        <f t="shared" si="343"/>
        <v/>
      </c>
      <c r="PE51" s="101">
        <f>入力シート!PD51</f>
        <v>0</v>
      </c>
      <c r="PF51" s="101" t="str">
        <f>IF(PD51="","",入力シート!PE51)</f>
        <v/>
      </c>
      <c r="PG51" s="24">
        <f>TIME(入力シート!PG51,入力シート!PI51,0)</f>
        <v>0</v>
      </c>
      <c r="PH51" s="24">
        <f>TIME(入力シート!PK51,入力シート!PM51,0)</f>
        <v>0</v>
      </c>
      <c r="PI51" s="31">
        <f>TIME(入力シート!PO51,入力シート!PQ51,0)</f>
        <v>0</v>
      </c>
      <c r="PJ51" s="31">
        <f>TIME(入力シート!PS51,入力シート!PU51,0)</f>
        <v>0</v>
      </c>
      <c r="PK51" s="24">
        <f t="shared" si="204"/>
        <v>0</v>
      </c>
      <c r="PL51" s="24">
        <f t="shared" si="205"/>
        <v>0</v>
      </c>
      <c r="PM51" s="24">
        <f t="shared" si="206"/>
        <v>0</v>
      </c>
      <c r="PN51" s="26" t="str">
        <f t="shared" si="33"/>
        <v/>
      </c>
      <c r="PO51" s="26" t="str">
        <f t="shared" si="34"/>
        <v/>
      </c>
      <c r="PP51" s="24" t="str">
        <f t="shared" si="391"/>
        <v/>
      </c>
      <c r="PQ51" s="24" t="str">
        <f t="shared" si="450"/>
        <v/>
      </c>
      <c r="PR51" s="101" t="str">
        <f t="shared" si="208"/>
        <v/>
      </c>
      <c r="PS51" s="24" t="str">
        <f t="shared" si="209"/>
        <v/>
      </c>
      <c r="PT51" s="27">
        <f t="shared" si="372"/>
        <v>1</v>
      </c>
      <c r="PU51" s="27" t="str">
        <f t="shared" si="210"/>
        <v>1</v>
      </c>
      <c r="PV51" s="27" t="str">
        <f t="shared" si="344"/>
        <v/>
      </c>
      <c r="PW51" s="27" t="str">
        <f t="shared" si="211"/>
        <v/>
      </c>
      <c r="PX51" s="28" t="str">
        <f t="shared" ca="1" si="212"/>
        <v/>
      </c>
      <c r="PY51" s="33">
        <f>入力シート!PW51</f>
        <v>0</v>
      </c>
      <c r="PZ51" s="88" t="str">
        <f t="shared" ca="1" si="451"/>
        <v/>
      </c>
      <c r="QA51" s="87" t="str">
        <f t="shared" si="452"/>
        <v/>
      </c>
      <c r="QB51" s="89" t="str">
        <f t="shared" ca="1" si="213"/>
        <v/>
      </c>
      <c r="QC51" s="84">
        <f t="shared" si="214"/>
        <v>0</v>
      </c>
      <c r="QD51" s="84" t="str">
        <f t="shared" si="453"/>
        <v/>
      </c>
      <c r="QE51" s="84" t="str">
        <f t="shared" si="215"/>
        <v/>
      </c>
      <c r="QF51" s="24" t="str">
        <f t="shared" si="216"/>
        <v/>
      </c>
      <c r="QG51" s="101">
        <f>入力シート!PX51</f>
        <v>0</v>
      </c>
      <c r="QH51" s="210">
        <f>入力シート!PY51</f>
        <v>0</v>
      </c>
      <c r="QI51" s="211"/>
      <c r="QJ51" s="212"/>
      <c r="QK51" s="94"/>
      <c r="QL51" s="94"/>
      <c r="QM51" s="94"/>
      <c r="QN51" s="14">
        <f>入力シート!PZ51</f>
        <v>0</v>
      </c>
      <c r="QP51" s="30" t="str">
        <f t="shared" si="345"/>
        <v/>
      </c>
      <c r="QQ51" s="101">
        <f>入力シート!QP51</f>
        <v>0</v>
      </c>
      <c r="QR51" s="101" t="str">
        <f>IF(QP51="","",入力シート!QQ51)</f>
        <v/>
      </c>
      <c r="QS51" s="24">
        <f>TIME(入力シート!QS51,入力シート!QU51,0)</f>
        <v>0</v>
      </c>
      <c r="QT51" s="24">
        <f>TIME(入力シート!QW51,入力シート!QY51,0)</f>
        <v>0</v>
      </c>
      <c r="QU51" s="31">
        <f>TIME(入力シート!RA51,入力シート!RC51,0)</f>
        <v>0</v>
      </c>
      <c r="QV51" s="31">
        <f>TIME(入力シート!RE51,入力シート!RG51,0)</f>
        <v>0</v>
      </c>
      <c r="QW51" s="24">
        <f t="shared" si="217"/>
        <v>0</v>
      </c>
      <c r="QX51" s="24">
        <f t="shared" si="218"/>
        <v>0</v>
      </c>
      <c r="QY51" s="24">
        <f t="shared" si="219"/>
        <v>0</v>
      </c>
      <c r="QZ51" s="26" t="str">
        <f t="shared" si="36"/>
        <v/>
      </c>
      <c r="RA51" s="26" t="str">
        <f t="shared" si="37"/>
        <v/>
      </c>
      <c r="RB51" s="24" t="str">
        <f t="shared" si="392"/>
        <v/>
      </c>
      <c r="RC51" s="24" t="str">
        <f t="shared" si="454"/>
        <v/>
      </c>
      <c r="RD51" s="101" t="str">
        <f t="shared" si="221"/>
        <v/>
      </c>
      <c r="RE51" s="24" t="str">
        <f t="shared" si="222"/>
        <v/>
      </c>
      <c r="RF51" s="27">
        <f t="shared" si="373"/>
        <v>1</v>
      </c>
      <c r="RG51" s="27" t="str">
        <f t="shared" si="223"/>
        <v>1</v>
      </c>
      <c r="RH51" s="27" t="str">
        <f t="shared" si="346"/>
        <v/>
      </c>
      <c r="RI51" s="27" t="str">
        <f t="shared" si="224"/>
        <v/>
      </c>
      <c r="RJ51" s="28" t="str">
        <f t="shared" ca="1" si="225"/>
        <v/>
      </c>
      <c r="RK51" s="33">
        <f>入力シート!RI51</f>
        <v>0</v>
      </c>
      <c r="RL51" s="88" t="str">
        <f t="shared" ca="1" si="455"/>
        <v/>
      </c>
      <c r="RM51" s="87" t="str">
        <f t="shared" si="456"/>
        <v/>
      </c>
      <c r="RN51" s="89" t="str">
        <f t="shared" ca="1" si="226"/>
        <v/>
      </c>
      <c r="RO51" s="84">
        <f t="shared" si="227"/>
        <v>0</v>
      </c>
      <c r="RP51" s="84" t="str">
        <f t="shared" si="457"/>
        <v/>
      </c>
      <c r="RQ51" s="84" t="str">
        <f t="shared" si="228"/>
        <v/>
      </c>
      <c r="RR51" s="24" t="str">
        <f t="shared" si="229"/>
        <v/>
      </c>
      <c r="RS51" s="101">
        <f>入力シート!RJ51</f>
        <v>0</v>
      </c>
      <c r="RT51" s="210">
        <f>入力シート!RK51</f>
        <v>0</v>
      </c>
      <c r="RU51" s="211"/>
      <c r="RV51" s="212"/>
      <c r="RW51" s="94"/>
      <c r="RX51" s="94"/>
      <c r="RY51" s="94"/>
      <c r="RZ51" s="14">
        <f>入力シート!RL51</f>
        <v>0</v>
      </c>
      <c r="SB51" s="30" t="str">
        <f t="shared" si="347"/>
        <v/>
      </c>
      <c r="SC51" s="101">
        <f>入力シート!SB51</f>
        <v>0</v>
      </c>
      <c r="SD51" s="101" t="str">
        <f>IF(SB51="","",入力シート!SC51)</f>
        <v/>
      </c>
      <c r="SE51" s="24">
        <f>TIME(入力シート!SE51,入力シート!SG51,0)</f>
        <v>0</v>
      </c>
      <c r="SF51" s="24">
        <f>TIME(入力シート!SI51,入力シート!SK51,0)</f>
        <v>0</v>
      </c>
      <c r="SG51" s="31">
        <f>TIME(入力シート!SM51,入力シート!SO51,0)</f>
        <v>0</v>
      </c>
      <c r="SH51" s="31">
        <f>TIME(入力シート!SQ51,入力シート!SS51,0)</f>
        <v>0</v>
      </c>
      <c r="SI51" s="24">
        <f t="shared" si="230"/>
        <v>0</v>
      </c>
      <c r="SJ51" s="24">
        <f t="shared" si="231"/>
        <v>0</v>
      </c>
      <c r="SK51" s="24">
        <f t="shared" si="232"/>
        <v>0</v>
      </c>
      <c r="SL51" s="26" t="str">
        <f t="shared" si="39"/>
        <v/>
      </c>
      <c r="SM51" s="26" t="str">
        <f t="shared" si="40"/>
        <v/>
      </c>
      <c r="SN51" s="24" t="str">
        <f t="shared" si="393"/>
        <v/>
      </c>
      <c r="SO51" s="24" t="str">
        <f t="shared" si="458"/>
        <v/>
      </c>
      <c r="SP51" s="101" t="str">
        <f t="shared" si="234"/>
        <v/>
      </c>
      <c r="SQ51" s="24" t="str">
        <f t="shared" si="235"/>
        <v/>
      </c>
      <c r="SR51" s="27">
        <f t="shared" si="374"/>
        <v>1</v>
      </c>
      <c r="SS51" s="27" t="str">
        <f t="shared" si="236"/>
        <v>1</v>
      </c>
      <c r="ST51" s="27" t="str">
        <f t="shared" si="348"/>
        <v/>
      </c>
      <c r="SU51" s="27" t="str">
        <f t="shared" si="237"/>
        <v/>
      </c>
      <c r="SV51" s="28" t="str">
        <f t="shared" ca="1" si="238"/>
        <v/>
      </c>
      <c r="SW51" s="33">
        <f>入力シート!SU51</f>
        <v>0</v>
      </c>
      <c r="SX51" s="88" t="str">
        <f t="shared" ca="1" si="459"/>
        <v/>
      </c>
      <c r="SY51" s="87" t="str">
        <f t="shared" si="460"/>
        <v/>
      </c>
      <c r="SZ51" s="89" t="str">
        <f t="shared" ca="1" si="239"/>
        <v/>
      </c>
      <c r="TA51" s="84">
        <f t="shared" si="240"/>
        <v>0</v>
      </c>
      <c r="TB51" s="84" t="str">
        <f t="shared" si="461"/>
        <v/>
      </c>
      <c r="TC51" s="84" t="str">
        <f t="shared" si="241"/>
        <v/>
      </c>
      <c r="TD51" s="24" t="str">
        <f t="shared" si="242"/>
        <v/>
      </c>
      <c r="TE51" s="101">
        <f>入力シート!SV51</f>
        <v>0</v>
      </c>
      <c r="TF51" s="210">
        <f>入力シート!SW51</f>
        <v>0</v>
      </c>
      <c r="TG51" s="211"/>
      <c r="TH51" s="212"/>
      <c r="TI51" s="94"/>
      <c r="TJ51" s="94"/>
      <c r="TK51" s="94"/>
      <c r="TL51" s="14">
        <f>入力シート!SX51</f>
        <v>0</v>
      </c>
      <c r="TN51" s="30" t="str">
        <f t="shared" si="349"/>
        <v/>
      </c>
      <c r="TO51" s="101">
        <f>入力シート!TN51</f>
        <v>0</v>
      </c>
      <c r="TP51" s="101" t="str">
        <f>IF(TN51="","",入力シート!TO51)</f>
        <v/>
      </c>
      <c r="TQ51" s="24">
        <f>TIME(入力シート!TQ51,入力シート!TS51,0)</f>
        <v>0</v>
      </c>
      <c r="TR51" s="24">
        <f>TIME(入力シート!TU51,入力シート!TW51,0)</f>
        <v>0</v>
      </c>
      <c r="TS51" s="31">
        <f>TIME(入力シート!TY51,入力シート!UA51,0)</f>
        <v>0</v>
      </c>
      <c r="TT51" s="31">
        <f>TIME(入力シート!UC51,入力シート!UE51,0)</f>
        <v>0</v>
      </c>
      <c r="TU51" s="24">
        <f t="shared" si="243"/>
        <v>0</v>
      </c>
      <c r="TV51" s="24">
        <f t="shared" si="244"/>
        <v>0</v>
      </c>
      <c r="TW51" s="24">
        <f t="shared" si="245"/>
        <v>0</v>
      </c>
      <c r="TX51" s="26" t="str">
        <f t="shared" si="42"/>
        <v/>
      </c>
      <c r="TY51" s="26" t="str">
        <f t="shared" si="43"/>
        <v/>
      </c>
      <c r="TZ51" s="24" t="str">
        <f t="shared" si="394"/>
        <v/>
      </c>
      <c r="UA51" s="24" t="str">
        <f t="shared" si="462"/>
        <v/>
      </c>
      <c r="UB51" s="101" t="str">
        <f t="shared" si="247"/>
        <v/>
      </c>
      <c r="UC51" s="24" t="str">
        <f t="shared" si="248"/>
        <v/>
      </c>
      <c r="UD51" s="27">
        <f t="shared" si="375"/>
        <v>1</v>
      </c>
      <c r="UE51" s="27" t="str">
        <f t="shared" si="249"/>
        <v>1</v>
      </c>
      <c r="UF51" s="27" t="str">
        <f t="shared" si="350"/>
        <v/>
      </c>
      <c r="UG51" s="27" t="str">
        <f t="shared" si="250"/>
        <v/>
      </c>
      <c r="UH51" s="28" t="str">
        <f t="shared" ca="1" si="251"/>
        <v/>
      </c>
      <c r="UI51" s="33">
        <f>入力シート!UG51</f>
        <v>0</v>
      </c>
      <c r="UJ51" s="88" t="str">
        <f t="shared" ca="1" si="463"/>
        <v/>
      </c>
      <c r="UK51" s="87" t="str">
        <f t="shared" si="464"/>
        <v/>
      </c>
      <c r="UL51" s="89" t="str">
        <f t="shared" ca="1" si="252"/>
        <v/>
      </c>
      <c r="UM51" s="84">
        <f t="shared" si="253"/>
        <v>0</v>
      </c>
      <c r="UN51" s="84" t="str">
        <f t="shared" si="465"/>
        <v/>
      </c>
      <c r="UO51" s="84" t="str">
        <f t="shared" si="254"/>
        <v/>
      </c>
      <c r="UP51" s="24" t="str">
        <f t="shared" si="255"/>
        <v/>
      </c>
      <c r="UQ51" s="101">
        <f>入力シート!UH51</f>
        <v>0</v>
      </c>
      <c r="UR51" s="210">
        <f>入力シート!UI51</f>
        <v>0</v>
      </c>
      <c r="US51" s="211"/>
      <c r="UT51" s="212"/>
      <c r="UU51" s="94"/>
      <c r="UV51" s="94"/>
      <c r="UW51" s="94"/>
      <c r="UX51" s="14">
        <f>入力シート!UJ51</f>
        <v>0</v>
      </c>
      <c r="UZ51" s="30" t="str">
        <f t="shared" si="351"/>
        <v/>
      </c>
      <c r="VA51" s="101">
        <f>入力シート!UZ51</f>
        <v>0</v>
      </c>
      <c r="VB51" s="101" t="str">
        <f>IF(UZ51="","",入力シート!VA51)</f>
        <v/>
      </c>
      <c r="VC51" s="24">
        <f>TIME(入力シート!VC51,入力シート!VE51,0)</f>
        <v>0</v>
      </c>
      <c r="VD51" s="24">
        <f>TIME(入力シート!VG51,入力シート!VI51,0)</f>
        <v>0</v>
      </c>
      <c r="VE51" s="31">
        <f>TIME(入力シート!VK51,入力シート!VM51,0)</f>
        <v>0</v>
      </c>
      <c r="VF51" s="31">
        <f>TIME(入力シート!VO51,入力シート!VQ51,0)</f>
        <v>0</v>
      </c>
      <c r="VG51" s="24">
        <f t="shared" si="256"/>
        <v>0</v>
      </c>
      <c r="VH51" s="24">
        <f t="shared" si="257"/>
        <v>0</v>
      </c>
      <c r="VI51" s="24">
        <f t="shared" si="258"/>
        <v>0</v>
      </c>
      <c r="VJ51" s="26" t="str">
        <f t="shared" si="45"/>
        <v/>
      </c>
      <c r="VK51" s="26" t="str">
        <f t="shared" si="46"/>
        <v/>
      </c>
      <c r="VL51" s="24" t="str">
        <f t="shared" si="395"/>
        <v/>
      </c>
      <c r="VM51" s="24" t="str">
        <f t="shared" si="466"/>
        <v/>
      </c>
      <c r="VN51" s="101" t="str">
        <f t="shared" si="260"/>
        <v/>
      </c>
      <c r="VO51" s="24" t="str">
        <f t="shared" si="261"/>
        <v/>
      </c>
      <c r="VP51" s="27">
        <f t="shared" si="376"/>
        <v>1</v>
      </c>
      <c r="VQ51" s="27" t="str">
        <f t="shared" si="262"/>
        <v>1</v>
      </c>
      <c r="VR51" s="27" t="str">
        <f t="shared" si="352"/>
        <v/>
      </c>
      <c r="VS51" s="27" t="str">
        <f t="shared" si="263"/>
        <v/>
      </c>
      <c r="VT51" s="28" t="str">
        <f t="shared" ca="1" si="264"/>
        <v/>
      </c>
      <c r="VU51" s="33">
        <f>入力シート!VS51</f>
        <v>0</v>
      </c>
      <c r="VV51" s="88" t="str">
        <f t="shared" ca="1" si="467"/>
        <v/>
      </c>
      <c r="VW51" s="87" t="str">
        <f t="shared" si="468"/>
        <v/>
      </c>
      <c r="VX51" s="89" t="str">
        <f t="shared" ca="1" si="265"/>
        <v/>
      </c>
      <c r="VY51" s="84">
        <f t="shared" si="266"/>
        <v>0</v>
      </c>
      <c r="VZ51" s="84" t="str">
        <f t="shared" si="469"/>
        <v/>
      </c>
      <c r="WA51" s="84" t="str">
        <f t="shared" si="267"/>
        <v/>
      </c>
      <c r="WB51" s="24" t="str">
        <f t="shared" si="268"/>
        <v/>
      </c>
      <c r="WC51" s="101">
        <f>入力シート!VT51</f>
        <v>0</v>
      </c>
      <c r="WD51" s="210">
        <f>入力シート!VU51</f>
        <v>0</v>
      </c>
      <c r="WE51" s="211"/>
      <c r="WF51" s="212"/>
      <c r="WG51" s="94"/>
      <c r="WH51" s="94"/>
      <c r="WI51" s="94"/>
      <c r="WJ51" s="14">
        <f>入力シート!VV51</f>
        <v>0</v>
      </c>
      <c r="WL51" s="30" t="str">
        <f t="shared" si="353"/>
        <v/>
      </c>
      <c r="WM51" s="101">
        <f>入力シート!WL51</f>
        <v>0</v>
      </c>
      <c r="WN51" s="101" t="str">
        <f>IF(WL51="","",入力シート!WM51)</f>
        <v/>
      </c>
      <c r="WO51" s="24">
        <f>TIME(入力シート!WO51,入力シート!WQ51,0)</f>
        <v>0</v>
      </c>
      <c r="WP51" s="24">
        <f>TIME(入力シート!WS51,入力シート!WU51,0)</f>
        <v>0</v>
      </c>
      <c r="WQ51" s="31">
        <f>TIME(入力シート!WW51,入力シート!WY51,0)</f>
        <v>0</v>
      </c>
      <c r="WR51" s="31">
        <f>TIME(入力シート!XA51,入力シート!XC51,0)</f>
        <v>0</v>
      </c>
      <c r="WS51" s="24">
        <f t="shared" si="269"/>
        <v>0</v>
      </c>
      <c r="WT51" s="24">
        <f t="shared" si="270"/>
        <v>0</v>
      </c>
      <c r="WU51" s="24">
        <f t="shared" si="271"/>
        <v>0</v>
      </c>
      <c r="WV51" s="26" t="str">
        <f t="shared" si="48"/>
        <v/>
      </c>
      <c r="WW51" s="26" t="str">
        <f t="shared" si="49"/>
        <v/>
      </c>
      <c r="WX51" s="24" t="str">
        <f t="shared" si="396"/>
        <v/>
      </c>
      <c r="WY51" s="24" t="str">
        <f t="shared" si="470"/>
        <v/>
      </c>
      <c r="WZ51" s="101" t="str">
        <f t="shared" si="273"/>
        <v/>
      </c>
      <c r="XA51" s="24" t="str">
        <f t="shared" si="274"/>
        <v/>
      </c>
      <c r="XB51" s="27">
        <f t="shared" si="377"/>
        <v>1</v>
      </c>
      <c r="XC51" s="27" t="str">
        <f t="shared" si="275"/>
        <v>1</v>
      </c>
      <c r="XD51" s="27" t="str">
        <f t="shared" si="354"/>
        <v/>
      </c>
      <c r="XE51" s="27" t="str">
        <f t="shared" si="276"/>
        <v/>
      </c>
      <c r="XF51" s="28" t="str">
        <f t="shared" ca="1" si="277"/>
        <v/>
      </c>
      <c r="XG51" s="33">
        <f>入力シート!XE51</f>
        <v>0</v>
      </c>
      <c r="XH51" s="88" t="str">
        <f t="shared" ca="1" si="471"/>
        <v/>
      </c>
      <c r="XI51" s="87" t="str">
        <f t="shared" si="472"/>
        <v/>
      </c>
      <c r="XJ51" s="89" t="str">
        <f t="shared" ca="1" si="278"/>
        <v/>
      </c>
      <c r="XK51" s="84">
        <f t="shared" si="279"/>
        <v>0</v>
      </c>
      <c r="XL51" s="84" t="str">
        <f t="shared" si="473"/>
        <v/>
      </c>
      <c r="XM51" s="84" t="str">
        <f t="shared" si="280"/>
        <v/>
      </c>
      <c r="XN51" s="24" t="str">
        <f t="shared" si="281"/>
        <v/>
      </c>
      <c r="XO51" s="101">
        <f>入力シート!XF51</f>
        <v>0</v>
      </c>
      <c r="XP51" s="210">
        <f>入力シート!XG51</f>
        <v>0</v>
      </c>
      <c r="XQ51" s="211"/>
      <c r="XR51" s="212"/>
      <c r="XS51" s="94"/>
      <c r="XT51" s="94"/>
      <c r="XU51" s="94"/>
      <c r="XV51" s="14">
        <f>入力シート!XH51</f>
        <v>0</v>
      </c>
      <c r="XX51" s="30" t="str">
        <f t="shared" si="355"/>
        <v/>
      </c>
      <c r="XY51" s="101">
        <f>入力シート!XX51</f>
        <v>0</v>
      </c>
      <c r="XZ51" s="101" t="str">
        <f>IF(XX51="","",入力シート!XY51)</f>
        <v/>
      </c>
      <c r="YA51" s="24">
        <f>TIME(入力シート!YA51,入力シート!YC51,0)</f>
        <v>0</v>
      </c>
      <c r="YB51" s="24">
        <f>TIME(入力シート!YE51,入力シート!YG51,0)</f>
        <v>0</v>
      </c>
      <c r="YC51" s="31">
        <f>TIME(入力シート!YI51,入力シート!YK51,0)</f>
        <v>0</v>
      </c>
      <c r="YD51" s="31">
        <f>TIME(入力シート!YM51,入力シート!YO51,0)</f>
        <v>0</v>
      </c>
      <c r="YE51" s="24">
        <f t="shared" si="282"/>
        <v>0</v>
      </c>
      <c r="YF51" s="24">
        <f t="shared" si="283"/>
        <v>0</v>
      </c>
      <c r="YG51" s="24">
        <f t="shared" si="284"/>
        <v>0</v>
      </c>
      <c r="YH51" s="26" t="str">
        <f t="shared" si="51"/>
        <v/>
      </c>
      <c r="YI51" s="26" t="str">
        <f t="shared" si="52"/>
        <v/>
      </c>
      <c r="YJ51" s="24" t="str">
        <f t="shared" si="397"/>
        <v/>
      </c>
      <c r="YK51" s="24" t="str">
        <f t="shared" si="474"/>
        <v/>
      </c>
      <c r="YL51" s="101" t="str">
        <f t="shared" si="286"/>
        <v/>
      </c>
      <c r="YM51" s="24" t="str">
        <f t="shared" si="287"/>
        <v/>
      </c>
      <c r="YN51" s="27">
        <f t="shared" si="378"/>
        <v>1</v>
      </c>
      <c r="YO51" s="27" t="str">
        <f t="shared" si="288"/>
        <v>1</v>
      </c>
      <c r="YP51" s="27" t="str">
        <f t="shared" si="356"/>
        <v/>
      </c>
      <c r="YQ51" s="27" t="str">
        <f t="shared" si="289"/>
        <v/>
      </c>
      <c r="YR51" s="28" t="str">
        <f t="shared" ca="1" si="290"/>
        <v/>
      </c>
      <c r="YS51" s="33">
        <f>入力シート!YQ51</f>
        <v>0</v>
      </c>
      <c r="YT51" s="88" t="str">
        <f t="shared" ca="1" si="475"/>
        <v/>
      </c>
      <c r="YU51" s="87" t="str">
        <f t="shared" si="476"/>
        <v/>
      </c>
      <c r="YV51" s="89" t="str">
        <f t="shared" ca="1" si="291"/>
        <v/>
      </c>
      <c r="YW51" s="84">
        <f t="shared" si="292"/>
        <v>0</v>
      </c>
      <c r="YX51" s="84" t="str">
        <f t="shared" si="477"/>
        <v/>
      </c>
      <c r="YY51" s="84" t="str">
        <f t="shared" si="293"/>
        <v/>
      </c>
      <c r="YZ51" s="24" t="str">
        <f t="shared" si="294"/>
        <v/>
      </c>
      <c r="ZA51" s="101">
        <f>入力シート!YR51</f>
        <v>0</v>
      </c>
      <c r="ZB51" s="210">
        <f>入力シート!YS51</f>
        <v>0</v>
      </c>
      <c r="ZC51" s="211"/>
      <c r="ZD51" s="212"/>
      <c r="ZE51" s="94"/>
      <c r="ZF51" s="94"/>
      <c r="ZG51" s="94"/>
      <c r="ZH51" s="14">
        <f>入力シート!YT51</f>
        <v>0</v>
      </c>
      <c r="ZJ51" s="30" t="str">
        <f t="shared" si="357"/>
        <v/>
      </c>
      <c r="ZK51" s="101">
        <f>入力シート!ZJ51</f>
        <v>0</v>
      </c>
      <c r="ZL51" s="101" t="str">
        <f>IF(ZJ51="","",入力シート!ZK51)</f>
        <v/>
      </c>
      <c r="ZM51" s="24">
        <f>TIME(入力シート!ZM51,入力シート!ZO51,0)</f>
        <v>0</v>
      </c>
      <c r="ZN51" s="24">
        <f>TIME(入力シート!ZQ51,入力シート!ZS51,0)</f>
        <v>0</v>
      </c>
      <c r="ZO51" s="31">
        <f>TIME(入力シート!ZU51,入力シート!ZW51,0)</f>
        <v>0</v>
      </c>
      <c r="ZP51" s="31">
        <f>TIME(入力シート!ZY51,入力シート!AAA51,0)</f>
        <v>0</v>
      </c>
      <c r="ZQ51" s="24">
        <f t="shared" si="295"/>
        <v>0</v>
      </c>
      <c r="ZR51" s="24">
        <f t="shared" si="296"/>
        <v>0</v>
      </c>
      <c r="ZS51" s="24">
        <f t="shared" si="297"/>
        <v>0</v>
      </c>
      <c r="ZT51" s="26" t="str">
        <f t="shared" si="54"/>
        <v/>
      </c>
      <c r="ZU51" s="26" t="str">
        <f t="shared" si="55"/>
        <v/>
      </c>
      <c r="ZV51" s="24" t="str">
        <f t="shared" si="398"/>
        <v/>
      </c>
      <c r="ZW51" s="24" t="str">
        <f t="shared" si="478"/>
        <v/>
      </c>
      <c r="ZX51" s="101" t="str">
        <f t="shared" si="299"/>
        <v/>
      </c>
      <c r="ZY51" s="24" t="str">
        <f t="shared" si="300"/>
        <v/>
      </c>
      <c r="ZZ51" s="27">
        <f t="shared" si="379"/>
        <v>1</v>
      </c>
      <c r="AAA51" s="27" t="str">
        <f t="shared" si="301"/>
        <v>1</v>
      </c>
      <c r="AAB51" s="27" t="str">
        <f t="shared" si="358"/>
        <v/>
      </c>
      <c r="AAC51" s="27" t="str">
        <f t="shared" si="302"/>
        <v/>
      </c>
      <c r="AAD51" s="28" t="str">
        <f t="shared" ca="1" si="303"/>
        <v/>
      </c>
      <c r="AAE51" s="33">
        <f>入力シート!AAC51</f>
        <v>0</v>
      </c>
      <c r="AAF51" s="88" t="str">
        <f t="shared" ca="1" si="479"/>
        <v/>
      </c>
      <c r="AAG51" s="87" t="str">
        <f t="shared" si="480"/>
        <v/>
      </c>
      <c r="AAH51" s="89" t="str">
        <f t="shared" ca="1" si="304"/>
        <v/>
      </c>
      <c r="AAI51" s="84">
        <f t="shared" si="305"/>
        <v>0</v>
      </c>
      <c r="AAJ51" s="84" t="str">
        <f t="shared" si="481"/>
        <v/>
      </c>
      <c r="AAK51" s="84" t="str">
        <f t="shared" si="306"/>
        <v/>
      </c>
      <c r="AAL51" s="24" t="str">
        <f t="shared" si="307"/>
        <v/>
      </c>
      <c r="AAM51" s="101">
        <f>入力シート!AAD51</f>
        <v>0</v>
      </c>
      <c r="AAN51" s="210">
        <f>入力シート!AAE51</f>
        <v>0</v>
      </c>
      <c r="AAO51" s="211"/>
      <c r="AAP51" s="212"/>
      <c r="AAQ51" s="94"/>
      <c r="AAR51" s="94"/>
      <c r="AAS51" s="94"/>
      <c r="AAT51" s="14">
        <f>入力シート!AAF51</f>
        <v>0</v>
      </c>
      <c r="AAV51" s="30" t="str">
        <f t="shared" si="359"/>
        <v/>
      </c>
      <c r="AAW51" s="101">
        <f>入力シート!AAV51</f>
        <v>0</v>
      </c>
      <c r="AAX51" s="101" t="str">
        <f>IF(AAV51="","",入力シート!AAW51)</f>
        <v/>
      </c>
      <c r="AAY51" s="24">
        <f>TIME(入力シート!AAY51,入力シート!ABA51,0)</f>
        <v>0</v>
      </c>
      <c r="AAZ51" s="24">
        <f>TIME(入力シート!ABC51,入力シート!ABE51,0)</f>
        <v>0</v>
      </c>
      <c r="ABA51" s="31">
        <f>TIME(入力シート!ABG51,入力シート!ABI51,0)</f>
        <v>0</v>
      </c>
      <c r="ABB51" s="31">
        <f>TIME(入力シート!ABK51,入力シート!ABM51,0)</f>
        <v>0</v>
      </c>
      <c r="ABC51" s="24">
        <f t="shared" si="308"/>
        <v>0</v>
      </c>
      <c r="ABD51" s="24">
        <f t="shared" si="309"/>
        <v>0</v>
      </c>
      <c r="ABE51" s="24">
        <f t="shared" si="310"/>
        <v>0</v>
      </c>
      <c r="ABF51" s="26" t="str">
        <f t="shared" si="57"/>
        <v/>
      </c>
      <c r="ABG51" s="26" t="str">
        <f t="shared" si="58"/>
        <v/>
      </c>
      <c r="ABH51" s="24" t="str">
        <f t="shared" si="399"/>
        <v/>
      </c>
      <c r="ABI51" s="24" t="str">
        <f t="shared" si="482"/>
        <v/>
      </c>
      <c r="ABJ51" s="101" t="str">
        <f t="shared" si="312"/>
        <v/>
      </c>
      <c r="ABK51" s="24" t="str">
        <f t="shared" si="313"/>
        <v/>
      </c>
      <c r="ABL51" s="27">
        <f t="shared" si="380"/>
        <v>1</v>
      </c>
      <c r="ABM51" s="27" t="str">
        <f t="shared" si="314"/>
        <v>1</v>
      </c>
      <c r="ABN51" s="27" t="str">
        <f t="shared" si="360"/>
        <v/>
      </c>
      <c r="ABO51" s="27" t="str">
        <f t="shared" si="315"/>
        <v/>
      </c>
      <c r="ABP51" s="28" t="str">
        <f t="shared" ca="1" si="316"/>
        <v/>
      </c>
      <c r="ABQ51" s="33">
        <f>入力シート!ABO51</f>
        <v>0</v>
      </c>
      <c r="ABR51" s="88" t="str">
        <f t="shared" ca="1" si="483"/>
        <v/>
      </c>
      <c r="ABS51" s="87" t="str">
        <f t="shared" si="484"/>
        <v/>
      </c>
      <c r="ABT51" s="89" t="str">
        <f t="shared" ca="1" si="317"/>
        <v/>
      </c>
      <c r="ABU51" s="84">
        <f t="shared" si="318"/>
        <v>0</v>
      </c>
      <c r="ABV51" s="84" t="str">
        <f t="shared" si="485"/>
        <v/>
      </c>
      <c r="ABW51" s="84" t="str">
        <f t="shared" si="319"/>
        <v/>
      </c>
      <c r="ABX51" s="24" t="str">
        <f t="shared" si="320"/>
        <v/>
      </c>
      <c r="ABY51" s="101">
        <f>入力シート!ABP51</f>
        <v>0</v>
      </c>
      <c r="ABZ51" s="210">
        <f>入力シート!ABQ51</f>
        <v>0</v>
      </c>
      <c r="ACA51" s="211"/>
      <c r="ACB51" s="212"/>
      <c r="ACC51" s="94"/>
      <c r="ACD51" s="94"/>
      <c r="ACE51" s="94"/>
      <c r="ACF51" s="14">
        <f>入力シート!ABR51</f>
        <v>0</v>
      </c>
    </row>
    <row r="52" spans="2:760" ht="18" customHeight="1" x14ac:dyDescent="0.2">
      <c r="B52" s="30" t="str">
        <f t="shared" si="321"/>
        <v/>
      </c>
      <c r="C52" s="101">
        <f>入力シート!B52</f>
        <v>0</v>
      </c>
      <c r="D52" s="101" t="str">
        <f>IF(B52="","",入力シート!C52)</f>
        <v/>
      </c>
      <c r="E52" s="24">
        <f>TIME(入力シート!E52,入力シート!G52,0)</f>
        <v>0</v>
      </c>
      <c r="F52" s="24">
        <f>TIME(入力シート!I52,入力シート!K52,0)</f>
        <v>0</v>
      </c>
      <c r="G52" s="31">
        <f>TIME(入力シート!M52,入力シート!O52,0)</f>
        <v>0</v>
      </c>
      <c r="H52" s="31">
        <f>TIME(入力シート!Q52,入力シート!S52,0)</f>
        <v>0</v>
      </c>
      <c r="I52" s="24">
        <f t="shared" si="60"/>
        <v>0</v>
      </c>
      <c r="J52" s="24">
        <f t="shared" si="61"/>
        <v>0</v>
      </c>
      <c r="K52" s="24">
        <f t="shared" si="62"/>
        <v>0</v>
      </c>
      <c r="L52" s="26" t="str">
        <f t="shared" si="400"/>
        <v/>
      </c>
      <c r="M52" s="26" t="str">
        <f t="shared" si="486"/>
        <v/>
      </c>
      <c r="N52" s="24" t="str">
        <f t="shared" si="401"/>
        <v/>
      </c>
      <c r="O52" s="24" t="str">
        <f t="shared" si="402"/>
        <v/>
      </c>
      <c r="P52" s="101" t="str">
        <f t="shared" si="403"/>
        <v/>
      </c>
      <c r="Q52" s="24" t="str">
        <f t="shared" si="66"/>
        <v/>
      </c>
      <c r="R52" s="27">
        <f t="shared" si="361"/>
        <v>1</v>
      </c>
      <c r="S52" s="27" t="str">
        <f t="shared" si="404"/>
        <v>1</v>
      </c>
      <c r="T52" s="27" t="str">
        <f t="shared" si="322"/>
        <v/>
      </c>
      <c r="U52" s="27" t="str">
        <f t="shared" si="405"/>
        <v/>
      </c>
      <c r="V52" s="28" t="str">
        <f t="shared" ca="1" si="406"/>
        <v/>
      </c>
      <c r="W52" s="33">
        <f>入力シート!U52</f>
        <v>0</v>
      </c>
      <c r="X52" s="88" t="str">
        <f t="shared" ca="1" si="407"/>
        <v/>
      </c>
      <c r="Y52" s="87" t="str">
        <f t="shared" si="408"/>
        <v/>
      </c>
      <c r="Z52" s="89" t="str">
        <f t="shared" ca="1" si="70"/>
        <v/>
      </c>
      <c r="AA52" s="84">
        <f t="shared" si="71"/>
        <v>0</v>
      </c>
      <c r="AB52" s="84" t="str">
        <f t="shared" si="409"/>
        <v/>
      </c>
      <c r="AC52" s="84" t="str">
        <f t="shared" si="72"/>
        <v/>
      </c>
      <c r="AD52" s="24" t="str">
        <f t="shared" si="73"/>
        <v/>
      </c>
      <c r="AE52" s="101">
        <f>入力シート!V52</f>
        <v>0</v>
      </c>
      <c r="AF52" s="210">
        <f>入力シート!W52</f>
        <v>0</v>
      </c>
      <c r="AG52" s="211"/>
      <c r="AH52" s="212"/>
      <c r="AI52" s="94"/>
      <c r="AJ52" s="94"/>
      <c r="AK52" s="94"/>
      <c r="AL52" s="14">
        <f>入力シート!X52</f>
        <v>0</v>
      </c>
      <c r="AN52" s="30" t="str">
        <f t="shared" si="323"/>
        <v/>
      </c>
      <c r="AO52" s="101">
        <f>入力シート!AN52</f>
        <v>0</v>
      </c>
      <c r="AP52" s="101" t="str">
        <f>IF(AN52="","",入力シート!AO52)</f>
        <v/>
      </c>
      <c r="AQ52" s="24">
        <f>TIME(入力シート!AQ52,入力シート!AS52,0)</f>
        <v>0</v>
      </c>
      <c r="AR52" s="24">
        <f>TIME(入力シート!AU52,入力シート!AW52,0)</f>
        <v>0</v>
      </c>
      <c r="AS52" s="31">
        <f>TIME(入力シート!AY52,入力シート!BA52,0)</f>
        <v>0</v>
      </c>
      <c r="AT52" s="31">
        <f>TIME(入力シート!BC52,入力シート!BE52,0)</f>
        <v>0</v>
      </c>
      <c r="AU52" s="24">
        <f t="shared" si="74"/>
        <v>0</v>
      </c>
      <c r="AV52" s="24">
        <f t="shared" si="75"/>
        <v>0</v>
      </c>
      <c r="AW52" s="24">
        <f t="shared" si="76"/>
        <v>0</v>
      </c>
      <c r="AX52" s="26" t="str">
        <f t="shared" si="3"/>
        <v/>
      </c>
      <c r="AY52" s="26" t="str">
        <f t="shared" si="4"/>
        <v/>
      </c>
      <c r="AZ52" s="24" t="str">
        <f t="shared" si="381"/>
        <v/>
      </c>
      <c r="BA52" s="24" t="str">
        <f t="shared" si="410"/>
        <v/>
      </c>
      <c r="BB52" s="101" t="str">
        <f t="shared" si="78"/>
        <v/>
      </c>
      <c r="BC52" s="24" t="str">
        <f t="shared" si="79"/>
        <v/>
      </c>
      <c r="BD52" s="27">
        <f t="shared" si="362"/>
        <v>1</v>
      </c>
      <c r="BE52" s="27" t="str">
        <f t="shared" si="80"/>
        <v>1</v>
      </c>
      <c r="BF52" s="27" t="str">
        <f t="shared" si="324"/>
        <v/>
      </c>
      <c r="BG52" s="27" t="str">
        <f t="shared" si="81"/>
        <v/>
      </c>
      <c r="BH52" s="28" t="str">
        <f t="shared" ca="1" si="82"/>
        <v/>
      </c>
      <c r="BI52" s="33">
        <f>入力シート!BG52</f>
        <v>0</v>
      </c>
      <c r="BJ52" s="88" t="str">
        <f t="shared" ca="1" si="411"/>
        <v/>
      </c>
      <c r="BK52" s="87" t="str">
        <f t="shared" si="412"/>
        <v/>
      </c>
      <c r="BL52" s="89" t="str">
        <f t="shared" ca="1" si="83"/>
        <v/>
      </c>
      <c r="BM52" s="84">
        <f t="shared" si="84"/>
        <v>0</v>
      </c>
      <c r="BN52" s="84" t="str">
        <f t="shared" si="413"/>
        <v/>
      </c>
      <c r="BO52" s="84" t="str">
        <f t="shared" si="85"/>
        <v/>
      </c>
      <c r="BP52" s="24" t="str">
        <f t="shared" si="86"/>
        <v/>
      </c>
      <c r="BQ52" s="101">
        <f>入力シート!BH52</f>
        <v>0</v>
      </c>
      <c r="BR52" s="210">
        <f>入力シート!BI52</f>
        <v>0</v>
      </c>
      <c r="BS52" s="211"/>
      <c r="BT52" s="212"/>
      <c r="BU52" s="94"/>
      <c r="BV52" s="94"/>
      <c r="BW52" s="94"/>
      <c r="BX52" s="14">
        <f>入力シート!BJ52</f>
        <v>0</v>
      </c>
      <c r="BZ52" s="30" t="str">
        <f t="shared" si="325"/>
        <v/>
      </c>
      <c r="CA52" s="101">
        <f>入力シート!BZ52</f>
        <v>0</v>
      </c>
      <c r="CB52" s="101" t="str">
        <f>IF(BZ52="","",入力シート!CA52)</f>
        <v/>
      </c>
      <c r="CC52" s="24">
        <f>TIME(入力シート!CC52,入力シート!CE52,0)</f>
        <v>0</v>
      </c>
      <c r="CD52" s="24">
        <f>TIME(入力シート!CG52,入力シート!CI52,0)</f>
        <v>0</v>
      </c>
      <c r="CE52" s="31">
        <f>TIME(入力シート!CK52,入力シート!CM52,0)</f>
        <v>0</v>
      </c>
      <c r="CF52" s="31">
        <f>TIME(入力シート!CO52,入力シート!CQ52,0)</f>
        <v>0</v>
      </c>
      <c r="CG52" s="24">
        <f t="shared" si="87"/>
        <v>0</v>
      </c>
      <c r="CH52" s="24">
        <f t="shared" si="88"/>
        <v>0</v>
      </c>
      <c r="CI52" s="24">
        <f t="shared" si="89"/>
        <v>0</v>
      </c>
      <c r="CJ52" s="26" t="str">
        <f t="shared" si="6"/>
        <v/>
      </c>
      <c r="CK52" s="26" t="str">
        <f t="shared" si="7"/>
        <v/>
      </c>
      <c r="CL52" s="24" t="str">
        <f t="shared" si="382"/>
        <v/>
      </c>
      <c r="CM52" s="24" t="str">
        <f t="shared" si="414"/>
        <v/>
      </c>
      <c r="CN52" s="101" t="str">
        <f t="shared" si="91"/>
        <v/>
      </c>
      <c r="CO52" s="24" t="str">
        <f t="shared" si="92"/>
        <v/>
      </c>
      <c r="CP52" s="27">
        <f t="shared" si="363"/>
        <v>1</v>
      </c>
      <c r="CQ52" s="27" t="str">
        <f t="shared" si="93"/>
        <v>1</v>
      </c>
      <c r="CR52" s="27" t="str">
        <f t="shared" si="326"/>
        <v/>
      </c>
      <c r="CS52" s="27" t="str">
        <f t="shared" si="94"/>
        <v/>
      </c>
      <c r="CT52" s="28" t="str">
        <f t="shared" ca="1" si="95"/>
        <v/>
      </c>
      <c r="CU52" s="33">
        <f>入力シート!CS52</f>
        <v>0</v>
      </c>
      <c r="CV52" s="88" t="str">
        <f t="shared" ca="1" si="415"/>
        <v/>
      </c>
      <c r="CW52" s="87" t="str">
        <f t="shared" si="416"/>
        <v/>
      </c>
      <c r="CX52" s="89" t="str">
        <f t="shared" ca="1" si="96"/>
        <v/>
      </c>
      <c r="CY52" s="84">
        <f t="shared" si="97"/>
        <v>0</v>
      </c>
      <c r="CZ52" s="84" t="str">
        <f t="shared" si="417"/>
        <v/>
      </c>
      <c r="DA52" s="84" t="str">
        <f t="shared" si="98"/>
        <v/>
      </c>
      <c r="DB52" s="24" t="str">
        <f t="shared" si="99"/>
        <v/>
      </c>
      <c r="DC52" s="101">
        <f>入力シート!CT52</f>
        <v>0</v>
      </c>
      <c r="DD52" s="210">
        <f>入力シート!CU52</f>
        <v>0</v>
      </c>
      <c r="DE52" s="211"/>
      <c r="DF52" s="212"/>
      <c r="DG52" s="94"/>
      <c r="DH52" s="94"/>
      <c r="DI52" s="94"/>
      <c r="DJ52" s="14">
        <f>入力シート!CV52</f>
        <v>0</v>
      </c>
      <c r="DL52" s="30" t="str">
        <f t="shared" si="327"/>
        <v/>
      </c>
      <c r="DM52" s="101">
        <f>入力シート!DL52</f>
        <v>0</v>
      </c>
      <c r="DN52" s="101" t="str">
        <f>IF(DL52="","",入力シート!DM52)</f>
        <v/>
      </c>
      <c r="DO52" s="24">
        <f>TIME(入力シート!DO52,入力シート!DQ52,0)</f>
        <v>0</v>
      </c>
      <c r="DP52" s="24">
        <f>TIME(入力シート!DS52,入力シート!DU52,0)</f>
        <v>0</v>
      </c>
      <c r="DQ52" s="31">
        <f>TIME(入力シート!DW52,入力シート!DY52,0)</f>
        <v>0</v>
      </c>
      <c r="DR52" s="31">
        <f>TIME(入力シート!EA52,入力シート!EC52,0)</f>
        <v>0</v>
      </c>
      <c r="DS52" s="24">
        <f t="shared" si="100"/>
        <v>0</v>
      </c>
      <c r="DT52" s="24">
        <f t="shared" si="101"/>
        <v>0</v>
      </c>
      <c r="DU52" s="24">
        <f t="shared" si="102"/>
        <v>0</v>
      </c>
      <c r="DV52" s="26" t="str">
        <f t="shared" si="9"/>
        <v/>
      </c>
      <c r="DW52" s="26" t="str">
        <f t="shared" si="10"/>
        <v/>
      </c>
      <c r="DX52" s="24" t="str">
        <f t="shared" si="383"/>
        <v/>
      </c>
      <c r="DY52" s="24" t="str">
        <f t="shared" si="418"/>
        <v/>
      </c>
      <c r="DZ52" s="101" t="str">
        <f t="shared" si="104"/>
        <v/>
      </c>
      <c r="EA52" s="24" t="str">
        <f t="shared" si="105"/>
        <v/>
      </c>
      <c r="EB52" s="27">
        <f t="shared" si="364"/>
        <v>1</v>
      </c>
      <c r="EC52" s="27" t="str">
        <f t="shared" si="106"/>
        <v>1</v>
      </c>
      <c r="ED52" s="27" t="str">
        <f t="shared" si="328"/>
        <v/>
      </c>
      <c r="EE52" s="27" t="str">
        <f t="shared" si="107"/>
        <v/>
      </c>
      <c r="EF52" s="28" t="str">
        <f t="shared" ca="1" si="108"/>
        <v/>
      </c>
      <c r="EG52" s="33">
        <f>入力シート!EE52</f>
        <v>0</v>
      </c>
      <c r="EH52" s="88" t="str">
        <f t="shared" ca="1" si="419"/>
        <v/>
      </c>
      <c r="EI52" s="87" t="str">
        <f t="shared" si="420"/>
        <v/>
      </c>
      <c r="EJ52" s="89" t="str">
        <f t="shared" ca="1" si="109"/>
        <v/>
      </c>
      <c r="EK52" s="84">
        <f t="shared" si="110"/>
        <v>0</v>
      </c>
      <c r="EL52" s="84" t="str">
        <f t="shared" si="421"/>
        <v/>
      </c>
      <c r="EM52" s="84" t="str">
        <f t="shared" si="111"/>
        <v/>
      </c>
      <c r="EN52" s="24" t="str">
        <f t="shared" si="112"/>
        <v/>
      </c>
      <c r="EO52" s="101">
        <f>入力シート!EF52</f>
        <v>0</v>
      </c>
      <c r="EP52" s="210">
        <f>入力シート!EG52</f>
        <v>0</v>
      </c>
      <c r="EQ52" s="211"/>
      <c r="ER52" s="212"/>
      <c r="ES52" s="94"/>
      <c r="ET52" s="94"/>
      <c r="EU52" s="94"/>
      <c r="EV52" s="14">
        <f>入力シート!EH52</f>
        <v>0</v>
      </c>
      <c r="EX52" s="30" t="str">
        <f t="shared" si="329"/>
        <v/>
      </c>
      <c r="EY52" s="101">
        <f>入力シート!EX52</f>
        <v>0</v>
      </c>
      <c r="EZ52" s="101" t="str">
        <f>IF(EX52="","",入力シート!EY52)</f>
        <v/>
      </c>
      <c r="FA52" s="24">
        <f>TIME(入力シート!FA52,入力シート!FC52,0)</f>
        <v>0</v>
      </c>
      <c r="FB52" s="24">
        <f>TIME(入力シート!FE52,入力シート!FG52,0)</f>
        <v>0</v>
      </c>
      <c r="FC52" s="31">
        <f>TIME(入力シート!FI52,入力シート!FK52,0)</f>
        <v>0</v>
      </c>
      <c r="FD52" s="31">
        <f>TIME(入力シート!FM52,入力シート!FO52,0)</f>
        <v>0</v>
      </c>
      <c r="FE52" s="24">
        <f t="shared" si="113"/>
        <v>0</v>
      </c>
      <c r="FF52" s="24">
        <f t="shared" si="114"/>
        <v>0</v>
      </c>
      <c r="FG52" s="24">
        <f t="shared" si="115"/>
        <v>0</v>
      </c>
      <c r="FH52" s="26" t="str">
        <f t="shared" si="12"/>
        <v/>
      </c>
      <c r="FI52" s="26" t="str">
        <f t="shared" si="13"/>
        <v/>
      </c>
      <c r="FJ52" s="24" t="str">
        <f t="shared" si="384"/>
        <v/>
      </c>
      <c r="FK52" s="24" t="str">
        <f t="shared" si="422"/>
        <v/>
      </c>
      <c r="FL52" s="101" t="str">
        <f t="shared" si="117"/>
        <v/>
      </c>
      <c r="FM52" s="24" t="str">
        <f t="shared" si="118"/>
        <v/>
      </c>
      <c r="FN52" s="27">
        <f t="shared" si="365"/>
        <v>1</v>
      </c>
      <c r="FO52" s="27" t="str">
        <f t="shared" si="119"/>
        <v>1</v>
      </c>
      <c r="FP52" s="27" t="str">
        <f t="shared" si="330"/>
        <v/>
      </c>
      <c r="FQ52" s="27" t="str">
        <f t="shared" si="120"/>
        <v/>
      </c>
      <c r="FR52" s="28" t="str">
        <f t="shared" ca="1" si="121"/>
        <v/>
      </c>
      <c r="FS52" s="33">
        <f>入力シート!FQ52</f>
        <v>0</v>
      </c>
      <c r="FT52" s="88" t="str">
        <f t="shared" ca="1" si="423"/>
        <v/>
      </c>
      <c r="FU52" s="87" t="str">
        <f t="shared" si="424"/>
        <v/>
      </c>
      <c r="FV52" s="89" t="str">
        <f t="shared" ca="1" si="122"/>
        <v/>
      </c>
      <c r="FW52" s="84">
        <f t="shared" si="123"/>
        <v>0</v>
      </c>
      <c r="FX52" s="84" t="str">
        <f t="shared" si="425"/>
        <v/>
      </c>
      <c r="FY52" s="84" t="str">
        <f t="shared" si="124"/>
        <v/>
      </c>
      <c r="FZ52" s="24" t="str">
        <f t="shared" si="125"/>
        <v/>
      </c>
      <c r="GA52" s="101">
        <f>入力シート!FR52</f>
        <v>0</v>
      </c>
      <c r="GB52" s="210">
        <f>入力シート!FS52</f>
        <v>0</v>
      </c>
      <c r="GC52" s="211"/>
      <c r="GD52" s="212"/>
      <c r="GE52" s="94"/>
      <c r="GF52" s="94"/>
      <c r="GG52" s="94"/>
      <c r="GH52" s="14">
        <f>入力シート!FT52</f>
        <v>0</v>
      </c>
      <c r="GJ52" s="30" t="str">
        <f t="shared" si="331"/>
        <v/>
      </c>
      <c r="GK52" s="101">
        <f>入力シート!GJ52</f>
        <v>0</v>
      </c>
      <c r="GL52" s="101" t="str">
        <f>IF(GJ52="","",入力シート!GK52)</f>
        <v/>
      </c>
      <c r="GM52" s="24">
        <f>TIME(入力シート!GM52,入力シート!GO52,0)</f>
        <v>0</v>
      </c>
      <c r="GN52" s="24">
        <f>TIME(入力シート!GQ52,入力シート!GS52,0)</f>
        <v>0</v>
      </c>
      <c r="GO52" s="31">
        <f>TIME(入力シート!GU52,入力シート!GW52,0)</f>
        <v>0</v>
      </c>
      <c r="GP52" s="31">
        <f>TIME(入力シート!GY52,入力シート!HA52,0)</f>
        <v>0</v>
      </c>
      <c r="GQ52" s="24">
        <f t="shared" si="126"/>
        <v>0</v>
      </c>
      <c r="GR52" s="24">
        <f t="shared" si="127"/>
        <v>0</v>
      </c>
      <c r="GS52" s="24">
        <f t="shared" si="128"/>
        <v>0</v>
      </c>
      <c r="GT52" s="26" t="str">
        <f t="shared" si="15"/>
        <v/>
      </c>
      <c r="GU52" s="26" t="str">
        <f t="shared" si="16"/>
        <v/>
      </c>
      <c r="GV52" s="24" t="str">
        <f t="shared" si="385"/>
        <v/>
      </c>
      <c r="GW52" s="24" t="str">
        <f t="shared" si="426"/>
        <v/>
      </c>
      <c r="GX52" s="101" t="str">
        <f t="shared" si="130"/>
        <v/>
      </c>
      <c r="GY52" s="24" t="str">
        <f t="shared" si="131"/>
        <v/>
      </c>
      <c r="GZ52" s="27">
        <f t="shared" si="366"/>
        <v>1</v>
      </c>
      <c r="HA52" s="27" t="str">
        <f t="shared" si="132"/>
        <v>1</v>
      </c>
      <c r="HB52" s="27" t="str">
        <f t="shared" si="332"/>
        <v/>
      </c>
      <c r="HC52" s="27" t="str">
        <f t="shared" si="133"/>
        <v/>
      </c>
      <c r="HD52" s="28" t="str">
        <f t="shared" ca="1" si="134"/>
        <v/>
      </c>
      <c r="HE52" s="33">
        <f>入力シート!HC52</f>
        <v>0</v>
      </c>
      <c r="HF52" s="88" t="str">
        <f t="shared" ca="1" si="427"/>
        <v/>
      </c>
      <c r="HG52" s="87" t="str">
        <f t="shared" si="428"/>
        <v/>
      </c>
      <c r="HH52" s="89" t="str">
        <f t="shared" ca="1" si="135"/>
        <v/>
      </c>
      <c r="HI52" s="84">
        <f t="shared" si="136"/>
        <v>0</v>
      </c>
      <c r="HJ52" s="84" t="str">
        <f t="shared" si="429"/>
        <v/>
      </c>
      <c r="HK52" s="84" t="str">
        <f t="shared" si="137"/>
        <v/>
      </c>
      <c r="HL52" s="24" t="str">
        <f t="shared" si="138"/>
        <v/>
      </c>
      <c r="HM52" s="101">
        <f>入力シート!HD52</f>
        <v>0</v>
      </c>
      <c r="HN52" s="210">
        <f>入力シート!HE52</f>
        <v>0</v>
      </c>
      <c r="HO52" s="211"/>
      <c r="HP52" s="212"/>
      <c r="HQ52" s="94"/>
      <c r="HR52" s="94"/>
      <c r="HS52" s="94"/>
      <c r="HT52" s="14">
        <f>入力シート!HF52</f>
        <v>0</v>
      </c>
      <c r="HV52" s="30" t="str">
        <f t="shared" si="333"/>
        <v/>
      </c>
      <c r="HW52" s="101">
        <f>入力シート!HV52</f>
        <v>0</v>
      </c>
      <c r="HX52" s="101" t="str">
        <f>IF(HV52="","",入力シート!HW52)</f>
        <v/>
      </c>
      <c r="HY52" s="24">
        <f>TIME(入力シート!HY52,入力シート!IA52,0)</f>
        <v>0</v>
      </c>
      <c r="HZ52" s="24">
        <f>TIME(入力シート!IC52,入力シート!IE52,0)</f>
        <v>0</v>
      </c>
      <c r="IA52" s="31">
        <f>TIME(入力シート!IG52,入力シート!II52,0)</f>
        <v>0</v>
      </c>
      <c r="IB52" s="31">
        <f>TIME(入力シート!IK52,入力シート!IM52,0)</f>
        <v>0</v>
      </c>
      <c r="IC52" s="24">
        <f t="shared" si="139"/>
        <v>0</v>
      </c>
      <c r="ID52" s="24">
        <f t="shared" si="140"/>
        <v>0</v>
      </c>
      <c r="IE52" s="24">
        <f t="shared" si="141"/>
        <v>0</v>
      </c>
      <c r="IF52" s="26" t="str">
        <f t="shared" si="18"/>
        <v/>
      </c>
      <c r="IG52" s="26" t="str">
        <f t="shared" si="19"/>
        <v/>
      </c>
      <c r="IH52" s="24" t="str">
        <f t="shared" si="386"/>
        <v/>
      </c>
      <c r="II52" s="24" t="str">
        <f t="shared" si="430"/>
        <v/>
      </c>
      <c r="IJ52" s="101" t="str">
        <f t="shared" si="143"/>
        <v/>
      </c>
      <c r="IK52" s="24" t="str">
        <f t="shared" si="144"/>
        <v/>
      </c>
      <c r="IL52" s="27">
        <f t="shared" si="367"/>
        <v>1</v>
      </c>
      <c r="IM52" s="27" t="str">
        <f t="shared" si="145"/>
        <v>1</v>
      </c>
      <c r="IN52" s="27" t="str">
        <f t="shared" si="334"/>
        <v/>
      </c>
      <c r="IO52" s="27" t="str">
        <f t="shared" si="146"/>
        <v/>
      </c>
      <c r="IP52" s="28" t="str">
        <f t="shared" ca="1" si="147"/>
        <v/>
      </c>
      <c r="IQ52" s="33">
        <f>入力シート!IO52</f>
        <v>0</v>
      </c>
      <c r="IR52" s="88" t="str">
        <f t="shared" ca="1" si="431"/>
        <v/>
      </c>
      <c r="IS52" s="87" t="str">
        <f t="shared" si="432"/>
        <v/>
      </c>
      <c r="IT52" s="89" t="str">
        <f t="shared" ca="1" si="148"/>
        <v/>
      </c>
      <c r="IU52" s="84">
        <f t="shared" si="149"/>
        <v>0</v>
      </c>
      <c r="IV52" s="84" t="str">
        <f t="shared" si="433"/>
        <v/>
      </c>
      <c r="IW52" s="84" t="str">
        <f t="shared" si="150"/>
        <v/>
      </c>
      <c r="IX52" s="24" t="str">
        <f t="shared" si="151"/>
        <v/>
      </c>
      <c r="IY52" s="101">
        <f>入力シート!IP52</f>
        <v>0</v>
      </c>
      <c r="IZ52" s="210">
        <f>入力シート!IQ52</f>
        <v>0</v>
      </c>
      <c r="JA52" s="211"/>
      <c r="JB52" s="212"/>
      <c r="JC52" s="94"/>
      <c r="JD52" s="94"/>
      <c r="JE52" s="94"/>
      <c r="JF52" s="14">
        <f>入力シート!IR52</f>
        <v>0</v>
      </c>
      <c r="JH52" s="30" t="str">
        <f t="shared" si="335"/>
        <v/>
      </c>
      <c r="JI52" s="101">
        <f>入力シート!JH52</f>
        <v>0</v>
      </c>
      <c r="JJ52" s="101" t="str">
        <f>IF(JH52="","",入力シート!JI52)</f>
        <v/>
      </c>
      <c r="JK52" s="24">
        <f>TIME(入力シート!JK52,入力シート!JM52,0)</f>
        <v>0</v>
      </c>
      <c r="JL52" s="24">
        <f>TIME(入力シート!JO52,入力シート!JQ52,0)</f>
        <v>0</v>
      </c>
      <c r="JM52" s="31">
        <f>TIME(入力シート!JS52,入力シート!JU52,0)</f>
        <v>0</v>
      </c>
      <c r="JN52" s="31">
        <f>TIME(入力シート!JW52,入力シート!JY52,0)</f>
        <v>0</v>
      </c>
      <c r="JO52" s="24">
        <f t="shared" si="152"/>
        <v>0</v>
      </c>
      <c r="JP52" s="24">
        <f t="shared" si="153"/>
        <v>0</v>
      </c>
      <c r="JQ52" s="24">
        <f t="shared" si="154"/>
        <v>0</v>
      </c>
      <c r="JR52" s="26" t="str">
        <f t="shared" si="21"/>
        <v/>
      </c>
      <c r="JS52" s="26" t="str">
        <f t="shared" si="22"/>
        <v/>
      </c>
      <c r="JT52" s="24" t="str">
        <f t="shared" si="387"/>
        <v/>
      </c>
      <c r="JU52" s="24" t="str">
        <f t="shared" si="434"/>
        <v/>
      </c>
      <c r="JV52" s="101" t="str">
        <f t="shared" si="156"/>
        <v/>
      </c>
      <c r="JW52" s="24" t="str">
        <f t="shared" si="157"/>
        <v/>
      </c>
      <c r="JX52" s="27">
        <f t="shared" si="368"/>
        <v>1</v>
      </c>
      <c r="JY52" s="27" t="str">
        <f t="shared" si="158"/>
        <v>1</v>
      </c>
      <c r="JZ52" s="27" t="str">
        <f t="shared" si="336"/>
        <v/>
      </c>
      <c r="KA52" s="27" t="str">
        <f t="shared" si="159"/>
        <v/>
      </c>
      <c r="KB52" s="28" t="str">
        <f t="shared" ca="1" si="160"/>
        <v/>
      </c>
      <c r="KC52" s="33">
        <f>入力シート!KA52</f>
        <v>0</v>
      </c>
      <c r="KD52" s="88" t="str">
        <f t="shared" ca="1" si="435"/>
        <v/>
      </c>
      <c r="KE52" s="87" t="str">
        <f t="shared" si="436"/>
        <v/>
      </c>
      <c r="KF52" s="89" t="str">
        <f t="shared" ca="1" si="161"/>
        <v/>
      </c>
      <c r="KG52" s="84">
        <f t="shared" si="162"/>
        <v>0</v>
      </c>
      <c r="KH52" s="84" t="str">
        <f t="shared" si="437"/>
        <v/>
      </c>
      <c r="KI52" s="84" t="str">
        <f t="shared" si="163"/>
        <v/>
      </c>
      <c r="KJ52" s="24" t="str">
        <f t="shared" si="164"/>
        <v/>
      </c>
      <c r="KK52" s="101">
        <f>入力シート!KB52</f>
        <v>0</v>
      </c>
      <c r="KL52" s="210">
        <f>入力シート!KC52</f>
        <v>0</v>
      </c>
      <c r="KM52" s="211"/>
      <c r="KN52" s="212"/>
      <c r="KO52" s="94"/>
      <c r="KP52" s="94"/>
      <c r="KQ52" s="94"/>
      <c r="KR52" s="14">
        <f>入力シート!KD52</f>
        <v>0</v>
      </c>
      <c r="KT52" s="30" t="str">
        <f t="shared" si="337"/>
        <v/>
      </c>
      <c r="KU52" s="101">
        <f>入力シート!KT52</f>
        <v>0</v>
      </c>
      <c r="KV52" s="101" t="str">
        <f>IF(KT52="","",入力シート!KU52)</f>
        <v/>
      </c>
      <c r="KW52" s="24">
        <f>TIME(入力シート!KW52,入力シート!KY52,0)</f>
        <v>0</v>
      </c>
      <c r="KX52" s="24">
        <f>TIME(入力シート!LA52,入力シート!LC52,0)</f>
        <v>0</v>
      </c>
      <c r="KY52" s="31">
        <f>TIME(入力シート!LE52,入力シート!LG52,0)</f>
        <v>0</v>
      </c>
      <c r="KZ52" s="31">
        <f>TIME(入力シート!LI52,入力シート!LK52,0)</f>
        <v>0</v>
      </c>
      <c r="LA52" s="24">
        <f t="shared" si="165"/>
        <v>0</v>
      </c>
      <c r="LB52" s="24">
        <f t="shared" si="166"/>
        <v>0</v>
      </c>
      <c r="LC52" s="24">
        <f t="shared" si="167"/>
        <v>0</v>
      </c>
      <c r="LD52" s="26" t="str">
        <f t="shared" si="24"/>
        <v/>
      </c>
      <c r="LE52" s="26" t="str">
        <f t="shared" si="25"/>
        <v/>
      </c>
      <c r="LF52" s="24" t="str">
        <f t="shared" si="388"/>
        <v/>
      </c>
      <c r="LG52" s="24" t="str">
        <f t="shared" si="438"/>
        <v/>
      </c>
      <c r="LH52" s="101" t="str">
        <f t="shared" si="169"/>
        <v/>
      </c>
      <c r="LI52" s="24" t="str">
        <f t="shared" si="170"/>
        <v/>
      </c>
      <c r="LJ52" s="27">
        <f t="shared" si="369"/>
        <v>1</v>
      </c>
      <c r="LK52" s="27" t="str">
        <f t="shared" si="171"/>
        <v>1</v>
      </c>
      <c r="LL52" s="27" t="str">
        <f t="shared" si="338"/>
        <v/>
      </c>
      <c r="LM52" s="27" t="str">
        <f t="shared" si="172"/>
        <v/>
      </c>
      <c r="LN52" s="28" t="str">
        <f t="shared" ca="1" si="173"/>
        <v/>
      </c>
      <c r="LO52" s="33">
        <f>入力シート!LM52</f>
        <v>0</v>
      </c>
      <c r="LP52" s="88" t="str">
        <f t="shared" ca="1" si="439"/>
        <v/>
      </c>
      <c r="LQ52" s="87" t="str">
        <f t="shared" si="440"/>
        <v/>
      </c>
      <c r="LR52" s="89" t="str">
        <f t="shared" ca="1" si="174"/>
        <v/>
      </c>
      <c r="LS52" s="84">
        <f t="shared" si="175"/>
        <v>0</v>
      </c>
      <c r="LT52" s="84" t="str">
        <f t="shared" si="441"/>
        <v/>
      </c>
      <c r="LU52" s="84" t="str">
        <f t="shared" si="176"/>
        <v/>
      </c>
      <c r="LV52" s="24" t="str">
        <f t="shared" si="177"/>
        <v/>
      </c>
      <c r="LW52" s="101">
        <f>入力シート!LN52</f>
        <v>0</v>
      </c>
      <c r="LX52" s="210">
        <f>入力シート!LO52</f>
        <v>0</v>
      </c>
      <c r="LY52" s="211"/>
      <c r="LZ52" s="212"/>
      <c r="MA52" s="94"/>
      <c r="MB52" s="94"/>
      <c r="MC52" s="94"/>
      <c r="MD52" s="14">
        <f>入力シート!LP52</f>
        <v>0</v>
      </c>
      <c r="MF52" s="30" t="str">
        <f t="shared" si="339"/>
        <v/>
      </c>
      <c r="MG52" s="101">
        <f>入力シート!MF52</f>
        <v>0</v>
      </c>
      <c r="MH52" s="101" t="str">
        <f>IF(MF52="","",入力シート!MG52)</f>
        <v/>
      </c>
      <c r="MI52" s="24">
        <f>TIME(入力シート!MI52,入力シート!MK52,0)</f>
        <v>0</v>
      </c>
      <c r="MJ52" s="24">
        <f>TIME(入力シート!MM52,入力シート!MO52,0)</f>
        <v>0</v>
      </c>
      <c r="MK52" s="31">
        <f>TIME(入力シート!MQ52,入力シート!MS52,0)</f>
        <v>0</v>
      </c>
      <c r="ML52" s="31">
        <f>TIME(入力シート!MU52,入力シート!MW52,0)</f>
        <v>0</v>
      </c>
      <c r="MM52" s="24">
        <f t="shared" si="178"/>
        <v>0</v>
      </c>
      <c r="MN52" s="24">
        <f t="shared" si="179"/>
        <v>0</v>
      </c>
      <c r="MO52" s="24">
        <f t="shared" si="180"/>
        <v>0</v>
      </c>
      <c r="MP52" s="26" t="str">
        <f t="shared" si="27"/>
        <v/>
      </c>
      <c r="MQ52" s="26" t="str">
        <f t="shared" si="28"/>
        <v/>
      </c>
      <c r="MR52" s="24" t="str">
        <f t="shared" si="389"/>
        <v/>
      </c>
      <c r="MS52" s="24" t="str">
        <f t="shared" si="442"/>
        <v/>
      </c>
      <c r="MT52" s="101" t="str">
        <f t="shared" si="182"/>
        <v/>
      </c>
      <c r="MU52" s="24" t="str">
        <f t="shared" si="183"/>
        <v/>
      </c>
      <c r="MV52" s="27">
        <f t="shared" si="370"/>
        <v>1</v>
      </c>
      <c r="MW52" s="27" t="str">
        <f t="shared" si="184"/>
        <v>1</v>
      </c>
      <c r="MX52" s="27" t="str">
        <f t="shared" si="340"/>
        <v/>
      </c>
      <c r="MY52" s="27" t="str">
        <f t="shared" si="185"/>
        <v/>
      </c>
      <c r="MZ52" s="28" t="str">
        <f t="shared" ca="1" si="186"/>
        <v/>
      </c>
      <c r="NA52" s="33">
        <f>入力シート!MY52</f>
        <v>0</v>
      </c>
      <c r="NB52" s="88" t="str">
        <f t="shared" ca="1" si="443"/>
        <v/>
      </c>
      <c r="NC52" s="87" t="str">
        <f t="shared" si="444"/>
        <v/>
      </c>
      <c r="ND52" s="89" t="str">
        <f t="shared" ca="1" si="187"/>
        <v/>
      </c>
      <c r="NE52" s="84">
        <f t="shared" si="188"/>
        <v>0</v>
      </c>
      <c r="NF52" s="84" t="str">
        <f t="shared" si="445"/>
        <v/>
      </c>
      <c r="NG52" s="84" t="str">
        <f t="shared" si="189"/>
        <v/>
      </c>
      <c r="NH52" s="24" t="str">
        <f t="shared" si="190"/>
        <v/>
      </c>
      <c r="NI52" s="101">
        <f>入力シート!MZ52</f>
        <v>0</v>
      </c>
      <c r="NJ52" s="210">
        <f>入力シート!NA52</f>
        <v>0</v>
      </c>
      <c r="NK52" s="211"/>
      <c r="NL52" s="212"/>
      <c r="NM52" s="94"/>
      <c r="NN52" s="94"/>
      <c r="NO52" s="94"/>
      <c r="NP52" s="14">
        <f>入力シート!NB52</f>
        <v>0</v>
      </c>
      <c r="NR52" s="30" t="str">
        <f t="shared" si="341"/>
        <v/>
      </c>
      <c r="NS52" s="101">
        <f>入力シート!NR52</f>
        <v>0</v>
      </c>
      <c r="NT52" s="101" t="str">
        <f>IF(NR52="","",入力シート!NS52)</f>
        <v/>
      </c>
      <c r="NU52" s="24">
        <f>TIME(入力シート!NU52,入力シート!NW52,0)</f>
        <v>0</v>
      </c>
      <c r="NV52" s="24">
        <f>TIME(入力シート!NY52,入力シート!OA52,0)</f>
        <v>0</v>
      </c>
      <c r="NW52" s="31">
        <f>TIME(入力シート!OC52,入力シート!OE52,0)</f>
        <v>0</v>
      </c>
      <c r="NX52" s="31">
        <f>TIME(入力シート!OG52,入力シート!OI52,0)</f>
        <v>0</v>
      </c>
      <c r="NY52" s="24">
        <f t="shared" si="191"/>
        <v>0</v>
      </c>
      <c r="NZ52" s="24">
        <f t="shared" si="192"/>
        <v>0</v>
      </c>
      <c r="OA52" s="24">
        <f t="shared" si="193"/>
        <v>0</v>
      </c>
      <c r="OB52" s="26" t="str">
        <f t="shared" si="30"/>
        <v/>
      </c>
      <c r="OC52" s="26" t="str">
        <f t="shared" si="31"/>
        <v/>
      </c>
      <c r="OD52" s="24" t="str">
        <f t="shared" si="390"/>
        <v/>
      </c>
      <c r="OE52" s="24" t="str">
        <f t="shared" si="446"/>
        <v/>
      </c>
      <c r="OF52" s="101" t="str">
        <f t="shared" si="195"/>
        <v/>
      </c>
      <c r="OG52" s="24" t="str">
        <f t="shared" si="196"/>
        <v/>
      </c>
      <c r="OH52" s="27">
        <f t="shared" si="371"/>
        <v>1</v>
      </c>
      <c r="OI52" s="27" t="str">
        <f t="shared" si="197"/>
        <v>1</v>
      </c>
      <c r="OJ52" s="27" t="str">
        <f t="shared" si="342"/>
        <v/>
      </c>
      <c r="OK52" s="27" t="str">
        <f t="shared" si="198"/>
        <v/>
      </c>
      <c r="OL52" s="28" t="str">
        <f t="shared" ca="1" si="199"/>
        <v/>
      </c>
      <c r="OM52" s="33">
        <f>入力シート!OK52</f>
        <v>0</v>
      </c>
      <c r="ON52" s="88" t="str">
        <f t="shared" ca="1" si="447"/>
        <v/>
      </c>
      <c r="OO52" s="87" t="str">
        <f t="shared" si="448"/>
        <v/>
      </c>
      <c r="OP52" s="89" t="str">
        <f t="shared" ca="1" si="200"/>
        <v/>
      </c>
      <c r="OQ52" s="84">
        <f t="shared" si="201"/>
        <v>0</v>
      </c>
      <c r="OR52" s="84" t="str">
        <f t="shared" si="449"/>
        <v/>
      </c>
      <c r="OS52" s="84" t="str">
        <f t="shared" si="202"/>
        <v/>
      </c>
      <c r="OT52" s="24" t="str">
        <f t="shared" si="203"/>
        <v/>
      </c>
      <c r="OU52" s="101">
        <f>入力シート!OL52</f>
        <v>0</v>
      </c>
      <c r="OV52" s="210">
        <f>入力シート!OM52</f>
        <v>0</v>
      </c>
      <c r="OW52" s="211"/>
      <c r="OX52" s="212"/>
      <c r="OY52" s="94"/>
      <c r="OZ52" s="94"/>
      <c r="PA52" s="94"/>
      <c r="PB52" s="14">
        <f>入力シート!ON52</f>
        <v>0</v>
      </c>
      <c r="PD52" s="30" t="str">
        <f t="shared" si="343"/>
        <v/>
      </c>
      <c r="PE52" s="101">
        <f>入力シート!PD52</f>
        <v>0</v>
      </c>
      <c r="PF52" s="101" t="str">
        <f>IF(PD52="","",入力シート!PE52)</f>
        <v/>
      </c>
      <c r="PG52" s="24">
        <f>TIME(入力シート!PG52,入力シート!PI52,0)</f>
        <v>0</v>
      </c>
      <c r="PH52" s="24">
        <f>TIME(入力シート!PK52,入力シート!PM52,0)</f>
        <v>0</v>
      </c>
      <c r="PI52" s="31">
        <f>TIME(入力シート!PO52,入力シート!PQ52,0)</f>
        <v>0</v>
      </c>
      <c r="PJ52" s="31">
        <f>TIME(入力シート!PS52,入力シート!PU52,0)</f>
        <v>0</v>
      </c>
      <c r="PK52" s="24">
        <f t="shared" si="204"/>
        <v>0</v>
      </c>
      <c r="PL52" s="24">
        <f t="shared" si="205"/>
        <v>0</v>
      </c>
      <c r="PM52" s="24">
        <f t="shared" si="206"/>
        <v>0</v>
      </c>
      <c r="PN52" s="26" t="str">
        <f t="shared" si="33"/>
        <v/>
      </c>
      <c r="PO52" s="26" t="str">
        <f t="shared" si="34"/>
        <v/>
      </c>
      <c r="PP52" s="24" t="str">
        <f t="shared" si="391"/>
        <v/>
      </c>
      <c r="PQ52" s="24" t="str">
        <f t="shared" si="450"/>
        <v/>
      </c>
      <c r="PR52" s="101" t="str">
        <f t="shared" si="208"/>
        <v/>
      </c>
      <c r="PS52" s="24" t="str">
        <f t="shared" si="209"/>
        <v/>
      </c>
      <c r="PT52" s="27">
        <f t="shared" si="372"/>
        <v>1</v>
      </c>
      <c r="PU52" s="27" t="str">
        <f t="shared" si="210"/>
        <v>1</v>
      </c>
      <c r="PV52" s="27" t="str">
        <f t="shared" si="344"/>
        <v/>
      </c>
      <c r="PW52" s="27" t="str">
        <f t="shared" si="211"/>
        <v/>
      </c>
      <c r="PX52" s="28" t="str">
        <f t="shared" ca="1" si="212"/>
        <v/>
      </c>
      <c r="PY52" s="33">
        <f>入力シート!PW52</f>
        <v>0</v>
      </c>
      <c r="PZ52" s="88" t="str">
        <f t="shared" ca="1" si="451"/>
        <v/>
      </c>
      <c r="QA52" s="87" t="str">
        <f t="shared" si="452"/>
        <v/>
      </c>
      <c r="QB52" s="89" t="str">
        <f t="shared" ca="1" si="213"/>
        <v/>
      </c>
      <c r="QC52" s="84">
        <f t="shared" si="214"/>
        <v>0</v>
      </c>
      <c r="QD52" s="84" t="str">
        <f t="shared" si="453"/>
        <v/>
      </c>
      <c r="QE52" s="84" t="str">
        <f t="shared" si="215"/>
        <v/>
      </c>
      <c r="QF52" s="24" t="str">
        <f t="shared" si="216"/>
        <v/>
      </c>
      <c r="QG52" s="101">
        <f>入力シート!PX52</f>
        <v>0</v>
      </c>
      <c r="QH52" s="210">
        <f>入力シート!PY52</f>
        <v>0</v>
      </c>
      <c r="QI52" s="211"/>
      <c r="QJ52" s="212"/>
      <c r="QK52" s="94"/>
      <c r="QL52" s="94"/>
      <c r="QM52" s="94"/>
      <c r="QN52" s="14">
        <f>入力シート!PZ52</f>
        <v>0</v>
      </c>
      <c r="QP52" s="30" t="str">
        <f t="shared" si="345"/>
        <v/>
      </c>
      <c r="QQ52" s="101">
        <f>入力シート!QP52</f>
        <v>0</v>
      </c>
      <c r="QR52" s="101" t="str">
        <f>IF(QP52="","",入力シート!QQ52)</f>
        <v/>
      </c>
      <c r="QS52" s="24">
        <f>TIME(入力シート!QS52,入力シート!QU52,0)</f>
        <v>0</v>
      </c>
      <c r="QT52" s="24">
        <f>TIME(入力シート!QW52,入力シート!QY52,0)</f>
        <v>0</v>
      </c>
      <c r="QU52" s="31">
        <f>TIME(入力シート!RA52,入力シート!RC52,0)</f>
        <v>0</v>
      </c>
      <c r="QV52" s="31">
        <f>TIME(入力シート!RE52,入力シート!RG52,0)</f>
        <v>0</v>
      </c>
      <c r="QW52" s="24">
        <f t="shared" si="217"/>
        <v>0</v>
      </c>
      <c r="QX52" s="24">
        <f t="shared" si="218"/>
        <v>0</v>
      </c>
      <c r="QY52" s="24">
        <f t="shared" si="219"/>
        <v>0</v>
      </c>
      <c r="QZ52" s="26" t="str">
        <f t="shared" si="36"/>
        <v/>
      </c>
      <c r="RA52" s="26" t="str">
        <f t="shared" si="37"/>
        <v/>
      </c>
      <c r="RB52" s="24" t="str">
        <f t="shared" si="392"/>
        <v/>
      </c>
      <c r="RC52" s="24" t="str">
        <f t="shared" si="454"/>
        <v/>
      </c>
      <c r="RD52" s="101" t="str">
        <f t="shared" si="221"/>
        <v/>
      </c>
      <c r="RE52" s="24" t="str">
        <f t="shared" si="222"/>
        <v/>
      </c>
      <c r="RF52" s="27">
        <f t="shared" si="373"/>
        <v>1</v>
      </c>
      <c r="RG52" s="27" t="str">
        <f t="shared" si="223"/>
        <v>1</v>
      </c>
      <c r="RH52" s="27" t="str">
        <f t="shared" si="346"/>
        <v/>
      </c>
      <c r="RI52" s="27" t="str">
        <f t="shared" si="224"/>
        <v/>
      </c>
      <c r="RJ52" s="28" t="str">
        <f t="shared" ca="1" si="225"/>
        <v/>
      </c>
      <c r="RK52" s="33">
        <f>入力シート!RI52</f>
        <v>0</v>
      </c>
      <c r="RL52" s="88" t="str">
        <f t="shared" ca="1" si="455"/>
        <v/>
      </c>
      <c r="RM52" s="87" t="str">
        <f t="shared" si="456"/>
        <v/>
      </c>
      <c r="RN52" s="89" t="str">
        <f t="shared" ca="1" si="226"/>
        <v/>
      </c>
      <c r="RO52" s="84">
        <f t="shared" si="227"/>
        <v>0</v>
      </c>
      <c r="RP52" s="84" t="str">
        <f t="shared" si="457"/>
        <v/>
      </c>
      <c r="RQ52" s="84" t="str">
        <f t="shared" si="228"/>
        <v/>
      </c>
      <c r="RR52" s="24" t="str">
        <f t="shared" si="229"/>
        <v/>
      </c>
      <c r="RS52" s="101">
        <f>入力シート!RJ52</f>
        <v>0</v>
      </c>
      <c r="RT52" s="210">
        <f>入力シート!RK52</f>
        <v>0</v>
      </c>
      <c r="RU52" s="211"/>
      <c r="RV52" s="212"/>
      <c r="RW52" s="94"/>
      <c r="RX52" s="94"/>
      <c r="RY52" s="94"/>
      <c r="RZ52" s="14">
        <f>入力シート!RL52</f>
        <v>0</v>
      </c>
      <c r="SB52" s="30" t="str">
        <f t="shared" si="347"/>
        <v/>
      </c>
      <c r="SC52" s="101">
        <f>入力シート!SB52</f>
        <v>0</v>
      </c>
      <c r="SD52" s="101" t="str">
        <f>IF(SB52="","",入力シート!SC52)</f>
        <v/>
      </c>
      <c r="SE52" s="24">
        <f>TIME(入力シート!SE52,入力シート!SG52,0)</f>
        <v>0</v>
      </c>
      <c r="SF52" s="24">
        <f>TIME(入力シート!SI52,入力シート!SK52,0)</f>
        <v>0</v>
      </c>
      <c r="SG52" s="31">
        <f>TIME(入力シート!SM52,入力シート!SO52,0)</f>
        <v>0</v>
      </c>
      <c r="SH52" s="31">
        <f>TIME(入力シート!SQ52,入力シート!SS52,0)</f>
        <v>0</v>
      </c>
      <c r="SI52" s="24">
        <f t="shared" si="230"/>
        <v>0</v>
      </c>
      <c r="SJ52" s="24">
        <f t="shared" si="231"/>
        <v>0</v>
      </c>
      <c r="SK52" s="24">
        <f t="shared" si="232"/>
        <v>0</v>
      </c>
      <c r="SL52" s="26" t="str">
        <f t="shared" si="39"/>
        <v/>
      </c>
      <c r="SM52" s="26" t="str">
        <f t="shared" si="40"/>
        <v/>
      </c>
      <c r="SN52" s="24" t="str">
        <f t="shared" si="393"/>
        <v/>
      </c>
      <c r="SO52" s="24" t="str">
        <f t="shared" si="458"/>
        <v/>
      </c>
      <c r="SP52" s="101" t="str">
        <f t="shared" si="234"/>
        <v/>
      </c>
      <c r="SQ52" s="24" t="str">
        <f t="shared" si="235"/>
        <v/>
      </c>
      <c r="SR52" s="27">
        <f t="shared" si="374"/>
        <v>1</v>
      </c>
      <c r="SS52" s="27" t="str">
        <f t="shared" si="236"/>
        <v>1</v>
      </c>
      <c r="ST52" s="27" t="str">
        <f t="shared" si="348"/>
        <v/>
      </c>
      <c r="SU52" s="27" t="str">
        <f t="shared" si="237"/>
        <v/>
      </c>
      <c r="SV52" s="28" t="str">
        <f t="shared" ca="1" si="238"/>
        <v/>
      </c>
      <c r="SW52" s="33">
        <f>入力シート!SU52</f>
        <v>0</v>
      </c>
      <c r="SX52" s="88" t="str">
        <f t="shared" ca="1" si="459"/>
        <v/>
      </c>
      <c r="SY52" s="87" t="str">
        <f t="shared" si="460"/>
        <v/>
      </c>
      <c r="SZ52" s="89" t="str">
        <f t="shared" ca="1" si="239"/>
        <v/>
      </c>
      <c r="TA52" s="84">
        <f t="shared" si="240"/>
        <v>0</v>
      </c>
      <c r="TB52" s="84" t="str">
        <f t="shared" si="461"/>
        <v/>
      </c>
      <c r="TC52" s="84" t="str">
        <f t="shared" si="241"/>
        <v/>
      </c>
      <c r="TD52" s="24" t="str">
        <f t="shared" si="242"/>
        <v/>
      </c>
      <c r="TE52" s="101">
        <f>入力シート!SV52</f>
        <v>0</v>
      </c>
      <c r="TF52" s="210">
        <f>入力シート!SW52</f>
        <v>0</v>
      </c>
      <c r="TG52" s="211"/>
      <c r="TH52" s="212"/>
      <c r="TI52" s="94"/>
      <c r="TJ52" s="94"/>
      <c r="TK52" s="94"/>
      <c r="TL52" s="14">
        <f>入力シート!SX52</f>
        <v>0</v>
      </c>
      <c r="TN52" s="30" t="str">
        <f t="shared" si="349"/>
        <v/>
      </c>
      <c r="TO52" s="101">
        <f>入力シート!TN52</f>
        <v>0</v>
      </c>
      <c r="TP52" s="101" t="str">
        <f>IF(TN52="","",入力シート!TO52)</f>
        <v/>
      </c>
      <c r="TQ52" s="24">
        <f>TIME(入力シート!TQ52,入力シート!TS52,0)</f>
        <v>0</v>
      </c>
      <c r="TR52" s="24">
        <f>TIME(入力シート!TU52,入力シート!TW52,0)</f>
        <v>0</v>
      </c>
      <c r="TS52" s="31">
        <f>TIME(入力シート!TY52,入力シート!UA52,0)</f>
        <v>0</v>
      </c>
      <c r="TT52" s="31">
        <f>TIME(入力シート!UC52,入力シート!UE52,0)</f>
        <v>0</v>
      </c>
      <c r="TU52" s="24">
        <f t="shared" si="243"/>
        <v>0</v>
      </c>
      <c r="TV52" s="24">
        <f t="shared" si="244"/>
        <v>0</v>
      </c>
      <c r="TW52" s="24">
        <f t="shared" si="245"/>
        <v>0</v>
      </c>
      <c r="TX52" s="26" t="str">
        <f t="shared" si="42"/>
        <v/>
      </c>
      <c r="TY52" s="26" t="str">
        <f t="shared" si="43"/>
        <v/>
      </c>
      <c r="TZ52" s="24" t="str">
        <f t="shared" si="394"/>
        <v/>
      </c>
      <c r="UA52" s="24" t="str">
        <f t="shared" si="462"/>
        <v/>
      </c>
      <c r="UB52" s="101" t="str">
        <f t="shared" si="247"/>
        <v/>
      </c>
      <c r="UC52" s="24" t="str">
        <f t="shared" si="248"/>
        <v/>
      </c>
      <c r="UD52" s="27">
        <f t="shared" si="375"/>
        <v>1</v>
      </c>
      <c r="UE52" s="27" t="str">
        <f t="shared" si="249"/>
        <v>1</v>
      </c>
      <c r="UF52" s="27" t="str">
        <f t="shared" si="350"/>
        <v/>
      </c>
      <c r="UG52" s="27" t="str">
        <f t="shared" si="250"/>
        <v/>
      </c>
      <c r="UH52" s="28" t="str">
        <f t="shared" ca="1" si="251"/>
        <v/>
      </c>
      <c r="UI52" s="33">
        <f>入力シート!UG52</f>
        <v>0</v>
      </c>
      <c r="UJ52" s="88" t="str">
        <f t="shared" ca="1" si="463"/>
        <v/>
      </c>
      <c r="UK52" s="87" t="str">
        <f t="shared" si="464"/>
        <v/>
      </c>
      <c r="UL52" s="89" t="str">
        <f t="shared" ca="1" si="252"/>
        <v/>
      </c>
      <c r="UM52" s="84">
        <f t="shared" si="253"/>
        <v>0</v>
      </c>
      <c r="UN52" s="84" t="str">
        <f t="shared" si="465"/>
        <v/>
      </c>
      <c r="UO52" s="84" t="str">
        <f t="shared" si="254"/>
        <v/>
      </c>
      <c r="UP52" s="24" t="str">
        <f t="shared" si="255"/>
        <v/>
      </c>
      <c r="UQ52" s="101">
        <f>入力シート!UH52</f>
        <v>0</v>
      </c>
      <c r="UR52" s="210">
        <f>入力シート!UI52</f>
        <v>0</v>
      </c>
      <c r="US52" s="211"/>
      <c r="UT52" s="212"/>
      <c r="UU52" s="94"/>
      <c r="UV52" s="94"/>
      <c r="UW52" s="94"/>
      <c r="UX52" s="14">
        <f>入力シート!UJ52</f>
        <v>0</v>
      </c>
      <c r="UZ52" s="30" t="str">
        <f t="shared" si="351"/>
        <v/>
      </c>
      <c r="VA52" s="101">
        <f>入力シート!UZ52</f>
        <v>0</v>
      </c>
      <c r="VB52" s="101" t="str">
        <f>IF(UZ52="","",入力シート!VA52)</f>
        <v/>
      </c>
      <c r="VC52" s="24">
        <f>TIME(入力シート!VC52,入力シート!VE52,0)</f>
        <v>0</v>
      </c>
      <c r="VD52" s="24">
        <f>TIME(入力シート!VG52,入力シート!VI52,0)</f>
        <v>0</v>
      </c>
      <c r="VE52" s="31">
        <f>TIME(入力シート!VK52,入力シート!VM52,0)</f>
        <v>0</v>
      </c>
      <c r="VF52" s="31">
        <f>TIME(入力シート!VO52,入力シート!VQ52,0)</f>
        <v>0</v>
      </c>
      <c r="VG52" s="24">
        <f t="shared" si="256"/>
        <v>0</v>
      </c>
      <c r="VH52" s="24">
        <f t="shared" si="257"/>
        <v>0</v>
      </c>
      <c r="VI52" s="24">
        <f t="shared" si="258"/>
        <v>0</v>
      </c>
      <c r="VJ52" s="26" t="str">
        <f t="shared" si="45"/>
        <v/>
      </c>
      <c r="VK52" s="26" t="str">
        <f t="shared" si="46"/>
        <v/>
      </c>
      <c r="VL52" s="24" t="str">
        <f t="shared" si="395"/>
        <v/>
      </c>
      <c r="VM52" s="24" t="str">
        <f t="shared" si="466"/>
        <v/>
      </c>
      <c r="VN52" s="101" t="str">
        <f t="shared" si="260"/>
        <v/>
      </c>
      <c r="VO52" s="24" t="str">
        <f t="shared" si="261"/>
        <v/>
      </c>
      <c r="VP52" s="27">
        <f t="shared" si="376"/>
        <v>1</v>
      </c>
      <c r="VQ52" s="27" t="str">
        <f t="shared" si="262"/>
        <v>1</v>
      </c>
      <c r="VR52" s="27" t="str">
        <f t="shared" si="352"/>
        <v/>
      </c>
      <c r="VS52" s="27" t="str">
        <f t="shared" si="263"/>
        <v/>
      </c>
      <c r="VT52" s="28" t="str">
        <f t="shared" ca="1" si="264"/>
        <v/>
      </c>
      <c r="VU52" s="33">
        <f>入力シート!VS52</f>
        <v>0</v>
      </c>
      <c r="VV52" s="88" t="str">
        <f t="shared" ca="1" si="467"/>
        <v/>
      </c>
      <c r="VW52" s="87" t="str">
        <f t="shared" si="468"/>
        <v/>
      </c>
      <c r="VX52" s="89" t="str">
        <f t="shared" ca="1" si="265"/>
        <v/>
      </c>
      <c r="VY52" s="84">
        <f t="shared" si="266"/>
        <v>0</v>
      </c>
      <c r="VZ52" s="84" t="str">
        <f t="shared" si="469"/>
        <v/>
      </c>
      <c r="WA52" s="84" t="str">
        <f t="shared" si="267"/>
        <v/>
      </c>
      <c r="WB52" s="24" t="str">
        <f t="shared" si="268"/>
        <v/>
      </c>
      <c r="WC52" s="101">
        <f>入力シート!VT52</f>
        <v>0</v>
      </c>
      <c r="WD52" s="210">
        <f>入力シート!VU52</f>
        <v>0</v>
      </c>
      <c r="WE52" s="211"/>
      <c r="WF52" s="212"/>
      <c r="WG52" s="94"/>
      <c r="WH52" s="94"/>
      <c r="WI52" s="94"/>
      <c r="WJ52" s="14">
        <f>入力シート!VV52</f>
        <v>0</v>
      </c>
      <c r="WL52" s="30" t="str">
        <f t="shared" si="353"/>
        <v/>
      </c>
      <c r="WM52" s="101">
        <f>入力シート!WL52</f>
        <v>0</v>
      </c>
      <c r="WN52" s="101" t="str">
        <f>IF(WL52="","",入力シート!WM52)</f>
        <v/>
      </c>
      <c r="WO52" s="24">
        <f>TIME(入力シート!WO52,入力シート!WQ52,0)</f>
        <v>0</v>
      </c>
      <c r="WP52" s="24">
        <f>TIME(入力シート!WS52,入力シート!WU52,0)</f>
        <v>0</v>
      </c>
      <c r="WQ52" s="31">
        <f>TIME(入力シート!WW52,入力シート!WY52,0)</f>
        <v>0</v>
      </c>
      <c r="WR52" s="31">
        <f>TIME(入力シート!XA52,入力シート!XC52,0)</f>
        <v>0</v>
      </c>
      <c r="WS52" s="24">
        <f t="shared" si="269"/>
        <v>0</v>
      </c>
      <c r="WT52" s="24">
        <f t="shared" si="270"/>
        <v>0</v>
      </c>
      <c r="WU52" s="24">
        <f t="shared" si="271"/>
        <v>0</v>
      </c>
      <c r="WV52" s="26" t="str">
        <f t="shared" si="48"/>
        <v/>
      </c>
      <c r="WW52" s="26" t="str">
        <f t="shared" si="49"/>
        <v/>
      </c>
      <c r="WX52" s="24" t="str">
        <f t="shared" si="396"/>
        <v/>
      </c>
      <c r="WY52" s="24" t="str">
        <f t="shared" si="470"/>
        <v/>
      </c>
      <c r="WZ52" s="101" t="str">
        <f t="shared" si="273"/>
        <v/>
      </c>
      <c r="XA52" s="24" t="str">
        <f t="shared" si="274"/>
        <v/>
      </c>
      <c r="XB52" s="27">
        <f t="shared" si="377"/>
        <v>1</v>
      </c>
      <c r="XC52" s="27" t="str">
        <f t="shared" si="275"/>
        <v>1</v>
      </c>
      <c r="XD52" s="27" t="str">
        <f t="shared" si="354"/>
        <v/>
      </c>
      <c r="XE52" s="27" t="str">
        <f t="shared" si="276"/>
        <v/>
      </c>
      <c r="XF52" s="28" t="str">
        <f t="shared" ca="1" si="277"/>
        <v/>
      </c>
      <c r="XG52" s="33">
        <f>入力シート!XE52</f>
        <v>0</v>
      </c>
      <c r="XH52" s="88" t="str">
        <f t="shared" ca="1" si="471"/>
        <v/>
      </c>
      <c r="XI52" s="87" t="str">
        <f t="shared" si="472"/>
        <v/>
      </c>
      <c r="XJ52" s="89" t="str">
        <f t="shared" ca="1" si="278"/>
        <v/>
      </c>
      <c r="XK52" s="84">
        <f t="shared" si="279"/>
        <v>0</v>
      </c>
      <c r="XL52" s="84" t="str">
        <f t="shared" si="473"/>
        <v/>
      </c>
      <c r="XM52" s="84" t="str">
        <f t="shared" si="280"/>
        <v/>
      </c>
      <c r="XN52" s="24" t="str">
        <f t="shared" si="281"/>
        <v/>
      </c>
      <c r="XO52" s="101">
        <f>入力シート!XF52</f>
        <v>0</v>
      </c>
      <c r="XP52" s="210">
        <f>入力シート!XG52</f>
        <v>0</v>
      </c>
      <c r="XQ52" s="211"/>
      <c r="XR52" s="212"/>
      <c r="XS52" s="94"/>
      <c r="XT52" s="94"/>
      <c r="XU52" s="94"/>
      <c r="XV52" s="14">
        <f>入力シート!XH52</f>
        <v>0</v>
      </c>
      <c r="XX52" s="30" t="str">
        <f t="shared" si="355"/>
        <v/>
      </c>
      <c r="XY52" s="101">
        <f>入力シート!XX52</f>
        <v>0</v>
      </c>
      <c r="XZ52" s="101" t="str">
        <f>IF(XX52="","",入力シート!XY52)</f>
        <v/>
      </c>
      <c r="YA52" s="24">
        <f>TIME(入力シート!YA52,入力シート!YC52,0)</f>
        <v>0</v>
      </c>
      <c r="YB52" s="24">
        <f>TIME(入力シート!YE52,入力シート!YG52,0)</f>
        <v>0</v>
      </c>
      <c r="YC52" s="31">
        <f>TIME(入力シート!YI52,入力シート!YK52,0)</f>
        <v>0</v>
      </c>
      <c r="YD52" s="31">
        <f>TIME(入力シート!YM52,入力シート!YO52,0)</f>
        <v>0</v>
      </c>
      <c r="YE52" s="24">
        <f t="shared" si="282"/>
        <v>0</v>
      </c>
      <c r="YF52" s="24">
        <f t="shared" si="283"/>
        <v>0</v>
      </c>
      <c r="YG52" s="24">
        <f t="shared" si="284"/>
        <v>0</v>
      </c>
      <c r="YH52" s="26" t="str">
        <f t="shared" si="51"/>
        <v/>
      </c>
      <c r="YI52" s="26" t="str">
        <f t="shared" si="52"/>
        <v/>
      </c>
      <c r="YJ52" s="24" t="str">
        <f t="shared" si="397"/>
        <v/>
      </c>
      <c r="YK52" s="24" t="str">
        <f t="shared" si="474"/>
        <v/>
      </c>
      <c r="YL52" s="101" t="str">
        <f t="shared" si="286"/>
        <v/>
      </c>
      <c r="YM52" s="24" t="str">
        <f t="shared" si="287"/>
        <v/>
      </c>
      <c r="YN52" s="27">
        <f t="shared" si="378"/>
        <v>1</v>
      </c>
      <c r="YO52" s="27" t="str">
        <f t="shared" si="288"/>
        <v>1</v>
      </c>
      <c r="YP52" s="27" t="str">
        <f t="shared" si="356"/>
        <v/>
      </c>
      <c r="YQ52" s="27" t="str">
        <f t="shared" si="289"/>
        <v/>
      </c>
      <c r="YR52" s="28" t="str">
        <f t="shared" ca="1" si="290"/>
        <v/>
      </c>
      <c r="YS52" s="33">
        <f>入力シート!YQ52</f>
        <v>0</v>
      </c>
      <c r="YT52" s="88" t="str">
        <f t="shared" ca="1" si="475"/>
        <v/>
      </c>
      <c r="YU52" s="87" t="str">
        <f t="shared" si="476"/>
        <v/>
      </c>
      <c r="YV52" s="89" t="str">
        <f t="shared" ca="1" si="291"/>
        <v/>
      </c>
      <c r="YW52" s="84">
        <f t="shared" si="292"/>
        <v>0</v>
      </c>
      <c r="YX52" s="84" t="str">
        <f t="shared" si="477"/>
        <v/>
      </c>
      <c r="YY52" s="84" t="str">
        <f t="shared" si="293"/>
        <v/>
      </c>
      <c r="YZ52" s="24" t="str">
        <f t="shared" si="294"/>
        <v/>
      </c>
      <c r="ZA52" s="101">
        <f>入力シート!YR52</f>
        <v>0</v>
      </c>
      <c r="ZB52" s="210">
        <f>入力シート!YS52</f>
        <v>0</v>
      </c>
      <c r="ZC52" s="211"/>
      <c r="ZD52" s="212"/>
      <c r="ZE52" s="94"/>
      <c r="ZF52" s="94"/>
      <c r="ZG52" s="94"/>
      <c r="ZH52" s="14">
        <f>入力シート!YT52</f>
        <v>0</v>
      </c>
      <c r="ZJ52" s="30" t="str">
        <f t="shared" si="357"/>
        <v/>
      </c>
      <c r="ZK52" s="101">
        <f>入力シート!ZJ52</f>
        <v>0</v>
      </c>
      <c r="ZL52" s="101" t="str">
        <f>IF(ZJ52="","",入力シート!ZK52)</f>
        <v/>
      </c>
      <c r="ZM52" s="24">
        <f>TIME(入力シート!ZM52,入力シート!ZO52,0)</f>
        <v>0</v>
      </c>
      <c r="ZN52" s="24">
        <f>TIME(入力シート!ZQ52,入力シート!ZS52,0)</f>
        <v>0</v>
      </c>
      <c r="ZO52" s="31">
        <f>TIME(入力シート!ZU52,入力シート!ZW52,0)</f>
        <v>0</v>
      </c>
      <c r="ZP52" s="31">
        <f>TIME(入力シート!ZY52,入力シート!AAA52,0)</f>
        <v>0</v>
      </c>
      <c r="ZQ52" s="24">
        <f t="shared" si="295"/>
        <v>0</v>
      </c>
      <c r="ZR52" s="24">
        <f t="shared" si="296"/>
        <v>0</v>
      </c>
      <c r="ZS52" s="24">
        <f t="shared" si="297"/>
        <v>0</v>
      </c>
      <c r="ZT52" s="26" t="str">
        <f t="shared" si="54"/>
        <v/>
      </c>
      <c r="ZU52" s="26" t="str">
        <f t="shared" si="55"/>
        <v/>
      </c>
      <c r="ZV52" s="24" t="str">
        <f t="shared" si="398"/>
        <v/>
      </c>
      <c r="ZW52" s="24" t="str">
        <f t="shared" si="478"/>
        <v/>
      </c>
      <c r="ZX52" s="101" t="str">
        <f t="shared" si="299"/>
        <v/>
      </c>
      <c r="ZY52" s="24" t="str">
        <f t="shared" si="300"/>
        <v/>
      </c>
      <c r="ZZ52" s="27">
        <f t="shared" si="379"/>
        <v>1</v>
      </c>
      <c r="AAA52" s="27" t="str">
        <f t="shared" si="301"/>
        <v>1</v>
      </c>
      <c r="AAB52" s="27" t="str">
        <f t="shared" si="358"/>
        <v/>
      </c>
      <c r="AAC52" s="27" t="str">
        <f t="shared" si="302"/>
        <v/>
      </c>
      <c r="AAD52" s="28" t="str">
        <f t="shared" ca="1" si="303"/>
        <v/>
      </c>
      <c r="AAE52" s="33">
        <f>入力シート!AAC52</f>
        <v>0</v>
      </c>
      <c r="AAF52" s="88" t="str">
        <f t="shared" ca="1" si="479"/>
        <v/>
      </c>
      <c r="AAG52" s="87" t="str">
        <f t="shared" si="480"/>
        <v/>
      </c>
      <c r="AAH52" s="89" t="str">
        <f t="shared" ca="1" si="304"/>
        <v/>
      </c>
      <c r="AAI52" s="84">
        <f t="shared" si="305"/>
        <v>0</v>
      </c>
      <c r="AAJ52" s="84" t="str">
        <f t="shared" si="481"/>
        <v/>
      </c>
      <c r="AAK52" s="84" t="str">
        <f t="shared" si="306"/>
        <v/>
      </c>
      <c r="AAL52" s="24" t="str">
        <f t="shared" si="307"/>
        <v/>
      </c>
      <c r="AAM52" s="101">
        <f>入力シート!AAD52</f>
        <v>0</v>
      </c>
      <c r="AAN52" s="210">
        <f>入力シート!AAE52</f>
        <v>0</v>
      </c>
      <c r="AAO52" s="211"/>
      <c r="AAP52" s="212"/>
      <c r="AAQ52" s="94"/>
      <c r="AAR52" s="94"/>
      <c r="AAS52" s="94"/>
      <c r="AAT52" s="14">
        <f>入力シート!AAF52</f>
        <v>0</v>
      </c>
      <c r="AAV52" s="30" t="str">
        <f t="shared" si="359"/>
        <v/>
      </c>
      <c r="AAW52" s="101">
        <f>入力シート!AAV52</f>
        <v>0</v>
      </c>
      <c r="AAX52" s="101" t="str">
        <f>IF(AAV52="","",入力シート!AAW52)</f>
        <v/>
      </c>
      <c r="AAY52" s="24">
        <f>TIME(入力シート!AAY52,入力シート!ABA52,0)</f>
        <v>0</v>
      </c>
      <c r="AAZ52" s="24">
        <f>TIME(入力シート!ABC52,入力シート!ABE52,0)</f>
        <v>0</v>
      </c>
      <c r="ABA52" s="31">
        <f>TIME(入力シート!ABG52,入力シート!ABI52,0)</f>
        <v>0</v>
      </c>
      <c r="ABB52" s="31">
        <f>TIME(入力シート!ABK52,入力シート!ABM52,0)</f>
        <v>0</v>
      </c>
      <c r="ABC52" s="24">
        <f t="shared" si="308"/>
        <v>0</v>
      </c>
      <c r="ABD52" s="24">
        <f t="shared" si="309"/>
        <v>0</v>
      </c>
      <c r="ABE52" s="24">
        <f t="shared" si="310"/>
        <v>0</v>
      </c>
      <c r="ABF52" s="26" t="str">
        <f t="shared" si="57"/>
        <v/>
      </c>
      <c r="ABG52" s="26" t="str">
        <f t="shared" si="58"/>
        <v/>
      </c>
      <c r="ABH52" s="24" t="str">
        <f t="shared" si="399"/>
        <v/>
      </c>
      <c r="ABI52" s="24" t="str">
        <f t="shared" si="482"/>
        <v/>
      </c>
      <c r="ABJ52" s="101" t="str">
        <f t="shared" si="312"/>
        <v/>
      </c>
      <c r="ABK52" s="24" t="str">
        <f t="shared" si="313"/>
        <v/>
      </c>
      <c r="ABL52" s="27">
        <f t="shared" si="380"/>
        <v>1</v>
      </c>
      <c r="ABM52" s="27" t="str">
        <f t="shared" si="314"/>
        <v>1</v>
      </c>
      <c r="ABN52" s="27" t="str">
        <f t="shared" si="360"/>
        <v/>
      </c>
      <c r="ABO52" s="27" t="str">
        <f t="shared" si="315"/>
        <v/>
      </c>
      <c r="ABP52" s="28" t="str">
        <f t="shared" ca="1" si="316"/>
        <v/>
      </c>
      <c r="ABQ52" s="33">
        <f>入力シート!ABO52</f>
        <v>0</v>
      </c>
      <c r="ABR52" s="88" t="str">
        <f t="shared" ca="1" si="483"/>
        <v/>
      </c>
      <c r="ABS52" s="87" t="str">
        <f t="shared" si="484"/>
        <v/>
      </c>
      <c r="ABT52" s="89" t="str">
        <f t="shared" ca="1" si="317"/>
        <v/>
      </c>
      <c r="ABU52" s="84">
        <f t="shared" si="318"/>
        <v>0</v>
      </c>
      <c r="ABV52" s="84" t="str">
        <f t="shared" si="485"/>
        <v/>
      </c>
      <c r="ABW52" s="84" t="str">
        <f t="shared" si="319"/>
        <v/>
      </c>
      <c r="ABX52" s="24" t="str">
        <f t="shared" si="320"/>
        <v/>
      </c>
      <c r="ABY52" s="101">
        <f>入力シート!ABP52</f>
        <v>0</v>
      </c>
      <c r="ABZ52" s="210">
        <f>入力シート!ABQ52</f>
        <v>0</v>
      </c>
      <c r="ACA52" s="211"/>
      <c r="ACB52" s="212"/>
      <c r="ACC52" s="94"/>
      <c r="ACD52" s="94"/>
      <c r="ACE52" s="94"/>
      <c r="ACF52" s="14">
        <f>入力シート!ABR52</f>
        <v>0</v>
      </c>
    </row>
    <row r="53" spans="2:760" ht="18" customHeight="1" x14ac:dyDescent="0.2">
      <c r="B53" s="30" t="str">
        <f t="shared" si="321"/>
        <v/>
      </c>
      <c r="C53" s="101">
        <f>入力シート!B53</f>
        <v>0</v>
      </c>
      <c r="D53" s="101" t="str">
        <f>IF(B53="","",入力シート!C53)</f>
        <v/>
      </c>
      <c r="E53" s="24">
        <f>TIME(入力シート!E53,入力シート!G53,0)</f>
        <v>0</v>
      </c>
      <c r="F53" s="24">
        <f>TIME(入力シート!I53,入力シート!K53,0)</f>
        <v>0</v>
      </c>
      <c r="G53" s="31">
        <f>TIME(入力シート!M53,入力シート!O53,0)</f>
        <v>0</v>
      </c>
      <c r="H53" s="31">
        <f>TIME(入力シート!Q53,入力シート!S53,0)</f>
        <v>0</v>
      </c>
      <c r="I53" s="24">
        <f t="shared" si="60"/>
        <v>0</v>
      </c>
      <c r="J53" s="24">
        <f t="shared" si="61"/>
        <v>0</v>
      </c>
      <c r="K53" s="24">
        <f t="shared" si="62"/>
        <v>0</v>
      </c>
      <c r="L53" s="26" t="str">
        <f t="shared" si="400"/>
        <v/>
      </c>
      <c r="M53" s="26" t="str">
        <f t="shared" si="486"/>
        <v/>
      </c>
      <c r="N53" s="24" t="str">
        <f t="shared" si="401"/>
        <v/>
      </c>
      <c r="O53" s="24" t="str">
        <f t="shared" si="402"/>
        <v/>
      </c>
      <c r="P53" s="101" t="str">
        <f t="shared" si="403"/>
        <v/>
      </c>
      <c r="Q53" s="24" t="str">
        <f t="shared" si="66"/>
        <v/>
      </c>
      <c r="R53" s="27">
        <f t="shared" si="361"/>
        <v>1</v>
      </c>
      <c r="S53" s="27" t="str">
        <f t="shared" si="404"/>
        <v>1</v>
      </c>
      <c r="T53" s="27" t="str">
        <f t="shared" si="322"/>
        <v/>
      </c>
      <c r="U53" s="27" t="str">
        <f t="shared" si="405"/>
        <v/>
      </c>
      <c r="V53" s="28" t="str">
        <f t="shared" ca="1" si="406"/>
        <v/>
      </c>
      <c r="W53" s="33">
        <f>入力シート!U53</f>
        <v>0</v>
      </c>
      <c r="X53" s="88" t="str">
        <f t="shared" ca="1" si="407"/>
        <v/>
      </c>
      <c r="Y53" s="87" t="str">
        <f t="shared" si="408"/>
        <v/>
      </c>
      <c r="Z53" s="89" t="str">
        <f t="shared" ca="1" si="70"/>
        <v/>
      </c>
      <c r="AA53" s="84">
        <f t="shared" si="71"/>
        <v>0</v>
      </c>
      <c r="AB53" s="84" t="str">
        <f t="shared" si="409"/>
        <v/>
      </c>
      <c r="AC53" s="84" t="str">
        <f t="shared" si="72"/>
        <v/>
      </c>
      <c r="AD53" s="24" t="str">
        <f t="shared" si="73"/>
        <v/>
      </c>
      <c r="AE53" s="101">
        <f>入力シート!V53</f>
        <v>0</v>
      </c>
      <c r="AF53" s="210">
        <f>入力シート!W53</f>
        <v>0</v>
      </c>
      <c r="AG53" s="211"/>
      <c r="AH53" s="212"/>
      <c r="AI53" s="94"/>
      <c r="AJ53" s="94"/>
      <c r="AK53" s="94"/>
      <c r="AL53" s="14">
        <f>入力シート!X53</f>
        <v>0</v>
      </c>
      <c r="AN53" s="30" t="str">
        <f t="shared" si="323"/>
        <v/>
      </c>
      <c r="AO53" s="101">
        <f>入力シート!AN53</f>
        <v>0</v>
      </c>
      <c r="AP53" s="101" t="str">
        <f>IF(AN53="","",入力シート!AO53)</f>
        <v/>
      </c>
      <c r="AQ53" s="24">
        <f>TIME(入力シート!AQ53,入力シート!AS53,0)</f>
        <v>0</v>
      </c>
      <c r="AR53" s="24">
        <f>TIME(入力シート!AU53,入力シート!AW53,0)</f>
        <v>0</v>
      </c>
      <c r="AS53" s="31">
        <f>TIME(入力シート!AY53,入力シート!BA53,0)</f>
        <v>0</v>
      </c>
      <c r="AT53" s="31">
        <f>TIME(入力シート!BC53,入力シート!BE53,0)</f>
        <v>0</v>
      </c>
      <c r="AU53" s="24">
        <f t="shared" si="74"/>
        <v>0</v>
      </c>
      <c r="AV53" s="24">
        <f t="shared" si="75"/>
        <v>0</v>
      </c>
      <c r="AW53" s="24">
        <f t="shared" si="76"/>
        <v>0</v>
      </c>
      <c r="AX53" s="26" t="str">
        <f t="shared" si="3"/>
        <v/>
      </c>
      <c r="AY53" s="26" t="str">
        <f t="shared" si="4"/>
        <v/>
      </c>
      <c r="AZ53" s="24" t="str">
        <f t="shared" si="381"/>
        <v/>
      </c>
      <c r="BA53" s="24" t="str">
        <f t="shared" si="410"/>
        <v/>
      </c>
      <c r="BB53" s="101" t="str">
        <f t="shared" si="78"/>
        <v/>
      </c>
      <c r="BC53" s="24" t="str">
        <f t="shared" si="79"/>
        <v/>
      </c>
      <c r="BD53" s="27">
        <f t="shared" si="362"/>
        <v>1</v>
      </c>
      <c r="BE53" s="27" t="str">
        <f t="shared" si="80"/>
        <v>1</v>
      </c>
      <c r="BF53" s="27" t="str">
        <f t="shared" si="324"/>
        <v/>
      </c>
      <c r="BG53" s="27" t="str">
        <f t="shared" si="81"/>
        <v/>
      </c>
      <c r="BH53" s="28" t="str">
        <f t="shared" ca="1" si="82"/>
        <v/>
      </c>
      <c r="BI53" s="33">
        <f>入力シート!BG53</f>
        <v>0</v>
      </c>
      <c r="BJ53" s="88" t="str">
        <f t="shared" ca="1" si="411"/>
        <v/>
      </c>
      <c r="BK53" s="87" t="str">
        <f t="shared" si="412"/>
        <v/>
      </c>
      <c r="BL53" s="89" t="str">
        <f t="shared" ca="1" si="83"/>
        <v/>
      </c>
      <c r="BM53" s="84">
        <f t="shared" si="84"/>
        <v>0</v>
      </c>
      <c r="BN53" s="84" t="str">
        <f t="shared" si="413"/>
        <v/>
      </c>
      <c r="BO53" s="84" t="str">
        <f t="shared" si="85"/>
        <v/>
      </c>
      <c r="BP53" s="24" t="str">
        <f t="shared" si="86"/>
        <v/>
      </c>
      <c r="BQ53" s="101">
        <f>入力シート!BH53</f>
        <v>0</v>
      </c>
      <c r="BR53" s="210">
        <f>入力シート!BI53</f>
        <v>0</v>
      </c>
      <c r="BS53" s="211"/>
      <c r="BT53" s="212"/>
      <c r="BU53" s="94"/>
      <c r="BV53" s="94"/>
      <c r="BW53" s="94"/>
      <c r="BX53" s="14">
        <f>入力シート!BJ53</f>
        <v>0</v>
      </c>
      <c r="BZ53" s="30" t="str">
        <f t="shared" si="325"/>
        <v/>
      </c>
      <c r="CA53" s="101">
        <f>入力シート!BZ53</f>
        <v>0</v>
      </c>
      <c r="CB53" s="101" t="str">
        <f>IF(BZ53="","",入力シート!CA53)</f>
        <v/>
      </c>
      <c r="CC53" s="24">
        <f>TIME(入力シート!CC53,入力シート!CE53,0)</f>
        <v>0</v>
      </c>
      <c r="CD53" s="24">
        <f>TIME(入力シート!CG53,入力シート!CI53,0)</f>
        <v>0</v>
      </c>
      <c r="CE53" s="31">
        <f>TIME(入力シート!CK53,入力シート!CM53,0)</f>
        <v>0</v>
      </c>
      <c r="CF53" s="31">
        <f>TIME(入力シート!CO53,入力シート!CQ53,0)</f>
        <v>0</v>
      </c>
      <c r="CG53" s="24">
        <f t="shared" si="87"/>
        <v>0</v>
      </c>
      <c r="CH53" s="24">
        <f t="shared" si="88"/>
        <v>0</v>
      </c>
      <c r="CI53" s="24">
        <f t="shared" si="89"/>
        <v>0</v>
      </c>
      <c r="CJ53" s="26" t="str">
        <f t="shared" si="6"/>
        <v/>
      </c>
      <c r="CK53" s="26" t="str">
        <f t="shared" si="7"/>
        <v/>
      </c>
      <c r="CL53" s="24" t="str">
        <f t="shared" si="382"/>
        <v/>
      </c>
      <c r="CM53" s="24" t="str">
        <f t="shared" si="414"/>
        <v/>
      </c>
      <c r="CN53" s="101" t="str">
        <f t="shared" si="91"/>
        <v/>
      </c>
      <c r="CO53" s="24" t="str">
        <f t="shared" si="92"/>
        <v/>
      </c>
      <c r="CP53" s="27">
        <f t="shared" si="363"/>
        <v>1</v>
      </c>
      <c r="CQ53" s="27" t="str">
        <f t="shared" si="93"/>
        <v>1</v>
      </c>
      <c r="CR53" s="27" t="str">
        <f t="shared" si="326"/>
        <v/>
      </c>
      <c r="CS53" s="27" t="str">
        <f t="shared" si="94"/>
        <v/>
      </c>
      <c r="CT53" s="28" t="str">
        <f t="shared" ca="1" si="95"/>
        <v/>
      </c>
      <c r="CU53" s="33">
        <f>入力シート!CS53</f>
        <v>0</v>
      </c>
      <c r="CV53" s="88" t="str">
        <f t="shared" ca="1" si="415"/>
        <v/>
      </c>
      <c r="CW53" s="87" t="str">
        <f t="shared" si="416"/>
        <v/>
      </c>
      <c r="CX53" s="89" t="str">
        <f t="shared" ca="1" si="96"/>
        <v/>
      </c>
      <c r="CY53" s="84">
        <f t="shared" si="97"/>
        <v>0</v>
      </c>
      <c r="CZ53" s="84" t="str">
        <f t="shared" si="417"/>
        <v/>
      </c>
      <c r="DA53" s="84" t="str">
        <f t="shared" si="98"/>
        <v/>
      </c>
      <c r="DB53" s="24" t="str">
        <f t="shared" si="99"/>
        <v/>
      </c>
      <c r="DC53" s="101">
        <f>入力シート!CT53</f>
        <v>0</v>
      </c>
      <c r="DD53" s="210">
        <f>入力シート!CU53</f>
        <v>0</v>
      </c>
      <c r="DE53" s="211"/>
      <c r="DF53" s="212"/>
      <c r="DG53" s="94"/>
      <c r="DH53" s="94"/>
      <c r="DI53" s="94"/>
      <c r="DJ53" s="14">
        <f>入力シート!CV53</f>
        <v>0</v>
      </c>
      <c r="DL53" s="30" t="str">
        <f t="shared" si="327"/>
        <v/>
      </c>
      <c r="DM53" s="101">
        <f>入力シート!DL53</f>
        <v>0</v>
      </c>
      <c r="DN53" s="101" t="str">
        <f>IF(DL53="","",入力シート!DM53)</f>
        <v/>
      </c>
      <c r="DO53" s="24">
        <f>TIME(入力シート!DO53,入力シート!DQ53,0)</f>
        <v>0</v>
      </c>
      <c r="DP53" s="24">
        <f>TIME(入力シート!DS53,入力シート!DU53,0)</f>
        <v>0</v>
      </c>
      <c r="DQ53" s="31">
        <f>TIME(入力シート!DW53,入力シート!DY53,0)</f>
        <v>0</v>
      </c>
      <c r="DR53" s="31">
        <f>TIME(入力シート!EA53,入力シート!EC53,0)</f>
        <v>0</v>
      </c>
      <c r="DS53" s="24">
        <f t="shared" si="100"/>
        <v>0</v>
      </c>
      <c r="DT53" s="24">
        <f t="shared" si="101"/>
        <v>0</v>
      </c>
      <c r="DU53" s="24">
        <f t="shared" si="102"/>
        <v>0</v>
      </c>
      <c r="DV53" s="26" t="str">
        <f t="shared" si="9"/>
        <v/>
      </c>
      <c r="DW53" s="26" t="str">
        <f t="shared" si="10"/>
        <v/>
      </c>
      <c r="DX53" s="24" t="str">
        <f t="shared" si="383"/>
        <v/>
      </c>
      <c r="DY53" s="24" t="str">
        <f t="shared" si="418"/>
        <v/>
      </c>
      <c r="DZ53" s="101" t="str">
        <f t="shared" si="104"/>
        <v/>
      </c>
      <c r="EA53" s="24" t="str">
        <f t="shared" si="105"/>
        <v/>
      </c>
      <c r="EB53" s="27">
        <f t="shared" si="364"/>
        <v>1</v>
      </c>
      <c r="EC53" s="27" t="str">
        <f t="shared" si="106"/>
        <v>1</v>
      </c>
      <c r="ED53" s="27" t="str">
        <f t="shared" si="328"/>
        <v/>
      </c>
      <c r="EE53" s="27" t="str">
        <f t="shared" si="107"/>
        <v/>
      </c>
      <c r="EF53" s="28" t="str">
        <f t="shared" ca="1" si="108"/>
        <v/>
      </c>
      <c r="EG53" s="33">
        <f>入力シート!EE53</f>
        <v>0</v>
      </c>
      <c r="EH53" s="88" t="str">
        <f t="shared" ca="1" si="419"/>
        <v/>
      </c>
      <c r="EI53" s="87" t="str">
        <f t="shared" si="420"/>
        <v/>
      </c>
      <c r="EJ53" s="89" t="str">
        <f t="shared" ca="1" si="109"/>
        <v/>
      </c>
      <c r="EK53" s="84">
        <f t="shared" si="110"/>
        <v>0</v>
      </c>
      <c r="EL53" s="84" t="str">
        <f t="shared" si="421"/>
        <v/>
      </c>
      <c r="EM53" s="84" t="str">
        <f t="shared" si="111"/>
        <v/>
      </c>
      <c r="EN53" s="24" t="str">
        <f t="shared" si="112"/>
        <v/>
      </c>
      <c r="EO53" s="101">
        <f>入力シート!EF53</f>
        <v>0</v>
      </c>
      <c r="EP53" s="210">
        <f>入力シート!EG53</f>
        <v>0</v>
      </c>
      <c r="EQ53" s="211"/>
      <c r="ER53" s="212"/>
      <c r="ES53" s="94"/>
      <c r="ET53" s="94"/>
      <c r="EU53" s="94"/>
      <c r="EV53" s="14">
        <f>入力シート!EH53</f>
        <v>0</v>
      </c>
      <c r="EX53" s="30" t="str">
        <f t="shared" si="329"/>
        <v/>
      </c>
      <c r="EY53" s="101">
        <f>入力シート!EX53</f>
        <v>0</v>
      </c>
      <c r="EZ53" s="101" t="str">
        <f>IF(EX53="","",入力シート!EY53)</f>
        <v/>
      </c>
      <c r="FA53" s="24">
        <f>TIME(入力シート!FA53,入力シート!FC53,0)</f>
        <v>0</v>
      </c>
      <c r="FB53" s="24">
        <f>TIME(入力シート!FE53,入力シート!FG53,0)</f>
        <v>0</v>
      </c>
      <c r="FC53" s="31">
        <f>TIME(入力シート!FI53,入力シート!FK53,0)</f>
        <v>0</v>
      </c>
      <c r="FD53" s="31">
        <f>TIME(入力シート!FM53,入力シート!FO53,0)</f>
        <v>0</v>
      </c>
      <c r="FE53" s="24">
        <f t="shared" si="113"/>
        <v>0</v>
      </c>
      <c r="FF53" s="24">
        <f t="shared" si="114"/>
        <v>0</v>
      </c>
      <c r="FG53" s="24">
        <f t="shared" si="115"/>
        <v>0</v>
      </c>
      <c r="FH53" s="26" t="str">
        <f t="shared" si="12"/>
        <v/>
      </c>
      <c r="FI53" s="26" t="str">
        <f t="shared" si="13"/>
        <v/>
      </c>
      <c r="FJ53" s="24" t="str">
        <f t="shared" si="384"/>
        <v/>
      </c>
      <c r="FK53" s="24" t="str">
        <f t="shared" si="422"/>
        <v/>
      </c>
      <c r="FL53" s="101" t="str">
        <f t="shared" si="117"/>
        <v/>
      </c>
      <c r="FM53" s="24" t="str">
        <f t="shared" si="118"/>
        <v/>
      </c>
      <c r="FN53" s="27">
        <f t="shared" si="365"/>
        <v>1</v>
      </c>
      <c r="FO53" s="27" t="str">
        <f t="shared" si="119"/>
        <v>1</v>
      </c>
      <c r="FP53" s="27" t="str">
        <f t="shared" si="330"/>
        <v/>
      </c>
      <c r="FQ53" s="27" t="str">
        <f t="shared" si="120"/>
        <v/>
      </c>
      <c r="FR53" s="28" t="str">
        <f t="shared" ca="1" si="121"/>
        <v/>
      </c>
      <c r="FS53" s="33">
        <f>入力シート!FQ53</f>
        <v>0</v>
      </c>
      <c r="FT53" s="88" t="str">
        <f t="shared" ca="1" si="423"/>
        <v/>
      </c>
      <c r="FU53" s="87" t="str">
        <f t="shared" si="424"/>
        <v/>
      </c>
      <c r="FV53" s="89" t="str">
        <f t="shared" ca="1" si="122"/>
        <v/>
      </c>
      <c r="FW53" s="84">
        <f t="shared" si="123"/>
        <v>0</v>
      </c>
      <c r="FX53" s="84" t="str">
        <f t="shared" si="425"/>
        <v/>
      </c>
      <c r="FY53" s="84" t="str">
        <f t="shared" si="124"/>
        <v/>
      </c>
      <c r="FZ53" s="24" t="str">
        <f t="shared" si="125"/>
        <v/>
      </c>
      <c r="GA53" s="101">
        <f>入力シート!FR53</f>
        <v>0</v>
      </c>
      <c r="GB53" s="210">
        <f>入力シート!FS53</f>
        <v>0</v>
      </c>
      <c r="GC53" s="211"/>
      <c r="GD53" s="212"/>
      <c r="GE53" s="94"/>
      <c r="GF53" s="94"/>
      <c r="GG53" s="94"/>
      <c r="GH53" s="14">
        <f>入力シート!FT53</f>
        <v>0</v>
      </c>
      <c r="GJ53" s="30" t="str">
        <f t="shared" si="331"/>
        <v/>
      </c>
      <c r="GK53" s="101">
        <f>入力シート!GJ53</f>
        <v>0</v>
      </c>
      <c r="GL53" s="101" t="str">
        <f>IF(GJ53="","",入力シート!GK53)</f>
        <v/>
      </c>
      <c r="GM53" s="24">
        <f>TIME(入力シート!GM53,入力シート!GO53,0)</f>
        <v>0</v>
      </c>
      <c r="GN53" s="24">
        <f>TIME(入力シート!GQ53,入力シート!GS53,0)</f>
        <v>0</v>
      </c>
      <c r="GO53" s="31">
        <f>TIME(入力シート!GU53,入力シート!GW53,0)</f>
        <v>0</v>
      </c>
      <c r="GP53" s="31">
        <f>TIME(入力シート!GY53,入力シート!HA53,0)</f>
        <v>0</v>
      </c>
      <c r="GQ53" s="24">
        <f t="shared" si="126"/>
        <v>0</v>
      </c>
      <c r="GR53" s="24">
        <f t="shared" si="127"/>
        <v>0</v>
      </c>
      <c r="GS53" s="24">
        <f t="shared" si="128"/>
        <v>0</v>
      </c>
      <c r="GT53" s="26" t="str">
        <f t="shared" si="15"/>
        <v/>
      </c>
      <c r="GU53" s="26" t="str">
        <f t="shared" si="16"/>
        <v/>
      </c>
      <c r="GV53" s="24" t="str">
        <f t="shared" si="385"/>
        <v/>
      </c>
      <c r="GW53" s="24" t="str">
        <f t="shared" si="426"/>
        <v/>
      </c>
      <c r="GX53" s="101" t="str">
        <f t="shared" si="130"/>
        <v/>
      </c>
      <c r="GY53" s="24" t="str">
        <f t="shared" si="131"/>
        <v/>
      </c>
      <c r="GZ53" s="27">
        <f t="shared" si="366"/>
        <v>1</v>
      </c>
      <c r="HA53" s="27" t="str">
        <f t="shared" si="132"/>
        <v>1</v>
      </c>
      <c r="HB53" s="27" t="str">
        <f t="shared" si="332"/>
        <v/>
      </c>
      <c r="HC53" s="27" t="str">
        <f t="shared" si="133"/>
        <v/>
      </c>
      <c r="HD53" s="28" t="str">
        <f t="shared" ca="1" si="134"/>
        <v/>
      </c>
      <c r="HE53" s="33">
        <f>入力シート!HC53</f>
        <v>0</v>
      </c>
      <c r="HF53" s="88" t="str">
        <f t="shared" ca="1" si="427"/>
        <v/>
      </c>
      <c r="HG53" s="87" t="str">
        <f t="shared" si="428"/>
        <v/>
      </c>
      <c r="HH53" s="89" t="str">
        <f t="shared" ca="1" si="135"/>
        <v/>
      </c>
      <c r="HI53" s="84">
        <f t="shared" si="136"/>
        <v>0</v>
      </c>
      <c r="HJ53" s="84" t="str">
        <f t="shared" si="429"/>
        <v/>
      </c>
      <c r="HK53" s="84" t="str">
        <f t="shared" si="137"/>
        <v/>
      </c>
      <c r="HL53" s="24" t="str">
        <f t="shared" si="138"/>
        <v/>
      </c>
      <c r="HM53" s="101">
        <f>入力シート!HD53</f>
        <v>0</v>
      </c>
      <c r="HN53" s="210">
        <f>入力シート!HE53</f>
        <v>0</v>
      </c>
      <c r="HO53" s="211"/>
      <c r="HP53" s="212"/>
      <c r="HQ53" s="94"/>
      <c r="HR53" s="94"/>
      <c r="HS53" s="94"/>
      <c r="HT53" s="14">
        <f>入力シート!HF53</f>
        <v>0</v>
      </c>
      <c r="HV53" s="30" t="str">
        <f t="shared" si="333"/>
        <v/>
      </c>
      <c r="HW53" s="101">
        <f>入力シート!HV53</f>
        <v>0</v>
      </c>
      <c r="HX53" s="101" t="str">
        <f>IF(HV53="","",入力シート!HW53)</f>
        <v/>
      </c>
      <c r="HY53" s="24">
        <f>TIME(入力シート!HY53,入力シート!IA53,0)</f>
        <v>0</v>
      </c>
      <c r="HZ53" s="24">
        <f>TIME(入力シート!IC53,入力シート!IE53,0)</f>
        <v>0</v>
      </c>
      <c r="IA53" s="31">
        <f>TIME(入力シート!IG53,入力シート!II53,0)</f>
        <v>0</v>
      </c>
      <c r="IB53" s="31">
        <f>TIME(入力シート!IK53,入力シート!IM53,0)</f>
        <v>0</v>
      </c>
      <c r="IC53" s="24">
        <f t="shared" si="139"/>
        <v>0</v>
      </c>
      <c r="ID53" s="24">
        <f t="shared" si="140"/>
        <v>0</v>
      </c>
      <c r="IE53" s="24">
        <f t="shared" si="141"/>
        <v>0</v>
      </c>
      <c r="IF53" s="26" t="str">
        <f t="shared" si="18"/>
        <v/>
      </c>
      <c r="IG53" s="26" t="str">
        <f t="shared" si="19"/>
        <v/>
      </c>
      <c r="IH53" s="24" t="str">
        <f t="shared" si="386"/>
        <v/>
      </c>
      <c r="II53" s="24" t="str">
        <f t="shared" si="430"/>
        <v/>
      </c>
      <c r="IJ53" s="101" t="str">
        <f t="shared" si="143"/>
        <v/>
      </c>
      <c r="IK53" s="24" t="str">
        <f t="shared" si="144"/>
        <v/>
      </c>
      <c r="IL53" s="27">
        <f t="shared" si="367"/>
        <v>1</v>
      </c>
      <c r="IM53" s="27" t="str">
        <f t="shared" si="145"/>
        <v>1</v>
      </c>
      <c r="IN53" s="27" t="str">
        <f t="shared" si="334"/>
        <v/>
      </c>
      <c r="IO53" s="27" t="str">
        <f t="shared" si="146"/>
        <v/>
      </c>
      <c r="IP53" s="28" t="str">
        <f t="shared" ca="1" si="147"/>
        <v/>
      </c>
      <c r="IQ53" s="33">
        <f>入力シート!IO53</f>
        <v>0</v>
      </c>
      <c r="IR53" s="88" t="str">
        <f t="shared" ca="1" si="431"/>
        <v/>
      </c>
      <c r="IS53" s="87" t="str">
        <f t="shared" si="432"/>
        <v/>
      </c>
      <c r="IT53" s="89" t="str">
        <f t="shared" ca="1" si="148"/>
        <v/>
      </c>
      <c r="IU53" s="84">
        <f t="shared" si="149"/>
        <v>0</v>
      </c>
      <c r="IV53" s="84" t="str">
        <f t="shared" si="433"/>
        <v/>
      </c>
      <c r="IW53" s="84" t="str">
        <f t="shared" si="150"/>
        <v/>
      </c>
      <c r="IX53" s="24" t="str">
        <f t="shared" si="151"/>
        <v/>
      </c>
      <c r="IY53" s="101">
        <f>入力シート!IP53</f>
        <v>0</v>
      </c>
      <c r="IZ53" s="210">
        <f>入力シート!IQ53</f>
        <v>0</v>
      </c>
      <c r="JA53" s="211"/>
      <c r="JB53" s="212"/>
      <c r="JC53" s="94"/>
      <c r="JD53" s="94"/>
      <c r="JE53" s="94"/>
      <c r="JF53" s="14">
        <f>入力シート!IR53</f>
        <v>0</v>
      </c>
      <c r="JH53" s="30" t="str">
        <f t="shared" si="335"/>
        <v/>
      </c>
      <c r="JI53" s="101">
        <f>入力シート!JH53</f>
        <v>0</v>
      </c>
      <c r="JJ53" s="101" t="str">
        <f>IF(JH53="","",入力シート!JI53)</f>
        <v/>
      </c>
      <c r="JK53" s="24">
        <f>TIME(入力シート!JK53,入力シート!JM53,0)</f>
        <v>0</v>
      </c>
      <c r="JL53" s="24">
        <f>TIME(入力シート!JO53,入力シート!JQ53,0)</f>
        <v>0</v>
      </c>
      <c r="JM53" s="31">
        <f>TIME(入力シート!JS53,入力シート!JU53,0)</f>
        <v>0</v>
      </c>
      <c r="JN53" s="31">
        <f>TIME(入力シート!JW53,入力シート!JY53,0)</f>
        <v>0</v>
      </c>
      <c r="JO53" s="24">
        <f t="shared" si="152"/>
        <v>0</v>
      </c>
      <c r="JP53" s="24">
        <f t="shared" si="153"/>
        <v>0</v>
      </c>
      <c r="JQ53" s="24">
        <f t="shared" si="154"/>
        <v>0</v>
      </c>
      <c r="JR53" s="26" t="str">
        <f t="shared" si="21"/>
        <v/>
      </c>
      <c r="JS53" s="26" t="str">
        <f t="shared" si="22"/>
        <v/>
      </c>
      <c r="JT53" s="24" t="str">
        <f t="shared" si="387"/>
        <v/>
      </c>
      <c r="JU53" s="24" t="str">
        <f t="shared" si="434"/>
        <v/>
      </c>
      <c r="JV53" s="101" t="str">
        <f t="shared" si="156"/>
        <v/>
      </c>
      <c r="JW53" s="24" t="str">
        <f t="shared" si="157"/>
        <v/>
      </c>
      <c r="JX53" s="27">
        <f t="shared" si="368"/>
        <v>1</v>
      </c>
      <c r="JY53" s="27" t="str">
        <f t="shared" si="158"/>
        <v>1</v>
      </c>
      <c r="JZ53" s="27" t="str">
        <f t="shared" si="336"/>
        <v/>
      </c>
      <c r="KA53" s="27" t="str">
        <f t="shared" si="159"/>
        <v/>
      </c>
      <c r="KB53" s="28" t="str">
        <f t="shared" ca="1" si="160"/>
        <v/>
      </c>
      <c r="KC53" s="33">
        <f>入力シート!KA53</f>
        <v>0</v>
      </c>
      <c r="KD53" s="88" t="str">
        <f t="shared" ca="1" si="435"/>
        <v/>
      </c>
      <c r="KE53" s="87" t="str">
        <f t="shared" si="436"/>
        <v/>
      </c>
      <c r="KF53" s="89" t="str">
        <f t="shared" ca="1" si="161"/>
        <v/>
      </c>
      <c r="KG53" s="84">
        <f t="shared" si="162"/>
        <v>0</v>
      </c>
      <c r="KH53" s="84" t="str">
        <f t="shared" si="437"/>
        <v/>
      </c>
      <c r="KI53" s="84" t="str">
        <f t="shared" si="163"/>
        <v/>
      </c>
      <c r="KJ53" s="24" t="str">
        <f t="shared" si="164"/>
        <v/>
      </c>
      <c r="KK53" s="101">
        <f>入力シート!KB53</f>
        <v>0</v>
      </c>
      <c r="KL53" s="210">
        <f>入力シート!KC53</f>
        <v>0</v>
      </c>
      <c r="KM53" s="211"/>
      <c r="KN53" s="212"/>
      <c r="KO53" s="94"/>
      <c r="KP53" s="94"/>
      <c r="KQ53" s="94"/>
      <c r="KR53" s="14">
        <f>入力シート!KD53</f>
        <v>0</v>
      </c>
      <c r="KT53" s="30" t="str">
        <f t="shared" si="337"/>
        <v/>
      </c>
      <c r="KU53" s="101">
        <f>入力シート!KT53</f>
        <v>0</v>
      </c>
      <c r="KV53" s="101" t="str">
        <f>IF(KT53="","",入力シート!KU53)</f>
        <v/>
      </c>
      <c r="KW53" s="24">
        <f>TIME(入力シート!KW53,入力シート!KY53,0)</f>
        <v>0</v>
      </c>
      <c r="KX53" s="24">
        <f>TIME(入力シート!LA53,入力シート!LC53,0)</f>
        <v>0</v>
      </c>
      <c r="KY53" s="31">
        <f>TIME(入力シート!LE53,入力シート!LG53,0)</f>
        <v>0</v>
      </c>
      <c r="KZ53" s="31">
        <f>TIME(入力シート!LI53,入力シート!LK53,0)</f>
        <v>0</v>
      </c>
      <c r="LA53" s="24">
        <f t="shared" si="165"/>
        <v>0</v>
      </c>
      <c r="LB53" s="24">
        <f t="shared" si="166"/>
        <v>0</v>
      </c>
      <c r="LC53" s="24">
        <f t="shared" si="167"/>
        <v>0</v>
      </c>
      <c r="LD53" s="26" t="str">
        <f t="shared" si="24"/>
        <v/>
      </c>
      <c r="LE53" s="26" t="str">
        <f t="shared" si="25"/>
        <v/>
      </c>
      <c r="LF53" s="24" t="str">
        <f t="shared" si="388"/>
        <v/>
      </c>
      <c r="LG53" s="24" t="str">
        <f t="shared" si="438"/>
        <v/>
      </c>
      <c r="LH53" s="101" t="str">
        <f t="shared" si="169"/>
        <v/>
      </c>
      <c r="LI53" s="24" t="str">
        <f t="shared" si="170"/>
        <v/>
      </c>
      <c r="LJ53" s="27">
        <f t="shared" si="369"/>
        <v>1</v>
      </c>
      <c r="LK53" s="27" t="str">
        <f t="shared" si="171"/>
        <v>1</v>
      </c>
      <c r="LL53" s="27" t="str">
        <f t="shared" si="338"/>
        <v/>
      </c>
      <c r="LM53" s="27" t="str">
        <f t="shared" si="172"/>
        <v/>
      </c>
      <c r="LN53" s="28" t="str">
        <f t="shared" ca="1" si="173"/>
        <v/>
      </c>
      <c r="LO53" s="33">
        <f>入力シート!LM53</f>
        <v>0</v>
      </c>
      <c r="LP53" s="88" t="str">
        <f t="shared" ca="1" si="439"/>
        <v/>
      </c>
      <c r="LQ53" s="87" t="str">
        <f t="shared" si="440"/>
        <v/>
      </c>
      <c r="LR53" s="89" t="str">
        <f t="shared" ca="1" si="174"/>
        <v/>
      </c>
      <c r="LS53" s="84">
        <f t="shared" si="175"/>
        <v>0</v>
      </c>
      <c r="LT53" s="84" t="str">
        <f t="shared" si="441"/>
        <v/>
      </c>
      <c r="LU53" s="84" t="str">
        <f t="shared" si="176"/>
        <v/>
      </c>
      <c r="LV53" s="24" t="str">
        <f t="shared" si="177"/>
        <v/>
      </c>
      <c r="LW53" s="101">
        <f>入力シート!LN53</f>
        <v>0</v>
      </c>
      <c r="LX53" s="210">
        <f>入力シート!LO53</f>
        <v>0</v>
      </c>
      <c r="LY53" s="211"/>
      <c r="LZ53" s="212"/>
      <c r="MA53" s="94"/>
      <c r="MB53" s="94"/>
      <c r="MC53" s="94"/>
      <c r="MD53" s="14">
        <f>入力シート!LP53</f>
        <v>0</v>
      </c>
      <c r="MF53" s="30" t="str">
        <f t="shared" si="339"/>
        <v/>
      </c>
      <c r="MG53" s="101">
        <f>入力シート!MF53</f>
        <v>0</v>
      </c>
      <c r="MH53" s="101" t="str">
        <f>IF(MF53="","",入力シート!MG53)</f>
        <v/>
      </c>
      <c r="MI53" s="24">
        <f>TIME(入力シート!MI53,入力シート!MK53,0)</f>
        <v>0</v>
      </c>
      <c r="MJ53" s="24">
        <f>TIME(入力シート!MM53,入力シート!MO53,0)</f>
        <v>0</v>
      </c>
      <c r="MK53" s="31">
        <f>TIME(入力シート!MQ53,入力シート!MS53,0)</f>
        <v>0</v>
      </c>
      <c r="ML53" s="31">
        <f>TIME(入力シート!MU53,入力シート!MW53,0)</f>
        <v>0</v>
      </c>
      <c r="MM53" s="24">
        <f t="shared" si="178"/>
        <v>0</v>
      </c>
      <c r="MN53" s="24">
        <f t="shared" si="179"/>
        <v>0</v>
      </c>
      <c r="MO53" s="24">
        <f t="shared" si="180"/>
        <v>0</v>
      </c>
      <c r="MP53" s="26" t="str">
        <f t="shared" si="27"/>
        <v/>
      </c>
      <c r="MQ53" s="26" t="str">
        <f t="shared" si="28"/>
        <v/>
      </c>
      <c r="MR53" s="24" t="str">
        <f t="shared" si="389"/>
        <v/>
      </c>
      <c r="MS53" s="24" t="str">
        <f t="shared" si="442"/>
        <v/>
      </c>
      <c r="MT53" s="101" t="str">
        <f t="shared" si="182"/>
        <v/>
      </c>
      <c r="MU53" s="24" t="str">
        <f t="shared" si="183"/>
        <v/>
      </c>
      <c r="MV53" s="27">
        <f t="shared" si="370"/>
        <v>1</v>
      </c>
      <c r="MW53" s="27" t="str">
        <f t="shared" si="184"/>
        <v>1</v>
      </c>
      <c r="MX53" s="27" t="str">
        <f t="shared" si="340"/>
        <v/>
      </c>
      <c r="MY53" s="27" t="str">
        <f t="shared" si="185"/>
        <v/>
      </c>
      <c r="MZ53" s="28" t="str">
        <f t="shared" ca="1" si="186"/>
        <v/>
      </c>
      <c r="NA53" s="33">
        <f>入力シート!MY53</f>
        <v>0</v>
      </c>
      <c r="NB53" s="88" t="str">
        <f t="shared" ca="1" si="443"/>
        <v/>
      </c>
      <c r="NC53" s="87" t="str">
        <f t="shared" si="444"/>
        <v/>
      </c>
      <c r="ND53" s="89" t="str">
        <f t="shared" ca="1" si="187"/>
        <v/>
      </c>
      <c r="NE53" s="84">
        <f t="shared" si="188"/>
        <v>0</v>
      </c>
      <c r="NF53" s="84" t="str">
        <f t="shared" si="445"/>
        <v/>
      </c>
      <c r="NG53" s="84" t="str">
        <f t="shared" si="189"/>
        <v/>
      </c>
      <c r="NH53" s="24" t="str">
        <f t="shared" si="190"/>
        <v/>
      </c>
      <c r="NI53" s="101">
        <f>入力シート!MZ53</f>
        <v>0</v>
      </c>
      <c r="NJ53" s="210">
        <f>入力シート!NA53</f>
        <v>0</v>
      </c>
      <c r="NK53" s="211"/>
      <c r="NL53" s="212"/>
      <c r="NM53" s="94"/>
      <c r="NN53" s="94"/>
      <c r="NO53" s="94"/>
      <c r="NP53" s="14">
        <f>入力シート!NB53</f>
        <v>0</v>
      </c>
      <c r="NR53" s="30" t="str">
        <f t="shared" si="341"/>
        <v/>
      </c>
      <c r="NS53" s="101">
        <f>入力シート!NR53</f>
        <v>0</v>
      </c>
      <c r="NT53" s="101" t="str">
        <f>IF(NR53="","",入力シート!NS53)</f>
        <v/>
      </c>
      <c r="NU53" s="24">
        <f>TIME(入力シート!NU53,入力シート!NW53,0)</f>
        <v>0</v>
      </c>
      <c r="NV53" s="24">
        <f>TIME(入力シート!NY53,入力シート!OA53,0)</f>
        <v>0</v>
      </c>
      <c r="NW53" s="31">
        <f>TIME(入力シート!OC53,入力シート!OE53,0)</f>
        <v>0</v>
      </c>
      <c r="NX53" s="31">
        <f>TIME(入力シート!OG53,入力シート!OI53,0)</f>
        <v>0</v>
      </c>
      <c r="NY53" s="24">
        <f t="shared" si="191"/>
        <v>0</v>
      </c>
      <c r="NZ53" s="24">
        <f t="shared" si="192"/>
        <v>0</v>
      </c>
      <c r="OA53" s="24">
        <f t="shared" si="193"/>
        <v>0</v>
      </c>
      <c r="OB53" s="26" t="str">
        <f t="shared" si="30"/>
        <v/>
      </c>
      <c r="OC53" s="26" t="str">
        <f t="shared" si="31"/>
        <v/>
      </c>
      <c r="OD53" s="24" t="str">
        <f t="shared" si="390"/>
        <v/>
      </c>
      <c r="OE53" s="24" t="str">
        <f t="shared" si="446"/>
        <v/>
      </c>
      <c r="OF53" s="101" t="str">
        <f t="shared" si="195"/>
        <v/>
      </c>
      <c r="OG53" s="24" t="str">
        <f t="shared" si="196"/>
        <v/>
      </c>
      <c r="OH53" s="27">
        <f t="shared" si="371"/>
        <v>1</v>
      </c>
      <c r="OI53" s="27" t="str">
        <f t="shared" si="197"/>
        <v>1</v>
      </c>
      <c r="OJ53" s="27" t="str">
        <f t="shared" si="342"/>
        <v/>
      </c>
      <c r="OK53" s="27" t="str">
        <f t="shared" si="198"/>
        <v/>
      </c>
      <c r="OL53" s="28" t="str">
        <f t="shared" ca="1" si="199"/>
        <v/>
      </c>
      <c r="OM53" s="33">
        <f>入力シート!OK53</f>
        <v>0</v>
      </c>
      <c r="ON53" s="88" t="str">
        <f t="shared" ca="1" si="447"/>
        <v/>
      </c>
      <c r="OO53" s="87" t="str">
        <f t="shared" si="448"/>
        <v/>
      </c>
      <c r="OP53" s="89" t="str">
        <f t="shared" ca="1" si="200"/>
        <v/>
      </c>
      <c r="OQ53" s="84">
        <f t="shared" si="201"/>
        <v>0</v>
      </c>
      <c r="OR53" s="84" t="str">
        <f t="shared" si="449"/>
        <v/>
      </c>
      <c r="OS53" s="84" t="str">
        <f t="shared" si="202"/>
        <v/>
      </c>
      <c r="OT53" s="24" t="str">
        <f t="shared" si="203"/>
        <v/>
      </c>
      <c r="OU53" s="101">
        <f>入力シート!OL53</f>
        <v>0</v>
      </c>
      <c r="OV53" s="210">
        <f>入力シート!OM53</f>
        <v>0</v>
      </c>
      <c r="OW53" s="211"/>
      <c r="OX53" s="212"/>
      <c r="OY53" s="94"/>
      <c r="OZ53" s="94"/>
      <c r="PA53" s="94"/>
      <c r="PB53" s="14">
        <f>入力シート!ON53</f>
        <v>0</v>
      </c>
      <c r="PD53" s="30" t="str">
        <f t="shared" si="343"/>
        <v/>
      </c>
      <c r="PE53" s="101">
        <f>入力シート!PD53</f>
        <v>0</v>
      </c>
      <c r="PF53" s="101" t="str">
        <f>IF(PD53="","",入力シート!PE53)</f>
        <v/>
      </c>
      <c r="PG53" s="24">
        <f>TIME(入力シート!PG53,入力シート!PI53,0)</f>
        <v>0</v>
      </c>
      <c r="PH53" s="24">
        <f>TIME(入力シート!PK53,入力シート!PM53,0)</f>
        <v>0</v>
      </c>
      <c r="PI53" s="31">
        <f>TIME(入力シート!PO53,入力シート!PQ53,0)</f>
        <v>0</v>
      </c>
      <c r="PJ53" s="31">
        <f>TIME(入力シート!PS53,入力シート!PU53,0)</f>
        <v>0</v>
      </c>
      <c r="PK53" s="24">
        <f t="shared" si="204"/>
        <v>0</v>
      </c>
      <c r="PL53" s="24">
        <f t="shared" si="205"/>
        <v>0</v>
      </c>
      <c r="PM53" s="24">
        <f t="shared" si="206"/>
        <v>0</v>
      </c>
      <c r="PN53" s="26" t="str">
        <f t="shared" si="33"/>
        <v/>
      </c>
      <c r="PO53" s="26" t="str">
        <f t="shared" si="34"/>
        <v/>
      </c>
      <c r="PP53" s="24" t="str">
        <f t="shared" si="391"/>
        <v/>
      </c>
      <c r="PQ53" s="24" t="str">
        <f t="shared" si="450"/>
        <v/>
      </c>
      <c r="PR53" s="101" t="str">
        <f t="shared" si="208"/>
        <v/>
      </c>
      <c r="PS53" s="24" t="str">
        <f t="shared" si="209"/>
        <v/>
      </c>
      <c r="PT53" s="27">
        <f t="shared" si="372"/>
        <v>1</v>
      </c>
      <c r="PU53" s="27" t="str">
        <f t="shared" si="210"/>
        <v>1</v>
      </c>
      <c r="PV53" s="27" t="str">
        <f t="shared" si="344"/>
        <v/>
      </c>
      <c r="PW53" s="27" t="str">
        <f t="shared" si="211"/>
        <v/>
      </c>
      <c r="PX53" s="28" t="str">
        <f t="shared" ca="1" si="212"/>
        <v/>
      </c>
      <c r="PY53" s="33">
        <f>入力シート!PW53</f>
        <v>0</v>
      </c>
      <c r="PZ53" s="88" t="str">
        <f t="shared" ca="1" si="451"/>
        <v/>
      </c>
      <c r="QA53" s="87" t="str">
        <f t="shared" si="452"/>
        <v/>
      </c>
      <c r="QB53" s="89" t="str">
        <f t="shared" ca="1" si="213"/>
        <v/>
      </c>
      <c r="QC53" s="84">
        <f t="shared" si="214"/>
        <v>0</v>
      </c>
      <c r="QD53" s="84" t="str">
        <f t="shared" si="453"/>
        <v/>
      </c>
      <c r="QE53" s="84" t="str">
        <f t="shared" si="215"/>
        <v/>
      </c>
      <c r="QF53" s="24" t="str">
        <f t="shared" si="216"/>
        <v/>
      </c>
      <c r="QG53" s="101">
        <f>入力シート!PX53</f>
        <v>0</v>
      </c>
      <c r="QH53" s="210">
        <f>入力シート!PY53</f>
        <v>0</v>
      </c>
      <c r="QI53" s="211"/>
      <c r="QJ53" s="212"/>
      <c r="QK53" s="94"/>
      <c r="QL53" s="94"/>
      <c r="QM53" s="94"/>
      <c r="QN53" s="14">
        <f>入力シート!PZ53</f>
        <v>0</v>
      </c>
      <c r="QP53" s="30" t="str">
        <f t="shared" si="345"/>
        <v/>
      </c>
      <c r="QQ53" s="101">
        <f>入力シート!QP53</f>
        <v>0</v>
      </c>
      <c r="QR53" s="101" t="str">
        <f>IF(QP53="","",入力シート!QQ53)</f>
        <v/>
      </c>
      <c r="QS53" s="24">
        <f>TIME(入力シート!QS53,入力シート!QU53,0)</f>
        <v>0</v>
      </c>
      <c r="QT53" s="24">
        <f>TIME(入力シート!QW53,入力シート!QY53,0)</f>
        <v>0</v>
      </c>
      <c r="QU53" s="31">
        <f>TIME(入力シート!RA53,入力シート!RC53,0)</f>
        <v>0</v>
      </c>
      <c r="QV53" s="31">
        <f>TIME(入力シート!RE53,入力シート!RG53,0)</f>
        <v>0</v>
      </c>
      <c r="QW53" s="24">
        <f t="shared" si="217"/>
        <v>0</v>
      </c>
      <c r="QX53" s="24">
        <f t="shared" si="218"/>
        <v>0</v>
      </c>
      <c r="QY53" s="24">
        <f t="shared" si="219"/>
        <v>0</v>
      </c>
      <c r="QZ53" s="26" t="str">
        <f t="shared" si="36"/>
        <v/>
      </c>
      <c r="RA53" s="26" t="str">
        <f t="shared" si="37"/>
        <v/>
      </c>
      <c r="RB53" s="24" t="str">
        <f t="shared" si="392"/>
        <v/>
      </c>
      <c r="RC53" s="24" t="str">
        <f t="shared" si="454"/>
        <v/>
      </c>
      <c r="RD53" s="101" t="str">
        <f t="shared" si="221"/>
        <v/>
      </c>
      <c r="RE53" s="24" t="str">
        <f t="shared" si="222"/>
        <v/>
      </c>
      <c r="RF53" s="27">
        <f t="shared" si="373"/>
        <v>1</v>
      </c>
      <c r="RG53" s="27" t="str">
        <f t="shared" si="223"/>
        <v>1</v>
      </c>
      <c r="RH53" s="27" t="str">
        <f t="shared" si="346"/>
        <v/>
      </c>
      <c r="RI53" s="27" t="str">
        <f t="shared" si="224"/>
        <v/>
      </c>
      <c r="RJ53" s="28" t="str">
        <f t="shared" ca="1" si="225"/>
        <v/>
      </c>
      <c r="RK53" s="33">
        <f>入力シート!RI53</f>
        <v>0</v>
      </c>
      <c r="RL53" s="88" t="str">
        <f t="shared" ca="1" si="455"/>
        <v/>
      </c>
      <c r="RM53" s="87" t="str">
        <f t="shared" si="456"/>
        <v/>
      </c>
      <c r="RN53" s="89" t="str">
        <f t="shared" ca="1" si="226"/>
        <v/>
      </c>
      <c r="RO53" s="84">
        <f t="shared" si="227"/>
        <v>0</v>
      </c>
      <c r="RP53" s="84" t="str">
        <f t="shared" si="457"/>
        <v/>
      </c>
      <c r="RQ53" s="84" t="str">
        <f t="shared" si="228"/>
        <v/>
      </c>
      <c r="RR53" s="24" t="str">
        <f t="shared" si="229"/>
        <v/>
      </c>
      <c r="RS53" s="101">
        <f>入力シート!RJ53</f>
        <v>0</v>
      </c>
      <c r="RT53" s="210">
        <f>入力シート!RK53</f>
        <v>0</v>
      </c>
      <c r="RU53" s="211"/>
      <c r="RV53" s="212"/>
      <c r="RW53" s="94"/>
      <c r="RX53" s="94"/>
      <c r="RY53" s="94"/>
      <c r="RZ53" s="14">
        <f>入力シート!RL53</f>
        <v>0</v>
      </c>
      <c r="SB53" s="30" t="str">
        <f t="shared" si="347"/>
        <v/>
      </c>
      <c r="SC53" s="101">
        <f>入力シート!SB53</f>
        <v>0</v>
      </c>
      <c r="SD53" s="101" t="str">
        <f>IF(SB53="","",入力シート!SC53)</f>
        <v/>
      </c>
      <c r="SE53" s="24">
        <f>TIME(入力シート!SE53,入力シート!SG53,0)</f>
        <v>0</v>
      </c>
      <c r="SF53" s="24">
        <f>TIME(入力シート!SI53,入力シート!SK53,0)</f>
        <v>0</v>
      </c>
      <c r="SG53" s="31">
        <f>TIME(入力シート!SM53,入力シート!SO53,0)</f>
        <v>0</v>
      </c>
      <c r="SH53" s="31">
        <f>TIME(入力シート!SQ53,入力シート!SS53,0)</f>
        <v>0</v>
      </c>
      <c r="SI53" s="24">
        <f t="shared" si="230"/>
        <v>0</v>
      </c>
      <c r="SJ53" s="24">
        <f t="shared" si="231"/>
        <v>0</v>
      </c>
      <c r="SK53" s="24">
        <f t="shared" si="232"/>
        <v>0</v>
      </c>
      <c r="SL53" s="26" t="str">
        <f t="shared" si="39"/>
        <v/>
      </c>
      <c r="SM53" s="26" t="str">
        <f t="shared" si="40"/>
        <v/>
      </c>
      <c r="SN53" s="24" t="str">
        <f t="shared" si="393"/>
        <v/>
      </c>
      <c r="SO53" s="24" t="str">
        <f t="shared" si="458"/>
        <v/>
      </c>
      <c r="SP53" s="101" t="str">
        <f t="shared" si="234"/>
        <v/>
      </c>
      <c r="SQ53" s="24" t="str">
        <f t="shared" si="235"/>
        <v/>
      </c>
      <c r="SR53" s="27">
        <f t="shared" si="374"/>
        <v>1</v>
      </c>
      <c r="SS53" s="27" t="str">
        <f t="shared" si="236"/>
        <v>1</v>
      </c>
      <c r="ST53" s="27" t="str">
        <f t="shared" si="348"/>
        <v/>
      </c>
      <c r="SU53" s="27" t="str">
        <f t="shared" si="237"/>
        <v/>
      </c>
      <c r="SV53" s="28" t="str">
        <f t="shared" ca="1" si="238"/>
        <v/>
      </c>
      <c r="SW53" s="33">
        <f>入力シート!SU53</f>
        <v>0</v>
      </c>
      <c r="SX53" s="88" t="str">
        <f t="shared" ca="1" si="459"/>
        <v/>
      </c>
      <c r="SY53" s="87" t="str">
        <f t="shared" si="460"/>
        <v/>
      </c>
      <c r="SZ53" s="89" t="str">
        <f t="shared" ca="1" si="239"/>
        <v/>
      </c>
      <c r="TA53" s="84">
        <f t="shared" si="240"/>
        <v>0</v>
      </c>
      <c r="TB53" s="84" t="str">
        <f t="shared" si="461"/>
        <v/>
      </c>
      <c r="TC53" s="84" t="str">
        <f t="shared" si="241"/>
        <v/>
      </c>
      <c r="TD53" s="24" t="str">
        <f t="shared" si="242"/>
        <v/>
      </c>
      <c r="TE53" s="101">
        <f>入力シート!SV53</f>
        <v>0</v>
      </c>
      <c r="TF53" s="210">
        <f>入力シート!SW53</f>
        <v>0</v>
      </c>
      <c r="TG53" s="211"/>
      <c r="TH53" s="212"/>
      <c r="TI53" s="94"/>
      <c r="TJ53" s="94"/>
      <c r="TK53" s="94"/>
      <c r="TL53" s="14">
        <f>入力シート!SX53</f>
        <v>0</v>
      </c>
      <c r="TN53" s="30" t="str">
        <f t="shared" si="349"/>
        <v/>
      </c>
      <c r="TO53" s="101">
        <f>入力シート!TN53</f>
        <v>0</v>
      </c>
      <c r="TP53" s="101" t="str">
        <f>IF(TN53="","",入力シート!TO53)</f>
        <v/>
      </c>
      <c r="TQ53" s="24">
        <f>TIME(入力シート!TQ53,入力シート!TS53,0)</f>
        <v>0</v>
      </c>
      <c r="TR53" s="24">
        <f>TIME(入力シート!TU53,入力シート!TW53,0)</f>
        <v>0</v>
      </c>
      <c r="TS53" s="31">
        <f>TIME(入力シート!TY53,入力シート!UA53,0)</f>
        <v>0</v>
      </c>
      <c r="TT53" s="31">
        <f>TIME(入力シート!UC53,入力シート!UE53,0)</f>
        <v>0</v>
      </c>
      <c r="TU53" s="24">
        <f t="shared" si="243"/>
        <v>0</v>
      </c>
      <c r="TV53" s="24">
        <f t="shared" si="244"/>
        <v>0</v>
      </c>
      <c r="TW53" s="24">
        <f t="shared" si="245"/>
        <v>0</v>
      </c>
      <c r="TX53" s="26" t="str">
        <f t="shared" si="42"/>
        <v/>
      </c>
      <c r="TY53" s="26" t="str">
        <f t="shared" si="43"/>
        <v/>
      </c>
      <c r="TZ53" s="24" t="str">
        <f t="shared" si="394"/>
        <v/>
      </c>
      <c r="UA53" s="24" t="str">
        <f t="shared" si="462"/>
        <v/>
      </c>
      <c r="UB53" s="101" t="str">
        <f t="shared" si="247"/>
        <v/>
      </c>
      <c r="UC53" s="24" t="str">
        <f t="shared" si="248"/>
        <v/>
      </c>
      <c r="UD53" s="27">
        <f t="shared" si="375"/>
        <v>1</v>
      </c>
      <c r="UE53" s="27" t="str">
        <f t="shared" si="249"/>
        <v>1</v>
      </c>
      <c r="UF53" s="27" t="str">
        <f t="shared" si="350"/>
        <v/>
      </c>
      <c r="UG53" s="27" t="str">
        <f t="shared" si="250"/>
        <v/>
      </c>
      <c r="UH53" s="28" t="str">
        <f t="shared" ca="1" si="251"/>
        <v/>
      </c>
      <c r="UI53" s="33">
        <f>入力シート!UG53</f>
        <v>0</v>
      </c>
      <c r="UJ53" s="88" t="str">
        <f t="shared" ca="1" si="463"/>
        <v/>
      </c>
      <c r="UK53" s="87" t="str">
        <f t="shared" si="464"/>
        <v/>
      </c>
      <c r="UL53" s="89" t="str">
        <f t="shared" ca="1" si="252"/>
        <v/>
      </c>
      <c r="UM53" s="84">
        <f t="shared" si="253"/>
        <v>0</v>
      </c>
      <c r="UN53" s="84" t="str">
        <f t="shared" si="465"/>
        <v/>
      </c>
      <c r="UO53" s="84" t="str">
        <f t="shared" si="254"/>
        <v/>
      </c>
      <c r="UP53" s="24" t="str">
        <f t="shared" si="255"/>
        <v/>
      </c>
      <c r="UQ53" s="101">
        <f>入力シート!UH53</f>
        <v>0</v>
      </c>
      <c r="UR53" s="210">
        <f>入力シート!UI53</f>
        <v>0</v>
      </c>
      <c r="US53" s="211"/>
      <c r="UT53" s="212"/>
      <c r="UU53" s="94"/>
      <c r="UV53" s="94"/>
      <c r="UW53" s="94"/>
      <c r="UX53" s="14">
        <f>入力シート!UJ53</f>
        <v>0</v>
      </c>
      <c r="UZ53" s="30" t="str">
        <f t="shared" si="351"/>
        <v/>
      </c>
      <c r="VA53" s="101">
        <f>入力シート!UZ53</f>
        <v>0</v>
      </c>
      <c r="VB53" s="101" t="str">
        <f>IF(UZ53="","",入力シート!VA53)</f>
        <v/>
      </c>
      <c r="VC53" s="24">
        <f>TIME(入力シート!VC53,入力シート!VE53,0)</f>
        <v>0</v>
      </c>
      <c r="VD53" s="24">
        <f>TIME(入力シート!VG53,入力シート!VI53,0)</f>
        <v>0</v>
      </c>
      <c r="VE53" s="31">
        <f>TIME(入力シート!VK53,入力シート!VM53,0)</f>
        <v>0</v>
      </c>
      <c r="VF53" s="31">
        <f>TIME(入力シート!VO53,入力シート!VQ53,0)</f>
        <v>0</v>
      </c>
      <c r="VG53" s="24">
        <f t="shared" si="256"/>
        <v>0</v>
      </c>
      <c r="VH53" s="24">
        <f t="shared" si="257"/>
        <v>0</v>
      </c>
      <c r="VI53" s="24">
        <f t="shared" si="258"/>
        <v>0</v>
      </c>
      <c r="VJ53" s="26" t="str">
        <f t="shared" si="45"/>
        <v/>
      </c>
      <c r="VK53" s="26" t="str">
        <f t="shared" si="46"/>
        <v/>
      </c>
      <c r="VL53" s="24" t="str">
        <f t="shared" si="395"/>
        <v/>
      </c>
      <c r="VM53" s="24" t="str">
        <f t="shared" si="466"/>
        <v/>
      </c>
      <c r="VN53" s="101" t="str">
        <f t="shared" si="260"/>
        <v/>
      </c>
      <c r="VO53" s="24" t="str">
        <f t="shared" si="261"/>
        <v/>
      </c>
      <c r="VP53" s="27">
        <f t="shared" si="376"/>
        <v>1</v>
      </c>
      <c r="VQ53" s="27" t="str">
        <f t="shared" si="262"/>
        <v>1</v>
      </c>
      <c r="VR53" s="27" t="str">
        <f t="shared" si="352"/>
        <v/>
      </c>
      <c r="VS53" s="27" t="str">
        <f t="shared" si="263"/>
        <v/>
      </c>
      <c r="VT53" s="28" t="str">
        <f t="shared" ca="1" si="264"/>
        <v/>
      </c>
      <c r="VU53" s="33">
        <f>入力シート!VS53</f>
        <v>0</v>
      </c>
      <c r="VV53" s="88" t="str">
        <f t="shared" ca="1" si="467"/>
        <v/>
      </c>
      <c r="VW53" s="87" t="str">
        <f t="shared" si="468"/>
        <v/>
      </c>
      <c r="VX53" s="89" t="str">
        <f t="shared" ca="1" si="265"/>
        <v/>
      </c>
      <c r="VY53" s="84">
        <f t="shared" si="266"/>
        <v>0</v>
      </c>
      <c r="VZ53" s="84" t="str">
        <f t="shared" si="469"/>
        <v/>
      </c>
      <c r="WA53" s="84" t="str">
        <f t="shared" si="267"/>
        <v/>
      </c>
      <c r="WB53" s="24" t="str">
        <f t="shared" si="268"/>
        <v/>
      </c>
      <c r="WC53" s="101">
        <f>入力シート!VT53</f>
        <v>0</v>
      </c>
      <c r="WD53" s="210">
        <f>入力シート!VU53</f>
        <v>0</v>
      </c>
      <c r="WE53" s="211"/>
      <c r="WF53" s="212"/>
      <c r="WG53" s="94"/>
      <c r="WH53" s="94"/>
      <c r="WI53" s="94"/>
      <c r="WJ53" s="14">
        <f>入力シート!VV53</f>
        <v>0</v>
      </c>
      <c r="WL53" s="30" t="str">
        <f t="shared" si="353"/>
        <v/>
      </c>
      <c r="WM53" s="101">
        <f>入力シート!WL53</f>
        <v>0</v>
      </c>
      <c r="WN53" s="101" t="str">
        <f>IF(WL53="","",入力シート!WM53)</f>
        <v/>
      </c>
      <c r="WO53" s="24">
        <f>TIME(入力シート!WO53,入力シート!WQ53,0)</f>
        <v>0</v>
      </c>
      <c r="WP53" s="24">
        <f>TIME(入力シート!WS53,入力シート!WU53,0)</f>
        <v>0</v>
      </c>
      <c r="WQ53" s="31">
        <f>TIME(入力シート!WW53,入力シート!WY53,0)</f>
        <v>0</v>
      </c>
      <c r="WR53" s="31">
        <f>TIME(入力シート!XA53,入力シート!XC53,0)</f>
        <v>0</v>
      </c>
      <c r="WS53" s="24">
        <f t="shared" si="269"/>
        <v>0</v>
      </c>
      <c r="WT53" s="24">
        <f t="shared" si="270"/>
        <v>0</v>
      </c>
      <c r="WU53" s="24">
        <f t="shared" si="271"/>
        <v>0</v>
      </c>
      <c r="WV53" s="26" t="str">
        <f t="shared" si="48"/>
        <v/>
      </c>
      <c r="WW53" s="26" t="str">
        <f t="shared" si="49"/>
        <v/>
      </c>
      <c r="WX53" s="24" t="str">
        <f t="shared" si="396"/>
        <v/>
      </c>
      <c r="WY53" s="24" t="str">
        <f t="shared" si="470"/>
        <v/>
      </c>
      <c r="WZ53" s="101" t="str">
        <f t="shared" si="273"/>
        <v/>
      </c>
      <c r="XA53" s="24" t="str">
        <f t="shared" si="274"/>
        <v/>
      </c>
      <c r="XB53" s="27">
        <f t="shared" si="377"/>
        <v>1</v>
      </c>
      <c r="XC53" s="27" t="str">
        <f t="shared" si="275"/>
        <v>1</v>
      </c>
      <c r="XD53" s="27" t="str">
        <f t="shared" si="354"/>
        <v/>
      </c>
      <c r="XE53" s="27" t="str">
        <f t="shared" si="276"/>
        <v/>
      </c>
      <c r="XF53" s="28" t="str">
        <f t="shared" ca="1" si="277"/>
        <v/>
      </c>
      <c r="XG53" s="33">
        <f>入力シート!XE53</f>
        <v>0</v>
      </c>
      <c r="XH53" s="88" t="str">
        <f t="shared" ca="1" si="471"/>
        <v/>
      </c>
      <c r="XI53" s="87" t="str">
        <f t="shared" si="472"/>
        <v/>
      </c>
      <c r="XJ53" s="89" t="str">
        <f t="shared" ca="1" si="278"/>
        <v/>
      </c>
      <c r="XK53" s="84">
        <f t="shared" si="279"/>
        <v>0</v>
      </c>
      <c r="XL53" s="84" t="str">
        <f t="shared" si="473"/>
        <v/>
      </c>
      <c r="XM53" s="84" t="str">
        <f t="shared" si="280"/>
        <v/>
      </c>
      <c r="XN53" s="24" t="str">
        <f t="shared" si="281"/>
        <v/>
      </c>
      <c r="XO53" s="101">
        <f>入力シート!XF53</f>
        <v>0</v>
      </c>
      <c r="XP53" s="210">
        <f>入力シート!XG53</f>
        <v>0</v>
      </c>
      <c r="XQ53" s="211"/>
      <c r="XR53" s="212"/>
      <c r="XS53" s="94"/>
      <c r="XT53" s="94"/>
      <c r="XU53" s="94"/>
      <c r="XV53" s="14">
        <f>入力シート!XH53</f>
        <v>0</v>
      </c>
      <c r="XX53" s="30" t="str">
        <f t="shared" si="355"/>
        <v/>
      </c>
      <c r="XY53" s="101">
        <f>入力シート!XX53</f>
        <v>0</v>
      </c>
      <c r="XZ53" s="101" t="str">
        <f>IF(XX53="","",入力シート!XY53)</f>
        <v/>
      </c>
      <c r="YA53" s="24">
        <f>TIME(入力シート!YA53,入力シート!YC53,0)</f>
        <v>0</v>
      </c>
      <c r="YB53" s="24">
        <f>TIME(入力シート!YE53,入力シート!YG53,0)</f>
        <v>0</v>
      </c>
      <c r="YC53" s="31">
        <f>TIME(入力シート!YI53,入力シート!YK53,0)</f>
        <v>0</v>
      </c>
      <c r="YD53" s="31">
        <f>TIME(入力シート!YM53,入力シート!YO53,0)</f>
        <v>0</v>
      </c>
      <c r="YE53" s="24">
        <f t="shared" si="282"/>
        <v>0</v>
      </c>
      <c r="YF53" s="24">
        <f t="shared" si="283"/>
        <v>0</v>
      </c>
      <c r="YG53" s="24">
        <f t="shared" si="284"/>
        <v>0</v>
      </c>
      <c r="YH53" s="26" t="str">
        <f t="shared" si="51"/>
        <v/>
      </c>
      <c r="YI53" s="26" t="str">
        <f t="shared" si="52"/>
        <v/>
      </c>
      <c r="YJ53" s="24" t="str">
        <f t="shared" si="397"/>
        <v/>
      </c>
      <c r="YK53" s="24" t="str">
        <f t="shared" si="474"/>
        <v/>
      </c>
      <c r="YL53" s="101" t="str">
        <f t="shared" si="286"/>
        <v/>
      </c>
      <c r="YM53" s="24" t="str">
        <f t="shared" si="287"/>
        <v/>
      </c>
      <c r="YN53" s="27">
        <f t="shared" si="378"/>
        <v>1</v>
      </c>
      <c r="YO53" s="27" t="str">
        <f t="shared" si="288"/>
        <v>1</v>
      </c>
      <c r="YP53" s="27" t="str">
        <f t="shared" si="356"/>
        <v/>
      </c>
      <c r="YQ53" s="27" t="str">
        <f t="shared" si="289"/>
        <v/>
      </c>
      <c r="YR53" s="28" t="str">
        <f t="shared" ca="1" si="290"/>
        <v/>
      </c>
      <c r="YS53" s="33">
        <f>入力シート!YQ53</f>
        <v>0</v>
      </c>
      <c r="YT53" s="88" t="str">
        <f t="shared" ca="1" si="475"/>
        <v/>
      </c>
      <c r="YU53" s="87" t="str">
        <f t="shared" si="476"/>
        <v/>
      </c>
      <c r="YV53" s="89" t="str">
        <f t="shared" ca="1" si="291"/>
        <v/>
      </c>
      <c r="YW53" s="84">
        <f t="shared" si="292"/>
        <v>0</v>
      </c>
      <c r="YX53" s="84" t="str">
        <f t="shared" si="477"/>
        <v/>
      </c>
      <c r="YY53" s="84" t="str">
        <f t="shared" si="293"/>
        <v/>
      </c>
      <c r="YZ53" s="24" t="str">
        <f t="shared" si="294"/>
        <v/>
      </c>
      <c r="ZA53" s="101">
        <f>入力シート!YR53</f>
        <v>0</v>
      </c>
      <c r="ZB53" s="210">
        <f>入力シート!YS53</f>
        <v>0</v>
      </c>
      <c r="ZC53" s="211"/>
      <c r="ZD53" s="212"/>
      <c r="ZE53" s="94"/>
      <c r="ZF53" s="94"/>
      <c r="ZG53" s="94"/>
      <c r="ZH53" s="14">
        <f>入力シート!YT53</f>
        <v>0</v>
      </c>
      <c r="ZJ53" s="30" t="str">
        <f t="shared" si="357"/>
        <v/>
      </c>
      <c r="ZK53" s="101">
        <f>入力シート!ZJ53</f>
        <v>0</v>
      </c>
      <c r="ZL53" s="101" t="str">
        <f>IF(ZJ53="","",入力シート!ZK53)</f>
        <v/>
      </c>
      <c r="ZM53" s="24">
        <f>TIME(入力シート!ZM53,入力シート!ZO53,0)</f>
        <v>0</v>
      </c>
      <c r="ZN53" s="24">
        <f>TIME(入力シート!ZQ53,入力シート!ZS53,0)</f>
        <v>0</v>
      </c>
      <c r="ZO53" s="31">
        <f>TIME(入力シート!ZU53,入力シート!ZW53,0)</f>
        <v>0</v>
      </c>
      <c r="ZP53" s="31">
        <f>TIME(入力シート!ZY53,入力シート!AAA53,0)</f>
        <v>0</v>
      </c>
      <c r="ZQ53" s="24">
        <f t="shared" si="295"/>
        <v>0</v>
      </c>
      <c r="ZR53" s="24">
        <f t="shared" si="296"/>
        <v>0</v>
      </c>
      <c r="ZS53" s="24">
        <f t="shared" si="297"/>
        <v>0</v>
      </c>
      <c r="ZT53" s="26" t="str">
        <f t="shared" si="54"/>
        <v/>
      </c>
      <c r="ZU53" s="26" t="str">
        <f t="shared" si="55"/>
        <v/>
      </c>
      <c r="ZV53" s="24" t="str">
        <f t="shared" si="398"/>
        <v/>
      </c>
      <c r="ZW53" s="24" t="str">
        <f t="shared" si="478"/>
        <v/>
      </c>
      <c r="ZX53" s="101" t="str">
        <f t="shared" si="299"/>
        <v/>
      </c>
      <c r="ZY53" s="24" t="str">
        <f t="shared" si="300"/>
        <v/>
      </c>
      <c r="ZZ53" s="27">
        <f t="shared" si="379"/>
        <v>1</v>
      </c>
      <c r="AAA53" s="27" t="str">
        <f t="shared" si="301"/>
        <v>1</v>
      </c>
      <c r="AAB53" s="27" t="str">
        <f t="shared" si="358"/>
        <v/>
      </c>
      <c r="AAC53" s="27" t="str">
        <f t="shared" si="302"/>
        <v/>
      </c>
      <c r="AAD53" s="28" t="str">
        <f t="shared" ca="1" si="303"/>
        <v/>
      </c>
      <c r="AAE53" s="33">
        <f>入力シート!AAC53</f>
        <v>0</v>
      </c>
      <c r="AAF53" s="88" t="str">
        <f t="shared" ca="1" si="479"/>
        <v/>
      </c>
      <c r="AAG53" s="87" t="str">
        <f t="shared" si="480"/>
        <v/>
      </c>
      <c r="AAH53" s="89" t="str">
        <f t="shared" ca="1" si="304"/>
        <v/>
      </c>
      <c r="AAI53" s="84">
        <f t="shared" si="305"/>
        <v>0</v>
      </c>
      <c r="AAJ53" s="84" t="str">
        <f t="shared" si="481"/>
        <v/>
      </c>
      <c r="AAK53" s="84" t="str">
        <f t="shared" si="306"/>
        <v/>
      </c>
      <c r="AAL53" s="24" t="str">
        <f t="shared" si="307"/>
        <v/>
      </c>
      <c r="AAM53" s="101">
        <f>入力シート!AAD53</f>
        <v>0</v>
      </c>
      <c r="AAN53" s="210">
        <f>入力シート!AAE53</f>
        <v>0</v>
      </c>
      <c r="AAO53" s="211"/>
      <c r="AAP53" s="212"/>
      <c r="AAQ53" s="94"/>
      <c r="AAR53" s="94"/>
      <c r="AAS53" s="94"/>
      <c r="AAT53" s="14">
        <f>入力シート!AAF53</f>
        <v>0</v>
      </c>
      <c r="AAV53" s="30" t="str">
        <f t="shared" si="359"/>
        <v/>
      </c>
      <c r="AAW53" s="101">
        <f>入力シート!AAV53</f>
        <v>0</v>
      </c>
      <c r="AAX53" s="101" t="str">
        <f>IF(AAV53="","",入力シート!AAW53)</f>
        <v/>
      </c>
      <c r="AAY53" s="24">
        <f>TIME(入力シート!AAY53,入力シート!ABA53,0)</f>
        <v>0</v>
      </c>
      <c r="AAZ53" s="24">
        <f>TIME(入力シート!ABC53,入力シート!ABE53,0)</f>
        <v>0</v>
      </c>
      <c r="ABA53" s="31">
        <f>TIME(入力シート!ABG53,入力シート!ABI53,0)</f>
        <v>0</v>
      </c>
      <c r="ABB53" s="31">
        <f>TIME(入力シート!ABK53,入力シート!ABM53,0)</f>
        <v>0</v>
      </c>
      <c r="ABC53" s="24">
        <f t="shared" si="308"/>
        <v>0</v>
      </c>
      <c r="ABD53" s="24">
        <f t="shared" si="309"/>
        <v>0</v>
      </c>
      <c r="ABE53" s="24">
        <f t="shared" si="310"/>
        <v>0</v>
      </c>
      <c r="ABF53" s="26" t="str">
        <f t="shared" si="57"/>
        <v/>
      </c>
      <c r="ABG53" s="26" t="str">
        <f t="shared" si="58"/>
        <v/>
      </c>
      <c r="ABH53" s="24" t="str">
        <f t="shared" si="399"/>
        <v/>
      </c>
      <c r="ABI53" s="24" t="str">
        <f t="shared" si="482"/>
        <v/>
      </c>
      <c r="ABJ53" s="101" t="str">
        <f t="shared" si="312"/>
        <v/>
      </c>
      <c r="ABK53" s="24" t="str">
        <f t="shared" si="313"/>
        <v/>
      </c>
      <c r="ABL53" s="27">
        <f t="shared" si="380"/>
        <v>1</v>
      </c>
      <c r="ABM53" s="27" t="str">
        <f t="shared" si="314"/>
        <v>1</v>
      </c>
      <c r="ABN53" s="27" t="str">
        <f t="shared" si="360"/>
        <v/>
      </c>
      <c r="ABO53" s="27" t="str">
        <f t="shared" si="315"/>
        <v/>
      </c>
      <c r="ABP53" s="28" t="str">
        <f t="shared" ca="1" si="316"/>
        <v/>
      </c>
      <c r="ABQ53" s="33">
        <f>入力シート!ABO53</f>
        <v>0</v>
      </c>
      <c r="ABR53" s="88" t="str">
        <f t="shared" ca="1" si="483"/>
        <v/>
      </c>
      <c r="ABS53" s="87" t="str">
        <f t="shared" si="484"/>
        <v/>
      </c>
      <c r="ABT53" s="89" t="str">
        <f t="shared" ca="1" si="317"/>
        <v/>
      </c>
      <c r="ABU53" s="84">
        <f t="shared" si="318"/>
        <v>0</v>
      </c>
      <c r="ABV53" s="84" t="str">
        <f t="shared" si="485"/>
        <v/>
      </c>
      <c r="ABW53" s="84" t="str">
        <f t="shared" si="319"/>
        <v/>
      </c>
      <c r="ABX53" s="24" t="str">
        <f t="shared" si="320"/>
        <v/>
      </c>
      <c r="ABY53" s="101">
        <f>入力シート!ABP53</f>
        <v>0</v>
      </c>
      <c r="ABZ53" s="210">
        <f>入力シート!ABQ53</f>
        <v>0</v>
      </c>
      <c r="ACA53" s="211"/>
      <c r="ACB53" s="212"/>
      <c r="ACC53" s="94"/>
      <c r="ACD53" s="94"/>
      <c r="ACE53" s="94"/>
      <c r="ACF53" s="14">
        <f>入力シート!ABR53</f>
        <v>0</v>
      </c>
    </row>
    <row r="54" spans="2:760" ht="18" customHeight="1" x14ac:dyDescent="0.2">
      <c r="B54" s="30" t="str">
        <f t="shared" si="321"/>
        <v/>
      </c>
      <c r="C54" s="101">
        <f>入力シート!B54</f>
        <v>0</v>
      </c>
      <c r="D54" s="101" t="str">
        <f>IF(B54="","",入力シート!C54)</f>
        <v/>
      </c>
      <c r="E54" s="24">
        <f>TIME(入力シート!E54,入力シート!G54,0)</f>
        <v>0</v>
      </c>
      <c r="F54" s="24">
        <f>TIME(入力シート!I54,入力シート!K54,0)</f>
        <v>0</v>
      </c>
      <c r="G54" s="31">
        <f>TIME(入力シート!M54,入力シート!O54,0)</f>
        <v>0</v>
      </c>
      <c r="H54" s="31">
        <f>TIME(入力シート!Q54,入力シート!S54,0)</f>
        <v>0</v>
      </c>
      <c r="I54" s="24">
        <f t="shared" si="60"/>
        <v>0</v>
      </c>
      <c r="J54" s="24">
        <f t="shared" si="61"/>
        <v>0</v>
      </c>
      <c r="K54" s="24">
        <f t="shared" si="62"/>
        <v>0</v>
      </c>
      <c r="L54" s="26" t="str">
        <f t="shared" si="400"/>
        <v/>
      </c>
      <c r="M54" s="26" t="str">
        <f t="shared" si="486"/>
        <v/>
      </c>
      <c r="N54" s="24" t="str">
        <f t="shared" si="401"/>
        <v/>
      </c>
      <c r="O54" s="24" t="str">
        <f t="shared" si="402"/>
        <v/>
      </c>
      <c r="P54" s="101" t="str">
        <f t="shared" si="403"/>
        <v/>
      </c>
      <c r="Q54" s="24" t="str">
        <f t="shared" si="66"/>
        <v/>
      </c>
      <c r="R54" s="27">
        <f t="shared" si="361"/>
        <v>1</v>
      </c>
      <c r="S54" s="27" t="str">
        <f t="shared" si="404"/>
        <v>1</v>
      </c>
      <c r="T54" s="27" t="str">
        <f t="shared" si="322"/>
        <v/>
      </c>
      <c r="U54" s="27" t="str">
        <f t="shared" si="405"/>
        <v/>
      </c>
      <c r="V54" s="28" t="str">
        <f t="shared" ca="1" si="406"/>
        <v/>
      </c>
      <c r="W54" s="33">
        <f>入力シート!U54</f>
        <v>0</v>
      </c>
      <c r="X54" s="88" t="str">
        <f t="shared" ca="1" si="407"/>
        <v/>
      </c>
      <c r="Y54" s="87" t="str">
        <f t="shared" si="408"/>
        <v/>
      </c>
      <c r="Z54" s="89" t="str">
        <f t="shared" ca="1" si="70"/>
        <v/>
      </c>
      <c r="AA54" s="84">
        <f t="shared" si="71"/>
        <v>0</v>
      </c>
      <c r="AB54" s="84" t="str">
        <f t="shared" si="409"/>
        <v/>
      </c>
      <c r="AC54" s="84" t="str">
        <f t="shared" si="72"/>
        <v/>
      </c>
      <c r="AD54" s="24" t="str">
        <f t="shared" si="73"/>
        <v/>
      </c>
      <c r="AE54" s="101">
        <f>入力シート!V54</f>
        <v>0</v>
      </c>
      <c r="AF54" s="210">
        <f>入力シート!W54</f>
        <v>0</v>
      </c>
      <c r="AG54" s="211"/>
      <c r="AH54" s="212"/>
      <c r="AI54" s="94"/>
      <c r="AJ54" s="94"/>
      <c r="AK54" s="94"/>
      <c r="AL54" s="14">
        <f>入力シート!X54</f>
        <v>0</v>
      </c>
      <c r="AN54" s="30" t="str">
        <f t="shared" si="323"/>
        <v/>
      </c>
      <c r="AO54" s="101">
        <f>入力シート!AN54</f>
        <v>0</v>
      </c>
      <c r="AP54" s="101" t="str">
        <f>IF(AN54="","",入力シート!AO54)</f>
        <v/>
      </c>
      <c r="AQ54" s="24">
        <f>TIME(入力シート!AQ54,入力シート!AS54,0)</f>
        <v>0</v>
      </c>
      <c r="AR54" s="24">
        <f>TIME(入力シート!AU54,入力シート!AW54,0)</f>
        <v>0</v>
      </c>
      <c r="AS54" s="31">
        <f>TIME(入力シート!AY54,入力シート!BA54,0)</f>
        <v>0</v>
      </c>
      <c r="AT54" s="31">
        <f>TIME(入力シート!BC54,入力シート!BE54,0)</f>
        <v>0</v>
      </c>
      <c r="AU54" s="24">
        <f t="shared" si="74"/>
        <v>0</v>
      </c>
      <c r="AV54" s="24">
        <f t="shared" si="75"/>
        <v>0</v>
      </c>
      <c r="AW54" s="24">
        <f t="shared" si="76"/>
        <v>0</v>
      </c>
      <c r="AX54" s="26" t="str">
        <f t="shared" si="3"/>
        <v/>
      </c>
      <c r="AY54" s="26" t="str">
        <f t="shared" si="4"/>
        <v/>
      </c>
      <c r="AZ54" s="24" t="str">
        <f t="shared" si="381"/>
        <v/>
      </c>
      <c r="BA54" s="24" t="str">
        <f t="shared" si="410"/>
        <v/>
      </c>
      <c r="BB54" s="101" t="str">
        <f t="shared" si="78"/>
        <v/>
      </c>
      <c r="BC54" s="24" t="str">
        <f t="shared" si="79"/>
        <v/>
      </c>
      <c r="BD54" s="27">
        <f t="shared" si="362"/>
        <v>1</v>
      </c>
      <c r="BE54" s="27" t="str">
        <f t="shared" si="80"/>
        <v>1</v>
      </c>
      <c r="BF54" s="27" t="str">
        <f t="shared" si="324"/>
        <v/>
      </c>
      <c r="BG54" s="27" t="str">
        <f t="shared" si="81"/>
        <v/>
      </c>
      <c r="BH54" s="28" t="str">
        <f t="shared" ca="1" si="82"/>
        <v/>
      </c>
      <c r="BI54" s="33">
        <f>入力シート!BG54</f>
        <v>0</v>
      </c>
      <c r="BJ54" s="88" t="str">
        <f t="shared" ca="1" si="411"/>
        <v/>
      </c>
      <c r="BK54" s="87" t="str">
        <f t="shared" si="412"/>
        <v/>
      </c>
      <c r="BL54" s="89" t="str">
        <f t="shared" ca="1" si="83"/>
        <v/>
      </c>
      <c r="BM54" s="84">
        <f t="shared" si="84"/>
        <v>0</v>
      </c>
      <c r="BN54" s="84" t="str">
        <f t="shared" si="413"/>
        <v/>
      </c>
      <c r="BO54" s="84" t="str">
        <f t="shared" si="85"/>
        <v/>
      </c>
      <c r="BP54" s="24" t="str">
        <f t="shared" si="86"/>
        <v/>
      </c>
      <c r="BQ54" s="101">
        <f>入力シート!BH54</f>
        <v>0</v>
      </c>
      <c r="BR54" s="210">
        <f>入力シート!BI54</f>
        <v>0</v>
      </c>
      <c r="BS54" s="211"/>
      <c r="BT54" s="212"/>
      <c r="BU54" s="94"/>
      <c r="BV54" s="94"/>
      <c r="BW54" s="94"/>
      <c r="BX54" s="14">
        <f>入力シート!BJ54</f>
        <v>0</v>
      </c>
      <c r="BZ54" s="30" t="str">
        <f t="shared" si="325"/>
        <v/>
      </c>
      <c r="CA54" s="101">
        <f>入力シート!BZ54</f>
        <v>0</v>
      </c>
      <c r="CB54" s="101" t="str">
        <f>IF(BZ54="","",入力シート!CA54)</f>
        <v/>
      </c>
      <c r="CC54" s="24">
        <f>TIME(入力シート!CC54,入力シート!CE54,0)</f>
        <v>0</v>
      </c>
      <c r="CD54" s="24">
        <f>TIME(入力シート!CG54,入力シート!CI54,0)</f>
        <v>0</v>
      </c>
      <c r="CE54" s="31">
        <f>TIME(入力シート!CK54,入力シート!CM54,0)</f>
        <v>0</v>
      </c>
      <c r="CF54" s="31">
        <f>TIME(入力シート!CO54,入力シート!CQ54,0)</f>
        <v>0</v>
      </c>
      <c r="CG54" s="24">
        <f t="shared" si="87"/>
        <v>0</v>
      </c>
      <c r="CH54" s="24">
        <f t="shared" si="88"/>
        <v>0</v>
      </c>
      <c r="CI54" s="24">
        <f t="shared" si="89"/>
        <v>0</v>
      </c>
      <c r="CJ54" s="26" t="str">
        <f t="shared" si="6"/>
        <v/>
      </c>
      <c r="CK54" s="26" t="str">
        <f t="shared" si="7"/>
        <v/>
      </c>
      <c r="CL54" s="24" t="str">
        <f t="shared" si="382"/>
        <v/>
      </c>
      <c r="CM54" s="24" t="str">
        <f t="shared" si="414"/>
        <v/>
      </c>
      <c r="CN54" s="101" t="str">
        <f t="shared" si="91"/>
        <v/>
      </c>
      <c r="CO54" s="24" t="str">
        <f t="shared" si="92"/>
        <v/>
      </c>
      <c r="CP54" s="27">
        <f t="shared" si="363"/>
        <v>1</v>
      </c>
      <c r="CQ54" s="27" t="str">
        <f t="shared" si="93"/>
        <v>1</v>
      </c>
      <c r="CR54" s="27" t="str">
        <f t="shared" si="326"/>
        <v/>
      </c>
      <c r="CS54" s="27" t="str">
        <f t="shared" si="94"/>
        <v/>
      </c>
      <c r="CT54" s="28" t="str">
        <f t="shared" ca="1" si="95"/>
        <v/>
      </c>
      <c r="CU54" s="33">
        <f>入力シート!CS54</f>
        <v>0</v>
      </c>
      <c r="CV54" s="88" t="str">
        <f t="shared" ca="1" si="415"/>
        <v/>
      </c>
      <c r="CW54" s="87" t="str">
        <f t="shared" si="416"/>
        <v/>
      </c>
      <c r="CX54" s="89" t="str">
        <f t="shared" ca="1" si="96"/>
        <v/>
      </c>
      <c r="CY54" s="84">
        <f t="shared" si="97"/>
        <v>0</v>
      </c>
      <c r="CZ54" s="84" t="str">
        <f t="shared" si="417"/>
        <v/>
      </c>
      <c r="DA54" s="84" t="str">
        <f t="shared" si="98"/>
        <v/>
      </c>
      <c r="DB54" s="24" t="str">
        <f t="shared" si="99"/>
        <v/>
      </c>
      <c r="DC54" s="101">
        <f>入力シート!CT54</f>
        <v>0</v>
      </c>
      <c r="DD54" s="210">
        <f>入力シート!CU54</f>
        <v>0</v>
      </c>
      <c r="DE54" s="211"/>
      <c r="DF54" s="212"/>
      <c r="DG54" s="94"/>
      <c r="DH54" s="94"/>
      <c r="DI54" s="94"/>
      <c r="DJ54" s="14">
        <f>入力シート!CV54</f>
        <v>0</v>
      </c>
      <c r="DL54" s="30" t="str">
        <f t="shared" si="327"/>
        <v/>
      </c>
      <c r="DM54" s="101">
        <f>入力シート!DL54</f>
        <v>0</v>
      </c>
      <c r="DN54" s="101" t="str">
        <f>IF(DL54="","",入力シート!DM54)</f>
        <v/>
      </c>
      <c r="DO54" s="24">
        <f>TIME(入力シート!DO54,入力シート!DQ54,0)</f>
        <v>0</v>
      </c>
      <c r="DP54" s="24">
        <f>TIME(入力シート!DS54,入力シート!DU54,0)</f>
        <v>0</v>
      </c>
      <c r="DQ54" s="31">
        <f>TIME(入力シート!DW54,入力シート!DY54,0)</f>
        <v>0</v>
      </c>
      <c r="DR54" s="31">
        <f>TIME(入力シート!EA54,入力シート!EC54,0)</f>
        <v>0</v>
      </c>
      <c r="DS54" s="24">
        <f t="shared" si="100"/>
        <v>0</v>
      </c>
      <c r="DT54" s="24">
        <f t="shared" si="101"/>
        <v>0</v>
      </c>
      <c r="DU54" s="24">
        <f t="shared" si="102"/>
        <v>0</v>
      </c>
      <c r="DV54" s="26" t="str">
        <f t="shared" si="9"/>
        <v/>
      </c>
      <c r="DW54" s="26" t="str">
        <f t="shared" si="10"/>
        <v/>
      </c>
      <c r="DX54" s="24" t="str">
        <f t="shared" si="383"/>
        <v/>
      </c>
      <c r="DY54" s="24" t="str">
        <f t="shared" si="418"/>
        <v/>
      </c>
      <c r="DZ54" s="101" t="str">
        <f t="shared" si="104"/>
        <v/>
      </c>
      <c r="EA54" s="24" t="str">
        <f t="shared" si="105"/>
        <v/>
      </c>
      <c r="EB54" s="27">
        <f t="shared" si="364"/>
        <v>1</v>
      </c>
      <c r="EC54" s="27" t="str">
        <f t="shared" si="106"/>
        <v>1</v>
      </c>
      <c r="ED54" s="27" t="str">
        <f t="shared" si="328"/>
        <v/>
      </c>
      <c r="EE54" s="27" t="str">
        <f t="shared" si="107"/>
        <v/>
      </c>
      <c r="EF54" s="28" t="str">
        <f t="shared" ca="1" si="108"/>
        <v/>
      </c>
      <c r="EG54" s="33">
        <f>入力シート!EE54</f>
        <v>0</v>
      </c>
      <c r="EH54" s="88" t="str">
        <f t="shared" ca="1" si="419"/>
        <v/>
      </c>
      <c r="EI54" s="87" t="str">
        <f t="shared" si="420"/>
        <v/>
      </c>
      <c r="EJ54" s="89" t="str">
        <f t="shared" ca="1" si="109"/>
        <v/>
      </c>
      <c r="EK54" s="84">
        <f t="shared" si="110"/>
        <v>0</v>
      </c>
      <c r="EL54" s="84" t="str">
        <f t="shared" si="421"/>
        <v/>
      </c>
      <c r="EM54" s="84" t="str">
        <f t="shared" si="111"/>
        <v/>
      </c>
      <c r="EN54" s="24" t="str">
        <f t="shared" si="112"/>
        <v/>
      </c>
      <c r="EO54" s="101">
        <f>入力シート!EF54</f>
        <v>0</v>
      </c>
      <c r="EP54" s="210">
        <f>入力シート!EG54</f>
        <v>0</v>
      </c>
      <c r="EQ54" s="211"/>
      <c r="ER54" s="212"/>
      <c r="ES54" s="94"/>
      <c r="ET54" s="94"/>
      <c r="EU54" s="94"/>
      <c r="EV54" s="14">
        <f>入力シート!EH54</f>
        <v>0</v>
      </c>
      <c r="EX54" s="30" t="str">
        <f t="shared" si="329"/>
        <v/>
      </c>
      <c r="EY54" s="101">
        <f>入力シート!EX54</f>
        <v>0</v>
      </c>
      <c r="EZ54" s="101" t="str">
        <f>IF(EX54="","",入力シート!EY54)</f>
        <v/>
      </c>
      <c r="FA54" s="24">
        <f>TIME(入力シート!FA54,入力シート!FC54,0)</f>
        <v>0</v>
      </c>
      <c r="FB54" s="24">
        <f>TIME(入力シート!FE54,入力シート!FG54,0)</f>
        <v>0</v>
      </c>
      <c r="FC54" s="31">
        <f>TIME(入力シート!FI54,入力シート!FK54,0)</f>
        <v>0</v>
      </c>
      <c r="FD54" s="31">
        <f>TIME(入力シート!FM54,入力シート!FO54,0)</f>
        <v>0</v>
      </c>
      <c r="FE54" s="24">
        <f t="shared" si="113"/>
        <v>0</v>
      </c>
      <c r="FF54" s="24">
        <f t="shared" si="114"/>
        <v>0</v>
      </c>
      <c r="FG54" s="24">
        <f t="shared" si="115"/>
        <v>0</v>
      </c>
      <c r="FH54" s="26" t="str">
        <f t="shared" si="12"/>
        <v/>
      </c>
      <c r="FI54" s="26" t="str">
        <f t="shared" si="13"/>
        <v/>
      </c>
      <c r="FJ54" s="24" t="str">
        <f t="shared" si="384"/>
        <v/>
      </c>
      <c r="FK54" s="24" t="str">
        <f t="shared" si="422"/>
        <v/>
      </c>
      <c r="FL54" s="101" t="str">
        <f t="shared" si="117"/>
        <v/>
      </c>
      <c r="FM54" s="24" t="str">
        <f t="shared" si="118"/>
        <v/>
      </c>
      <c r="FN54" s="27">
        <f t="shared" si="365"/>
        <v>1</v>
      </c>
      <c r="FO54" s="27" t="str">
        <f t="shared" si="119"/>
        <v>1</v>
      </c>
      <c r="FP54" s="27" t="str">
        <f t="shared" si="330"/>
        <v/>
      </c>
      <c r="FQ54" s="27" t="str">
        <f t="shared" si="120"/>
        <v/>
      </c>
      <c r="FR54" s="28" t="str">
        <f t="shared" ca="1" si="121"/>
        <v/>
      </c>
      <c r="FS54" s="33">
        <f>入力シート!FQ54</f>
        <v>0</v>
      </c>
      <c r="FT54" s="88" t="str">
        <f t="shared" ca="1" si="423"/>
        <v/>
      </c>
      <c r="FU54" s="87" t="str">
        <f t="shared" si="424"/>
        <v/>
      </c>
      <c r="FV54" s="89" t="str">
        <f t="shared" ca="1" si="122"/>
        <v/>
      </c>
      <c r="FW54" s="84">
        <f t="shared" si="123"/>
        <v>0</v>
      </c>
      <c r="FX54" s="84" t="str">
        <f t="shared" si="425"/>
        <v/>
      </c>
      <c r="FY54" s="84" t="str">
        <f t="shared" si="124"/>
        <v/>
      </c>
      <c r="FZ54" s="24" t="str">
        <f t="shared" si="125"/>
        <v/>
      </c>
      <c r="GA54" s="101">
        <f>入力シート!FR54</f>
        <v>0</v>
      </c>
      <c r="GB54" s="210">
        <f>入力シート!FS54</f>
        <v>0</v>
      </c>
      <c r="GC54" s="211"/>
      <c r="GD54" s="212"/>
      <c r="GE54" s="94"/>
      <c r="GF54" s="94"/>
      <c r="GG54" s="94"/>
      <c r="GH54" s="14">
        <f>入力シート!FT54</f>
        <v>0</v>
      </c>
      <c r="GJ54" s="30" t="str">
        <f t="shared" si="331"/>
        <v/>
      </c>
      <c r="GK54" s="101">
        <f>入力シート!GJ54</f>
        <v>0</v>
      </c>
      <c r="GL54" s="101" t="str">
        <f>IF(GJ54="","",入力シート!GK54)</f>
        <v/>
      </c>
      <c r="GM54" s="24">
        <f>TIME(入力シート!GM54,入力シート!GO54,0)</f>
        <v>0</v>
      </c>
      <c r="GN54" s="24">
        <f>TIME(入力シート!GQ54,入力シート!GS54,0)</f>
        <v>0</v>
      </c>
      <c r="GO54" s="31">
        <f>TIME(入力シート!GU54,入力シート!GW54,0)</f>
        <v>0</v>
      </c>
      <c r="GP54" s="31">
        <f>TIME(入力シート!GY54,入力シート!HA54,0)</f>
        <v>0</v>
      </c>
      <c r="GQ54" s="24">
        <f t="shared" si="126"/>
        <v>0</v>
      </c>
      <c r="GR54" s="24">
        <f t="shared" si="127"/>
        <v>0</v>
      </c>
      <c r="GS54" s="24">
        <f t="shared" si="128"/>
        <v>0</v>
      </c>
      <c r="GT54" s="26" t="str">
        <f t="shared" si="15"/>
        <v/>
      </c>
      <c r="GU54" s="26" t="str">
        <f t="shared" si="16"/>
        <v/>
      </c>
      <c r="GV54" s="24" t="str">
        <f t="shared" si="385"/>
        <v/>
      </c>
      <c r="GW54" s="24" t="str">
        <f t="shared" si="426"/>
        <v/>
      </c>
      <c r="GX54" s="101" t="str">
        <f t="shared" si="130"/>
        <v/>
      </c>
      <c r="GY54" s="24" t="str">
        <f t="shared" si="131"/>
        <v/>
      </c>
      <c r="GZ54" s="27">
        <f t="shared" si="366"/>
        <v>1</v>
      </c>
      <c r="HA54" s="27" t="str">
        <f t="shared" si="132"/>
        <v>1</v>
      </c>
      <c r="HB54" s="27" t="str">
        <f t="shared" si="332"/>
        <v/>
      </c>
      <c r="HC54" s="27" t="str">
        <f t="shared" si="133"/>
        <v/>
      </c>
      <c r="HD54" s="28" t="str">
        <f t="shared" ca="1" si="134"/>
        <v/>
      </c>
      <c r="HE54" s="33">
        <f>入力シート!HC54</f>
        <v>0</v>
      </c>
      <c r="HF54" s="88" t="str">
        <f t="shared" ca="1" si="427"/>
        <v/>
      </c>
      <c r="HG54" s="87" t="str">
        <f t="shared" si="428"/>
        <v/>
      </c>
      <c r="HH54" s="89" t="str">
        <f t="shared" ca="1" si="135"/>
        <v/>
      </c>
      <c r="HI54" s="84">
        <f t="shared" si="136"/>
        <v>0</v>
      </c>
      <c r="HJ54" s="84" t="str">
        <f t="shared" si="429"/>
        <v/>
      </c>
      <c r="HK54" s="84" t="str">
        <f t="shared" si="137"/>
        <v/>
      </c>
      <c r="HL54" s="24" t="str">
        <f t="shared" si="138"/>
        <v/>
      </c>
      <c r="HM54" s="101">
        <f>入力シート!HD54</f>
        <v>0</v>
      </c>
      <c r="HN54" s="210">
        <f>入力シート!HE54</f>
        <v>0</v>
      </c>
      <c r="HO54" s="211"/>
      <c r="HP54" s="212"/>
      <c r="HQ54" s="94"/>
      <c r="HR54" s="94"/>
      <c r="HS54" s="94"/>
      <c r="HT54" s="14">
        <f>入力シート!HF54</f>
        <v>0</v>
      </c>
      <c r="HV54" s="30" t="str">
        <f t="shared" si="333"/>
        <v/>
      </c>
      <c r="HW54" s="101">
        <f>入力シート!HV54</f>
        <v>0</v>
      </c>
      <c r="HX54" s="101" t="str">
        <f>IF(HV54="","",入力シート!HW54)</f>
        <v/>
      </c>
      <c r="HY54" s="24">
        <f>TIME(入力シート!HY54,入力シート!IA54,0)</f>
        <v>0</v>
      </c>
      <c r="HZ54" s="24">
        <f>TIME(入力シート!IC54,入力シート!IE54,0)</f>
        <v>0</v>
      </c>
      <c r="IA54" s="31">
        <f>TIME(入力シート!IG54,入力シート!II54,0)</f>
        <v>0</v>
      </c>
      <c r="IB54" s="31">
        <f>TIME(入力シート!IK54,入力シート!IM54,0)</f>
        <v>0</v>
      </c>
      <c r="IC54" s="24">
        <f t="shared" si="139"/>
        <v>0</v>
      </c>
      <c r="ID54" s="24">
        <f t="shared" si="140"/>
        <v>0</v>
      </c>
      <c r="IE54" s="24">
        <f t="shared" si="141"/>
        <v>0</v>
      </c>
      <c r="IF54" s="26" t="str">
        <f t="shared" si="18"/>
        <v/>
      </c>
      <c r="IG54" s="26" t="str">
        <f t="shared" si="19"/>
        <v/>
      </c>
      <c r="IH54" s="24" t="str">
        <f t="shared" si="386"/>
        <v/>
      </c>
      <c r="II54" s="24" t="str">
        <f t="shared" si="430"/>
        <v/>
      </c>
      <c r="IJ54" s="101" t="str">
        <f t="shared" si="143"/>
        <v/>
      </c>
      <c r="IK54" s="24" t="str">
        <f t="shared" si="144"/>
        <v/>
      </c>
      <c r="IL54" s="27">
        <f t="shared" si="367"/>
        <v>1</v>
      </c>
      <c r="IM54" s="27" t="str">
        <f t="shared" si="145"/>
        <v>1</v>
      </c>
      <c r="IN54" s="27" t="str">
        <f t="shared" si="334"/>
        <v/>
      </c>
      <c r="IO54" s="27" t="str">
        <f t="shared" si="146"/>
        <v/>
      </c>
      <c r="IP54" s="28" t="str">
        <f t="shared" ca="1" si="147"/>
        <v/>
      </c>
      <c r="IQ54" s="33">
        <f>入力シート!IO54</f>
        <v>0</v>
      </c>
      <c r="IR54" s="88" t="str">
        <f t="shared" ca="1" si="431"/>
        <v/>
      </c>
      <c r="IS54" s="87" t="str">
        <f t="shared" si="432"/>
        <v/>
      </c>
      <c r="IT54" s="89" t="str">
        <f t="shared" ca="1" si="148"/>
        <v/>
      </c>
      <c r="IU54" s="84">
        <f t="shared" si="149"/>
        <v>0</v>
      </c>
      <c r="IV54" s="84" t="str">
        <f t="shared" si="433"/>
        <v/>
      </c>
      <c r="IW54" s="84" t="str">
        <f t="shared" si="150"/>
        <v/>
      </c>
      <c r="IX54" s="24" t="str">
        <f t="shared" si="151"/>
        <v/>
      </c>
      <c r="IY54" s="101">
        <f>入力シート!IP54</f>
        <v>0</v>
      </c>
      <c r="IZ54" s="210">
        <f>入力シート!IQ54</f>
        <v>0</v>
      </c>
      <c r="JA54" s="211"/>
      <c r="JB54" s="212"/>
      <c r="JC54" s="94"/>
      <c r="JD54" s="94"/>
      <c r="JE54" s="94"/>
      <c r="JF54" s="14">
        <f>入力シート!IR54</f>
        <v>0</v>
      </c>
      <c r="JH54" s="30" t="str">
        <f t="shared" si="335"/>
        <v/>
      </c>
      <c r="JI54" s="101">
        <f>入力シート!JH54</f>
        <v>0</v>
      </c>
      <c r="JJ54" s="101" t="str">
        <f>IF(JH54="","",入力シート!JI54)</f>
        <v/>
      </c>
      <c r="JK54" s="24">
        <f>TIME(入力シート!JK54,入力シート!JM54,0)</f>
        <v>0</v>
      </c>
      <c r="JL54" s="24">
        <f>TIME(入力シート!JO54,入力シート!JQ54,0)</f>
        <v>0</v>
      </c>
      <c r="JM54" s="31">
        <f>TIME(入力シート!JS54,入力シート!JU54,0)</f>
        <v>0</v>
      </c>
      <c r="JN54" s="31">
        <f>TIME(入力シート!JW54,入力シート!JY54,0)</f>
        <v>0</v>
      </c>
      <c r="JO54" s="24">
        <f t="shared" si="152"/>
        <v>0</v>
      </c>
      <c r="JP54" s="24">
        <f t="shared" si="153"/>
        <v>0</v>
      </c>
      <c r="JQ54" s="24">
        <f t="shared" si="154"/>
        <v>0</v>
      </c>
      <c r="JR54" s="26" t="str">
        <f t="shared" si="21"/>
        <v/>
      </c>
      <c r="JS54" s="26" t="str">
        <f t="shared" si="22"/>
        <v/>
      </c>
      <c r="JT54" s="24" t="str">
        <f t="shared" si="387"/>
        <v/>
      </c>
      <c r="JU54" s="24" t="str">
        <f t="shared" si="434"/>
        <v/>
      </c>
      <c r="JV54" s="101" t="str">
        <f t="shared" si="156"/>
        <v/>
      </c>
      <c r="JW54" s="24" t="str">
        <f t="shared" si="157"/>
        <v/>
      </c>
      <c r="JX54" s="27">
        <f t="shared" si="368"/>
        <v>1</v>
      </c>
      <c r="JY54" s="27" t="str">
        <f t="shared" si="158"/>
        <v>1</v>
      </c>
      <c r="JZ54" s="27" t="str">
        <f t="shared" si="336"/>
        <v/>
      </c>
      <c r="KA54" s="27" t="str">
        <f t="shared" si="159"/>
        <v/>
      </c>
      <c r="KB54" s="28" t="str">
        <f t="shared" ca="1" si="160"/>
        <v/>
      </c>
      <c r="KC54" s="33">
        <f>入力シート!KA54</f>
        <v>0</v>
      </c>
      <c r="KD54" s="88" t="str">
        <f t="shared" ca="1" si="435"/>
        <v/>
      </c>
      <c r="KE54" s="87" t="str">
        <f t="shared" si="436"/>
        <v/>
      </c>
      <c r="KF54" s="89" t="str">
        <f t="shared" ca="1" si="161"/>
        <v/>
      </c>
      <c r="KG54" s="84">
        <f t="shared" si="162"/>
        <v>0</v>
      </c>
      <c r="KH54" s="84" t="str">
        <f t="shared" si="437"/>
        <v/>
      </c>
      <c r="KI54" s="84" t="str">
        <f t="shared" si="163"/>
        <v/>
      </c>
      <c r="KJ54" s="24" t="str">
        <f t="shared" si="164"/>
        <v/>
      </c>
      <c r="KK54" s="101">
        <f>入力シート!KB54</f>
        <v>0</v>
      </c>
      <c r="KL54" s="210">
        <f>入力シート!KC54</f>
        <v>0</v>
      </c>
      <c r="KM54" s="211"/>
      <c r="KN54" s="212"/>
      <c r="KO54" s="94"/>
      <c r="KP54" s="94"/>
      <c r="KQ54" s="94"/>
      <c r="KR54" s="14">
        <f>入力シート!KD54</f>
        <v>0</v>
      </c>
      <c r="KT54" s="30" t="str">
        <f t="shared" si="337"/>
        <v/>
      </c>
      <c r="KU54" s="101">
        <f>入力シート!KT54</f>
        <v>0</v>
      </c>
      <c r="KV54" s="101" t="str">
        <f>IF(KT54="","",入力シート!KU54)</f>
        <v/>
      </c>
      <c r="KW54" s="24">
        <f>TIME(入力シート!KW54,入力シート!KY54,0)</f>
        <v>0</v>
      </c>
      <c r="KX54" s="24">
        <f>TIME(入力シート!LA54,入力シート!LC54,0)</f>
        <v>0</v>
      </c>
      <c r="KY54" s="31">
        <f>TIME(入力シート!LE54,入力シート!LG54,0)</f>
        <v>0</v>
      </c>
      <c r="KZ54" s="31">
        <f>TIME(入力シート!LI54,入力シート!LK54,0)</f>
        <v>0</v>
      </c>
      <c r="LA54" s="24">
        <f t="shared" si="165"/>
        <v>0</v>
      </c>
      <c r="LB54" s="24">
        <f t="shared" si="166"/>
        <v>0</v>
      </c>
      <c r="LC54" s="24">
        <f t="shared" si="167"/>
        <v>0</v>
      </c>
      <c r="LD54" s="26" t="str">
        <f t="shared" si="24"/>
        <v/>
      </c>
      <c r="LE54" s="26" t="str">
        <f t="shared" si="25"/>
        <v/>
      </c>
      <c r="LF54" s="24" t="str">
        <f t="shared" si="388"/>
        <v/>
      </c>
      <c r="LG54" s="24" t="str">
        <f t="shared" si="438"/>
        <v/>
      </c>
      <c r="LH54" s="101" t="str">
        <f t="shared" si="169"/>
        <v/>
      </c>
      <c r="LI54" s="24" t="str">
        <f t="shared" si="170"/>
        <v/>
      </c>
      <c r="LJ54" s="27">
        <f t="shared" si="369"/>
        <v>1</v>
      </c>
      <c r="LK54" s="27" t="str">
        <f t="shared" si="171"/>
        <v>1</v>
      </c>
      <c r="LL54" s="27" t="str">
        <f t="shared" si="338"/>
        <v/>
      </c>
      <c r="LM54" s="27" t="str">
        <f t="shared" si="172"/>
        <v/>
      </c>
      <c r="LN54" s="28" t="str">
        <f t="shared" ca="1" si="173"/>
        <v/>
      </c>
      <c r="LO54" s="33">
        <f>入力シート!LM54</f>
        <v>0</v>
      </c>
      <c r="LP54" s="88" t="str">
        <f t="shared" ca="1" si="439"/>
        <v/>
      </c>
      <c r="LQ54" s="87" t="str">
        <f t="shared" si="440"/>
        <v/>
      </c>
      <c r="LR54" s="89" t="str">
        <f t="shared" ca="1" si="174"/>
        <v/>
      </c>
      <c r="LS54" s="84">
        <f t="shared" si="175"/>
        <v>0</v>
      </c>
      <c r="LT54" s="84" t="str">
        <f t="shared" si="441"/>
        <v/>
      </c>
      <c r="LU54" s="84" t="str">
        <f t="shared" si="176"/>
        <v/>
      </c>
      <c r="LV54" s="24" t="str">
        <f t="shared" si="177"/>
        <v/>
      </c>
      <c r="LW54" s="101">
        <f>入力シート!LN54</f>
        <v>0</v>
      </c>
      <c r="LX54" s="210">
        <f>入力シート!LO54</f>
        <v>0</v>
      </c>
      <c r="LY54" s="211"/>
      <c r="LZ54" s="212"/>
      <c r="MA54" s="94"/>
      <c r="MB54" s="94"/>
      <c r="MC54" s="94"/>
      <c r="MD54" s="14">
        <f>入力シート!LP54</f>
        <v>0</v>
      </c>
      <c r="MF54" s="30" t="str">
        <f t="shared" si="339"/>
        <v/>
      </c>
      <c r="MG54" s="101">
        <f>入力シート!MF54</f>
        <v>0</v>
      </c>
      <c r="MH54" s="101" t="str">
        <f>IF(MF54="","",入力シート!MG54)</f>
        <v/>
      </c>
      <c r="MI54" s="24">
        <f>TIME(入力シート!MI54,入力シート!MK54,0)</f>
        <v>0</v>
      </c>
      <c r="MJ54" s="24">
        <f>TIME(入力シート!MM54,入力シート!MO54,0)</f>
        <v>0</v>
      </c>
      <c r="MK54" s="31">
        <f>TIME(入力シート!MQ54,入力シート!MS54,0)</f>
        <v>0</v>
      </c>
      <c r="ML54" s="31">
        <f>TIME(入力シート!MU54,入力シート!MW54,0)</f>
        <v>0</v>
      </c>
      <c r="MM54" s="24">
        <f t="shared" si="178"/>
        <v>0</v>
      </c>
      <c r="MN54" s="24">
        <f t="shared" si="179"/>
        <v>0</v>
      </c>
      <c r="MO54" s="24">
        <f t="shared" si="180"/>
        <v>0</v>
      </c>
      <c r="MP54" s="26" t="str">
        <f t="shared" si="27"/>
        <v/>
      </c>
      <c r="MQ54" s="26" t="str">
        <f t="shared" si="28"/>
        <v/>
      </c>
      <c r="MR54" s="24" t="str">
        <f t="shared" si="389"/>
        <v/>
      </c>
      <c r="MS54" s="24" t="str">
        <f t="shared" si="442"/>
        <v/>
      </c>
      <c r="MT54" s="101" t="str">
        <f t="shared" si="182"/>
        <v/>
      </c>
      <c r="MU54" s="24" t="str">
        <f t="shared" si="183"/>
        <v/>
      </c>
      <c r="MV54" s="27">
        <f t="shared" si="370"/>
        <v>1</v>
      </c>
      <c r="MW54" s="27" t="str">
        <f t="shared" si="184"/>
        <v>1</v>
      </c>
      <c r="MX54" s="27" t="str">
        <f t="shared" si="340"/>
        <v/>
      </c>
      <c r="MY54" s="27" t="str">
        <f t="shared" si="185"/>
        <v/>
      </c>
      <c r="MZ54" s="28" t="str">
        <f t="shared" ca="1" si="186"/>
        <v/>
      </c>
      <c r="NA54" s="33">
        <f>入力シート!MY54</f>
        <v>0</v>
      </c>
      <c r="NB54" s="88" t="str">
        <f t="shared" ca="1" si="443"/>
        <v/>
      </c>
      <c r="NC54" s="87" t="str">
        <f t="shared" si="444"/>
        <v/>
      </c>
      <c r="ND54" s="89" t="str">
        <f t="shared" ca="1" si="187"/>
        <v/>
      </c>
      <c r="NE54" s="84">
        <f t="shared" si="188"/>
        <v>0</v>
      </c>
      <c r="NF54" s="84" t="str">
        <f t="shared" si="445"/>
        <v/>
      </c>
      <c r="NG54" s="84" t="str">
        <f t="shared" si="189"/>
        <v/>
      </c>
      <c r="NH54" s="24" t="str">
        <f t="shared" si="190"/>
        <v/>
      </c>
      <c r="NI54" s="101">
        <f>入力シート!MZ54</f>
        <v>0</v>
      </c>
      <c r="NJ54" s="210">
        <f>入力シート!NA54</f>
        <v>0</v>
      </c>
      <c r="NK54" s="211"/>
      <c r="NL54" s="212"/>
      <c r="NM54" s="94"/>
      <c r="NN54" s="94"/>
      <c r="NO54" s="94"/>
      <c r="NP54" s="14">
        <f>入力シート!NB54</f>
        <v>0</v>
      </c>
      <c r="NR54" s="30" t="str">
        <f t="shared" si="341"/>
        <v/>
      </c>
      <c r="NS54" s="101">
        <f>入力シート!NR54</f>
        <v>0</v>
      </c>
      <c r="NT54" s="101" t="str">
        <f>IF(NR54="","",入力シート!NS54)</f>
        <v/>
      </c>
      <c r="NU54" s="24">
        <f>TIME(入力シート!NU54,入力シート!NW54,0)</f>
        <v>0</v>
      </c>
      <c r="NV54" s="24">
        <f>TIME(入力シート!NY54,入力シート!OA54,0)</f>
        <v>0</v>
      </c>
      <c r="NW54" s="31">
        <f>TIME(入力シート!OC54,入力シート!OE54,0)</f>
        <v>0</v>
      </c>
      <c r="NX54" s="31">
        <f>TIME(入力シート!OG54,入力シート!OI54,0)</f>
        <v>0</v>
      </c>
      <c r="NY54" s="24">
        <f t="shared" si="191"/>
        <v>0</v>
      </c>
      <c r="NZ54" s="24">
        <f t="shared" si="192"/>
        <v>0</v>
      </c>
      <c r="OA54" s="24">
        <f t="shared" si="193"/>
        <v>0</v>
      </c>
      <c r="OB54" s="26" t="str">
        <f t="shared" si="30"/>
        <v/>
      </c>
      <c r="OC54" s="26" t="str">
        <f t="shared" si="31"/>
        <v/>
      </c>
      <c r="OD54" s="24" t="str">
        <f t="shared" si="390"/>
        <v/>
      </c>
      <c r="OE54" s="24" t="str">
        <f t="shared" si="446"/>
        <v/>
      </c>
      <c r="OF54" s="101" t="str">
        <f t="shared" si="195"/>
        <v/>
      </c>
      <c r="OG54" s="24" t="str">
        <f t="shared" si="196"/>
        <v/>
      </c>
      <c r="OH54" s="27">
        <f t="shared" si="371"/>
        <v>1</v>
      </c>
      <c r="OI54" s="27" t="str">
        <f t="shared" si="197"/>
        <v>1</v>
      </c>
      <c r="OJ54" s="27" t="str">
        <f t="shared" si="342"/>
        <v/>
      </c>
      <c r="OK54" s="27" t="str">
        <f t="shared" si="198"/>
        <v/>
      </c>
      <c r="OL54" s="28" t="str">
        <f t="shared" ca="1" si="199"/>
        <v/>
      </c>
      <c r="OM54" s="33">
        <f>入力シート!OK54</f>
        <v>0</v>
      </c>
      <c r="ON54" s="88" t="str">
        <f t="shared" ca="1" si="447"/>
        <v/>
      </c>
      <c r="OO54" s="87" t="str">
        <f t="shared" si="448"/>
        <v/>
      </c>
      <c r="OP54" s="89" t="str">
        <f t="shared" ca="1" si="200"/>
        <v/>
      </c>
      <c r="OQ54" s="84">
        <f t="shared" si="201"/>
        <v>0</v>
      </c>
      <c r="OR54" s="84" t="str">
        <f t="shared" si="449"/>
        <v/>
      </c>
      <c r="OS54" s="84" t="str">
        <f t="shared" si="202"/>
        <v/>
      </c>
      <c r="OT54" s="24" t="str">
        <f t="shared" si="203"/>
        <v/>
      </c>
      <c r="OU54" s="101">
        <f>入力シート!OL54</f>
        <v>0</v>
      </c>
      <c r="OV54" s="210">
        <f>入力シート!OM54</f>
        <v>0</v>
      </c>
      <c r="OW54" s="211"/>
      <c r="OX54" s="212"/>
      <c r="OY54" s="94"/>
      <c r="OZ54" s="94"/>
      <c r="PA54" s="94"/>
      <c r="PB54" s="14">
        <f>入力シート!ON54</f>
        <v>0</v>
      </c>
      <c r="PD54" s="30" t="str">
        <f t="shared" si="343"/>
        <v/>
      </c>
      <c r="PE54" s="101">
        <f>入力シート!PD54</f>
        <v>0</v>
      </c>
      <c r="PF54" s="101" t="str">
        <f>IF(PD54="","",入力シート!PE54)</f>
        <v/>
      </c>
      <c r="PG54" s="24">
        <f>TIME(入力シート!PG54,入力シート!PI54,0)</f>
        <v>0</v>
      </c>
      <c r="PH54" s="24">
        <f>TIME(入力シート!PK54,入力シート!PM54,0)</f>
        <v>0</v>
      </c>
      <c r="PI54" s="31">
        <f>TIME(入力シート!PO54,入力シート!PQ54,0)</f>
        <v>0</v>
      </c>
      <c r="PJ54" s="31">
        <f>TIME(入力シート!PS54,入力シート!PU54,0)</f>
        <v>0</v>
      </c>
      <c r="PK54" s="24">
        <f t="shared" si="204"/>
        <v>0</v>
      </c>
      <c r="PL54" s="24">
        <f t="shared" si="205"/>
        <v>0</v>
      </c>
      <c r="PM54" s="24">
        <f t="shared" si="206"/>
        <v>0</v>
      </c>
      <c r="PN54" s="26" t="str">
        <f t="shared" si="33"/>
        <v/>
      </c>
      <c r="PO54" s="26" t="str">
        <f t="shared" si="34"/>
        <v/>
      </c>
      <c r="PP54" s="24" t="str">
        <f t="shared" si="391"/>
        <v/>
      </c>
      <c r="PQ54" s="24" t="str">
        <f t="shared" si="450"/>
        <v/>
      </c>
      <c r="PR54" s="101" t="str">
        <f t="shared" si="208"/>
        <v/>
      </c>
      <c r="PS54" s="24" t="str">
        <f t="shared" si="209"/>
        <v/>
      </c>
      <c r="PT54" s="27">
        <f t="shared" si="372"/>
        <v>1</v>
      </c>
      <c r="PU54" s="27" t="str">
        <f t="shared" si="210"/>
        <v>1</v>
      </c>
      <c r="PV54" s="27" t="str">
        <f t="shared" si="344"/>
        <v/>
      </c>
      <c r="PW54" s="27" t="str">
        <f t="shared" si="211"/>
        <v/>
      </c>
      <c r="PX54" s="28" t="str">
        <f t="shared" ca="1" si="212"/>
        <v/>
      </c>
      <c r="PY54" s="33">
        <f>入力シート!PW54</f>
        <v>0</v>
      </c>
      <c r="PZ54" s="88" t="str">
        <f t="shared" ca="1" si="451"/>
        <v/>
      </c>
      <c r="QA54" s="87" t="str">
        <f t="shared" si="452"/>
        <v/>
      </c>
      <c r="QB54" s="89" t="str">
        <f t="shared" ca="1" si="213"/>
        <v/>
      </c>
      <c r="QC54" s="84">
        <f t="shared" si="214"/>
        <v>0</v>
      </c>
      <c r="QD54" s="84" t="str">
        <f t="shared" si="453"/>
        <v/>
      </c>
      <c r="QE54" s="84" t="str">
        <f t="shared" si="215"/>
        <v/>
      </c>
      <c r="QF54" s="24" t="str">
        <f t="shared" si="216"/>
        <v/>
      </c>
      <c r="QG54" s="101">
        <f>入力シート!PX54</f>
        <v>0</v>
      </c>
      <c r="QH54" s="210">
        <f>入力シート!PY54</f>
        <v>0</v>
      </c>
      <c r="QI54" s="211"/>
      <c r="QJ54" s="212"/>
      <c r="QK54" s="94"/>
      <c r="QL54" s="94"/>
      <c r="QM54" s="94"/>
      <c r="QN54" s="14">
        <f>入力シート!PZ54</f>
        <v>0</v>
      </c>
      <c r="QP54" s="30" t="str">
        <f t="shared" si="345"/>
        <v/>
      </c>
      <c r="QQ54" s="101">
        <f>入力シート!QP54</f>
        <v>0</v>
      </c>
      <c r="QR54" s="101" t="str">
        <f>IF(QP54="","",入力シート!QQ54)</f>
        <v/>
      </c>
      <c r="QS54" s="24">
        <f>TIME(入力シート!QS54,入力シート!QU54,0)</f>
        <v>0</v>
      </c>
      <c r="QT54" s="24">
        <f>TIME(入力シート!QW54,入力シート!QY54,0)</f>
        <v>0</v>
      </c>
      <c r="QU54" s="31">
        <f>TIME(入力シート!RA54,入力シート!RC54,0)</f>
        <v>0</v>
      </c>
      <c r="QV54" s="31">
        <f>TIME(入力シート!RE54,入力シート!RG54,0)</f>
        <v>0</v>
      </c>
      <c r="QW54" s="24">
        <f t="shared" si="217"/>
        <v>0</v>
      </c>
      <c r="QX54" s="24">
        <f t="shared" si="218"/>
        <v>0</v>
      </c>
      <c r="QY54" s="24">
        <f t="shared" si="219"/>
        <v>0</v>
      </c>
      <c r="QZ54" s="26" t="str">
        <f t="shared" si="36"/>
        <v/>
      </c>
      <c r="RA54" s="26" t="str">
        <f t="shared" si="37"/>
        <v/>
      </c>
      <c r="RB54" s="24" t="str">
        <f t="shared" si="392"/>
        <v/>
      </c>
      <c r="RC54" s="24" t="str">
        <f t="shared" si="454"/>
        <v/>
      </c>
      <c r="RD54" s="101" t="str">
        <f t="shared" si="221"/>
        <v/>
      </c>
      <c r="RE54" s="24" t="str">
        <f t="shared" si="222"/>
        <v/>
      </c>
      <c r="RF54" s="27">
        <f t="shared" si="373"/>
        <v>1</v>
      </c>
      <c r="RG54" s="27" t="str">
        <f t="shared" si="223"/>
        <v>1</v>
      </c>
      <c r="RH54" s="27" t="str">
        <f t="shared" si="346"/>
        <v/>
      </c>
      <c r="RI54" s="27" t="str">
        <f t="shared" si="224"/>
        <v/>
      </c>
      <c r="RJ54" s="28" t="str">
        <f t="shared" ca="1" si="225"/>
        <v/>
      </c>
      <c r="RK54" s="33">
        <f>入力シート!RI54</f>
        <v>0</v>
      </c>
      <c r="RL54" s="88" t="str">
        <f t="shared" ca="1" si="455"/>
        <v/>
      </c>
      <c r="RM54" s="87" t="str">
        <f t="shared" si="456"/>
        <v/>
      </c>
      <c r="RN54" s="89" t="str">
        <f t="shared" ca="1" si="226"/>
        <v/>
      </c>
      <c r="RO54" s="84">
        <f t="shared" si="227"/>
        <v>0</v>
      </c>
      <c r="RP54" s="84" t="str">
        <f t="shared" si="457"/>
        <v/>
      </c>
      <c r="RQ54" s="84" t="str">
        <f t="shared" si="228"/>
        <v/>
      </c>
      <c r="RR54" s="24" t="str">
        <f t="shared" si="229"/>
        <v/>
      </c>
      <c r="RS54" s="101">
        <f>入力シート!RJ54</f>
        <v>0</v>
      </c>
      <c r="RT54" s="210">
        <f>入力シート!RK54</f>
        <v>0</v>
      </c>
      <c r="RU54" s="211"/>
      <c r="RV54" s="212"/>
      <c r="RW54" s="94"/>
      <c r="RX54" s="94"/>
      <c r="RY54" s="94"/>
      <c r="RZ54" s="14">
        <f>入力シート!RL54</f>
        <v>0</v>
      </c>
      <c r="SB54" s="30" t="str">
        <f t="shared" si="347"/>
        <v/>
      </c>
      <c r="SC54" s="101">
        <f>入力シート!SB54</f>
        <v>0</v>
      </c>
      <c r="SD54" s="101" t="str">
        <f>IF(SB54="","",入力シート!SC54)</f>
        <v/>
      </c>
      <c r="SE54" s="24">
        <f>TIME(入力シート!SE54,入力シート!SG54,0)</f>
        <v>0</v>
      </c>
      <c r="SF54" s="24">
        <f>TIME(入力シート!SI54,入力シート!SK54,0)</f>
        <v>0</v>
      </c>
      <c r="SG54" s="31">
        <f>TIME(入力シート!SM54,入力シート!SO54,0)</f>
        <v>0</v>
      </c>
      <c r="SH54" s="31">
        <f>TIME(入力シート!SQ54,入力シート!SS54,0)</f>
        <v>0</v>
      </c>
      <c r="SI54" s="24">
        <f t="shared" si="230"/>
        <v>0</v>
      </c>
      <c r="SJ54" s="24">
        <f t="shared" si="231"/>
        <v>0</v>
      </c>
      <c r="SK54" s="24">
        <f t="shared" si="232"/>
        <v>0</v>
      </c>
      <c r="SL54" s="26" t="str">
        <f t="shared" si="39"/>
        <v/>
      </c>
      <c r="SM54" s="26" t="str">
        <f t="shared" si="40"/>
        <v/>
      </c>
      <c r="SN54" s="24" t="str">
        <f t="shared" si="393"/>
        <v/>
      </c>
      <c r="SO54" s="24" t="str">
        <f t="shared" si="458"/>
        <v/>
      </c>
      <c r="SP54" s="101" t="str">
        <f t="shared" si="234"/>
        <v/>
      </c>
      <c r="SQ54" s="24" t="str">
        <f t="shared" si="235"/>
        <v/>
      </c>
      <c r="SR54" s="27">
        <f t="shared" si="374"/>
        <v>1</v>
      </c>
      <c r="SS54" s="27" t="str">
        <f t="shared" si="236"/>
        <v>1</v>
      </c>
      <c r="ST54" s="27" t="str">
        <f t="shared" si="348"/>
        <v/>
      </c>
      <c r="SU54" s="27" t="str">
        <f t="shared" si="237"/>
        <v/>
      </c>
      <c r="SV54" s="28" t="str">
        <f t="shared" ca="1" si="238"/>
        <v/>
      </c>
      <c r="SW54" s="33">
        <f>入力シート!SU54</f>
        <v>0</v>
      </c>
      <c r="SX54" s="88" t="str">
        <f t="shared" ca="1" si="459"/>
        <v/>
      </c>
      <c r="SY54" s="87" t="str">
        <f t="shared" si="460"/>
        <v/>
      </c>
      <c r="SZ54" s="89" t="str">
        <f t="shared" ca="1" si="239"/>
        <v/>
      </c>
      <c r="TA54" s="84">
        <f t="shared" si="240"/>
        <v>0</v>
      </c>
      <c r="TB54" s="84" t="str">
        <f t="shared" si="461"/>
        <v/>
      </c>
      <c r="TC54" s="84" t="str">
        <f t="shared" si="241"/>
        <v/>
      </c>
      <c r="TD54" s="24" t="str">
        <f t="shared" si="242"/>
        <v/>
      </c>
      <c r="TE54" s="101">
        <f>入力シート!SV54</f>
        <v>0</v>
      </c>
      <c r="TF54" s="210">
        <f>入力シート!SW54</f>
        <v>0</v>
      </c>
      <c r="TG54" s="211"/>
      <c r="TH54" s="212"/>
      <c r="TI54" s="94"/>
      <c r="TJ54" s="94"/>
      <c r="TK54" s="94"/>
      <c r="TL54" s="14">
        <f>入力シート!SX54</f>
        <v>0</v>
      </c>
      <c r="TN54" s="30" t="str">
        <f t="shared" si="349"/>
        <v/>
      </c>
      <c r="TO54" s="101">
        <f>入力シート!TN54</f>
        <v>0</v>
      </c>
      <c r="TP54" s="101" t="str">
        <f>IF(TN54="","",入力シート!TO54)</f>
        <v/>
      </c>
      <c r="TQ54" s="24">
        <f>TIME(入力シート!TQ54,入力シート!TS54,0)</f>
        <v>0</v>
      </c>
      <c r="TR54" s="24">
        <f>TIME(入力シート!TU54,入力シート!TW54,0)</f>
        <v>0</v>
      </c>
      <c r="TS54" s="31">
        <f>TIME(入力シート!TY54,入力シート!UA54,0)</f>
        <v>0</v>
      </c>
      <c r="TT54" s="31">
        <f>TIME(入力シート!UC54,入力シート!UE54,0)</f>
        <v>0</v>
      </c>
      <c r="TU54" s="24">
        <f t="shared" si="243"/>
        <v>0</v>
      </c>
      <c r="TV54" s="24">
        <f t="shared" si="244"/>
        <v>0</v>
      </c>
      <c r="TW54" s="24">
        <f t="shared" si="245"/>
        <v>0</v>
      </c>
      <c r="TX54" s="26" t="str">
        <f t="shared" si="42"/>
        <v/>
      </c>
      <c r="TY54" s="26" t="str">
        <f t="shared" si="43"/>
        <v/>
      </c>
      <c r="TZ54" s="24" t="str">
        <f t="shared" si="394"/>
        <v/>
      </c>
      <c r="UA54" s="24" t="str">
        <f t="shared" si="462"/>
        <v/>
      </c>
      <c r="UB54" s="101" t="str">
        <f t="shared" si="247"/>
        <v/>
      </c>
      <c r="UC54" s="24" t="str">
        <f t="shared" si="248"/>
        <v/>
      </c>
      <c r="UD54" s="27">
        <f t="shared" si="375"/>
        <v>1</v>
      </c>
      <c r="UE54" s="27" t="str">
        <f t="shared" si="249"/>
        <v>1</v>
      </c>
      <c r="UF54" s="27" t="str">
        <f t="shared" si="350"/>
        <v/>
      </c>
      <c r="UG54" s="27" t="str">
        <f t="shared" si="250"/>
        <v/>
      </c>
      <c r="UH54" s="28" t="str">
        <f t="shared" ca="1" si="251"/>
        <v/>
      </c>
      <c r="UI54" s="33">
        <f>入力シート!UG54</f>
        <v>0</v>
      </c>
      <c r="UJ54" s="88" t="str">
        <f t="shared" ca="1" si="463"/>
        <v/>
      </c>
      <c r="UK54" s="87" t="str">
        <f t="shared" si="464"/>
        <v/>
      </c>
      <c r="UL54" s="89" t="str">
        <f t="shared" ca="1" si="252"/>
        <v/>
      </c>
      <c r="UM54" s="84">
        <f t="shared" si="253"/>
        <v>0</v>
      </c>
      <c r="UN54" s="84" t="str">
        <f t="shared" si="465"/>
        <v/>
      </c>
      <c r="UO54" s="84" t="str">
        <f t="shared" si="254"/>
        <v/>
      </c>
      <c r="UP54" s="24" t="str">
        <f t="shared" si="255"/>
        <v/>
      </c>
      <c r="UQ54" s="101">
        <f>入力シート!UH54</f>
        <v>0</v>
      </c>
      <c r="UR54" s="210">
        <f>入力シート!UI54</f>
        <v>0</v>
      </c>
      <c r="US54" s="211"/>
      <c r="UT54" s="212"/>
      <c r="UU54" s="94"/>
      <c r="UV54" s="94"/>
      <c r="UW54" s="94"/>
      <c r="UX54" s="14">
        <f>入力シート!UJ54</f>
        <v>0</v>
      </c>
      <c r="UZ54" s="30" t="str">
        <f t="shared" si="351"/>
        <v/>
      </c>
      <c r="VA54" s="101">
        <f>入力シート!UZ54</f>
        <v>0</v>
      </c>
      <c r="VB54" s="101" t="str">
        <f>IF(UZ54="","",入力シート!VA54)</f>
        <v/>
      </c>
      <c r="VC54" s="24">
        <f>TIME(入力シート!VC54,入力シート!VE54,0)</f>
        <v>0</v>
      </c>
      <c r="VD54" s="24">
        <f>TIME(入力シート!VG54,入力シート!VI54,0)</f>
        <v>0</v>
      </c>
      <c r="VE54" s="31">
        <f>TIME(入力シート!VK54,入力シート!VM54,0)</f>
        <v>0</v>
      </c>
      <c r="VF54" s="31">
        <f>TIME(入力シート!VO54,入力シート!VQ54,0)</f>
        <v>0</v>
      </c>
      <c r="VG54" s="24">
        <f t="shared" si="256"/>
        <v>0</v>
      </c>
      <c r="VH54" s="24">
        <f t="shared" si="257"/>
        <v>0</v>
      </c>
      <c r="VI54" s="24">
        <f t="shared" si="258"/>
        <v>0</v>
      </c>
      <c r="VJ54" s="26" t="str">
        <f t="shared" si="45"/>
        <v/>
      </c>
      <c r="VK54" s="26" t="str">
        <f t="shared" si="46"/>
        <v/>
      </c>
      <c r="VL54" s="24" t="str">
        <f t="shared" si="395"/>
        <v/>
      </c>
      <c r="VM54" s="24" t="str">
        <f t="shared" si="466"/>
        <v/>
      </c>
      <c r="VN54" s="101" t="str">
        <f t="shared" si="260"/>
        <v/>
      </c>
      <c r="VO54" s="24" t="str">
        <f t="shared" si="261"/>
        <v/>
      </c>
      <c r="VP54" s="27">
        <f t="shared" si="376"/>
        <v>1</v>
      </c>
      <c r="VQ54" s="27" t="str">
        <f t="shared" si="262"/>
        <v>1</v>
      </c>
      <c r="VR54" s="27" t="str">
        <f t="shared" si="352"/>
        <v/>
      </c>
      <c r="VS54" s="27" t="str">
        <f t="shared" si="263"/>
        <v/>
      </c>
      <c r="VT54" s="28" t="str">
        <f t="shared" ca="1" si="264"/>
        <v/>
      </c>
      <c r="VU54" s="33">
        <f>入力シート!VS54</f>
        <v>0</v>
      </c>
      <c r="VV54" s="88" t="str">
        <f t="shared" ca="1" si="467"/>
        <v/>
      </c>
      <c r="VW54" s="87" t="str">
        <f t="shared" si="468"/>
        <v/>
      </c>
      <c r="VX54" s="89" t="str">
        <f t="shared" ca="1" si="265"/>
        <v/>
      </c>
      <c r="VY54" s="84">
        <f t="shared" si="266"/>
        <v>0</v>
      </c>
      <c r="VZ54" s="84" t="str">
        <f t="shared" si="469"/>
        <v/>
      </c>
      <c r="WA54" s="84" t="str">
        <f t="shared" si="267"/>
        <v/>
      </c>
      <c r="WB54" s="24" t="str">
        <f t="shared" si="268"/>
        <v/>
      </c>
      <c r="WC54" s="101">
        <f>入力シート!VT54</f>
        <v>0</v>
      </c>
      <c r="WD54" s="210">
        <f>入力シート!VU54</f>
        <v>0</v>
      </c>
      <c r="WE54" s="211"/>
      <c r="WF54" s="212"/>
      <c r="WG54" s="94"/>
      <c r="WH54" s="94"/>
      <c r="WI54" s="94"/>
      <c r="WJ54" s="14">
        <f>入力シート!VV54</f>
        <v>0</v>
      </c>
      <c r="WL54" s="30" t="str">
        <f t="shared" si="353"/>
        <v/>
      </c>
      <c r="WM54" s="101">
        <f>入力シート!WL54</f>
        <v>0</v>
      </c>
      <c r="WN54" s="101" t="str">
        <f>IF(WL54="","",入力シート!WM54)</f>
        <v/>
      </c>
      <c r="WO54" s="24">
        <f>TIME(入力シート!WO54,入力シート!WQ54,0)</f>
        <v>0</v>
      </c>
      <c r="WP54" s="24">
        <f>TIME(入力シート!WS54,入力シート!WU54,0)</f>
        <v>0</v>
      </c>
      <c r="WQ54" s="31">
        <f>TIME(入力シート!WW54,入力シート!WY54,0)</f>
        <v>0</v>
      </c>
      <c r="WR54" s="31">
        <f>TIME(入力シート!XA54,入力シート!XC54,0)</f>
        <v>0</v>
      </c>
      <c r="WS54" s="24">
        <f t="shared" si="269"/>
        <v>0</v>
      </c>
      <c r="WT54" s="24">
        <f t="shared" si="270"/>
        <v>0</v>
      </c>
      <c r="WU54" s="24">
        <f t="shared" si="271"/>
        <v>0</v>
      </c>
      <c r="WV54" s="26" t="str">
        <f t="shared" si="48"/>
        <v/>
      </c>
      <c r="WW54" s="26" t="str">
        <f t="shared" si="49"/>
        <v/>
      </c>
      <c r="WX54" s="24" t="str">
        <f t="shared" si="396"/>
        <v/>
      </c>
      <c r="WY54" s="24" t="str">
        <f t="shared" si="470"/>
        <v/>
      </c>
      <c r="WZ54" s="101" t="str">
        <f t="shared" si="273"/>
        <v/>
      </c>
      <c r="XA54" s="24" t="str">
        <f t="shared" si="274"/>
        <v/>
      </c>
      <c r="XB54" s="27">
        <f t="shared" si="377"/>
        <v>1</v>
      </c>
      <c r="XC54" s="27" t="str">
        <f t="shared" si="275"/>
        <v>1</v>
      </c>
      <c r="XD54" s="27" t="str">
        <f t="shared" si="354"/>
        <v/>
      </c>
      <c r="XE54" s="27" t="str">
        <f t="shared" si="276"/>
        <v/>
      </c>
      <c r="XF54" s="28" t="str">
        <f t="shared" ca="1" si="277"/>
        <v/>
      </c>
      <c r="XG54" s="33">
        <f>入力シート!XE54</f>
        <v>0</v>
      </c>
      <c r="XH54" s="88" t="str">
        <f t="shared" ca="1" si="471"/>
        <v/>
      </c>
      <c r="XI54" s="87" t="str">
        <f t="shared" si="472"/>
        <v/>
      </c>
      <c r="XJ54" s="89" t="str">
        <f t="shared" ca="1" si="278"/>
        <v/>
      </c>
      <c r="XK54" s="84">
        <f t="shared" si="279"/>
        <v>0</v>
      </c>
      <c r="XL54" s="84" t="str">
        <f t="shared" si="473"/>
        <v/>
      </c>
      <c r="XM54" s="84" t="str">
        <f t="shared" si="280"/>
        <v/>
      </c>
      <c r="XN54" s="24" t="str">
        <f t="shared" si="281"/>
        <v/>
      </c>
      <c r="XO54" s="101">
        <f>入力シート!XF54</f>
        <v>0</v>
      </c>
      <c r="XP54" s="210">
        <f>入力シート!XG54</f>
        <v>0</v>
      </c>
      <c r="XQ54" s="211"/>
      <c r="XR54" s="212"/>
      <c r="XS54" s="94"/>
      <c r="XT54" s="94"/>
      <c r="XU54" s="94"/>
      <c r="XV54" s="14">
        <f>入力シート!XH54</f>
        <v>0</v>
      </c>
      <c r="XX54" s="30" t="str">
        <f t="shared" si="355"/>
        <v/>
      </c>
      <c r="XY54" s="101">
        <f>入力シート!XX54</f>
        <v>0</v>
      </c>
      <c r="XZ54" s="101" t="str">
        <f>IF(XX54="","",入力シート!XY54)</f>
        <v/>
      </c>
      <c r="YA54" s="24">
        <f>TIME(入力シート!YA54,入力シート!YC54,0)</f>
        <v>0</v>
      </c>
      <c r="YB54" s="24">
        <f>TIME(入力シート!YE54,入力シート!YG54,0)</f>
        <v>0</v>
      </c>
      <c r="YC54" s="31">
        <f>TIME(入力シート!YI54,入力シート!YK54,0)</f>
        <v>0</v>
      </c>
      <c r="YD54" s="31">
        <f>TIME(入力シート!YM54,入力シート!YO54,0)</f>
        <v>0</v>
      </c>
      <c r="YE54" s="24">
        <f t="shared" si="282"/>
        <v>0</v>
      </c>
      <c r="YF54" s="24">
        <f t="shared" si="283"/>
        <v>0</v>
      </c>
      <c r="YG54" s="24">
        <f t="shared" si="284"/>
        <v>0</v>
      </c>
      <c r="YH54" s="26" t="str">
        <f t="shared" si="51"/>
        <v/>
      </c>
      <c r="YI54" s="26" t="str">
        <f t="shared" si="52"/>
        <v/>
      </c>
      <c r="YJ54" s="24" t="str">
        <f t="shared" si="397"/>
        <v/>
      </c>
      <c r="YK54" s="24" t="str">
        <f t="shared" si="474"/>
        <v/>
      </c>
      <c r="YL54" s="101" t="str">
        <f t="shared" si="286"/>
        <v/>
      </c>
      <c r="YM54" s="24" t="str">
        <f t="shared" si="287"/>
        <v/>
      </c>
      <c r="YN54" s="27">
        <f t="shared" si="378"/>
        <v>1</v>
      </c>
      <c r="YO54" s="27" t="str">
        <f t="shared" si="288"/>
        <v>1</v>
      </c>
      <c r="YP54" s="27" t="str">
        <f t="shared" si="356"/>
        <v/>
      </c>
      <c r="YQ54" s="27" t="str">
        <f t="shared" si="289"/>
        <v/>
      </c>
      <c r="YR54" s="28" t="str">
        <f t="shared" ca="1" si="290"/>
        <v/>
      </c>
      <c r="YS54" s="33">
        <f>入力シート!YQ54</f>
        <v>0</v>
      </c>
      <c r="YT54" s="88" t="str">
        <f t="shared" ca="1" si="475"/>
        <v/>
      </c>
      <c r="YU54" s="87" t="str">
        <f t="shared" si="476"/>
        <v/>
      </c>
      <c r="YV54" s="89" t="str">
        <f t="shared" ca="1" si="291"/>
        <v/>
      </c>
      <c r="YW54" s="84">
        <f t="shared" si="292"/>
        <v>0</v>
      </c>
      <c r="YX54" s="84" t="str">
        <f t="shared" si="477"/>
        <v/>
      </c>
      <c r="YY54" s="84" t="str">
        <f t="shared" si="293"/>
        <v/>
      </c>
      <c r="YZ54" s="24" t="str">
        <f t="shared" si="294"/>
        <v/>
      </c>
      <c r="ZA54" s="101">
        <f>入力シート!YR54</f>
        <v>0</v>
      </c>
      <c r="ZB54" s="210">
        <f>入力シート!YS54</f>
        <v>0</v>
      </c>
      <c r="ZC54" s="211"/>
      <c r="ZD54" s="212"/>
      <c r="ZE54" s="94"/>
      <c r="ZF54" s="94"/>
      <c r="ZG54" s="94"/>
      <c r="ZH54" s="14">
        <f>入力シート!YT54</f>
        <v>0</v>
      </c>
      <c r="ZJ54" s="30" t="str">
        <f t="shared" si="357"/>
        <v/>
      </c>
      <c r="ZK54" s="101">
        <f>入力シート!ZJ54</f>
        <v>0</v>
      </c>
      <c r="ZL54" s="101" t="str">
        <f>IF(ZJ54="","",入力シート!ZK54)</f>
        <v/>
      </c>
      <c r="ZM54" s="24">
        <f>TIME(入力シート!ZM54,入力シート!ZO54,0)</f>
        <v>0</v>
      </c>
      <c r="ZN54" s="24">
        <f>TIME(入力シート!ZQ54,入力シート!ZS54,0)</f>
        <v>0</v>
      </c>
      <c r="ZO54" s="31">
        <f>TIME(入力シート!ZU54,入力シート!ZW54,0)</f>
        <v>0</v>
      </c>
      <c r="ZP54" s="31">
        <f>TIME(入力シート!ZY54,入力シート!AAA54,0)</f>
        <v>0</v>
      </c>
      <c r="ZQ54" s="24">
        <f t="shared" si="295"/>
        <v>0</v>
      </c>
      <c r="ZR54" s="24">
        <f t="shared" si="296"/>
        <v>0</v>
      </c>
      <c r="ZS54" s="24">
        <f t="shared" si="297"/>
        <v>0</v>
      </c>
      <c r="ZT54" s="26" t="str">
        <f t="shared" si="54"/>
        <v/>
      </c>
      <c r="ZU54" s="26" t="str">
        <f t="shared" si="55"/>
        <v/>
      </c>
      <c r="ZV54" s="24" t="str">
        <f t="shared" si="398"/>
        <v/>
      </c>
      <c r="ZW54" s="24" t="str">
        <f t="shared" si="478"/>
        <v/>
      </c>
      <c r="ZX54" s="101" t="str">
        <f t="shared" si="299"/>
        <v/>
      </c>
      <c r="ZY54" s="24" t="str">
        <f t="shared" si="300"/>
        <v/>
      </c>
      <c r="ZZ54" s="27">
        <f t="shared" si="379"/>
        <v>1</v>
      </c>
      <c r="AAA54" s="27" t="str">
        <f t="shared" si="301"/>
        <v>1</v>
      </c>
      <c r="AAB54" s="27" t="str">
        <f t="shared" si="358"/>
        <v/>
      </c>
      <c r="AAC54" s="27" t="str">
        <f t="shared" si="302"/>
        <v/>
      </c>
      <c r="AAD54" s="28" t="str">
        <f t="shared" ca="1" si="303"/>
        <v/>
      </c>
      <c r="AAE54" s="33">
        <f>入力シート!AAC54</f>
        <v>0</v>
      </c>
      <c r="AAF54" s="88" t="str">
        <f t="shared" ca="1" si="479"/>
        <v/>
      </c>
      <c r="AAG54" s="87" t="str">
        <f t="shared" si="480"/>
        <v/>
      </c>
      <c r="AAH54" s="89" t="str">
        <f t="shared" ca="1" si="304"/>
        <v/>
      </c>
      <c r="AAI54" s="84">
        <f t="shared" si="305"/>
        <v>0</v>
      </c>
      <c r="AAJ54" s="84" t="str">
        <f t="shared" si="481"/>
        <v/>
      </c>
      <c r="AAK54" s="84" t="str">
        <f t="shared" si="306"/>
        <v/>
      </c>
      <c r="AAL54" s="24" t="str">
        <f t="shared" si="307"/>
        <v/>
      </c>
      <c r="AAM54" s="101">
        <f>入力シート!AAD54</f>
        <v>0</v>
      </c>
      <c r="AAN54" s="210">
        <f>入力シート!AAE54</f>
        <v>0</v>
      </c>
      <c r="AAO54" s="211"/>
      <c r="AAP54" s="212"/>
      <c r="AAQ54" s="94"/>
      <c r="AAR54" s="94"/>
      <c r="AAS54" s="94"/>
      <c r="AAT54" s="14">
        <f>入力シート!AAF54</f>
        <v>0</v>
      </c>
      <c r="AAV54" s="30" t="str">
        <f t="shared" si="359"/>
        <v/>
      </c>
      <c r="AAW54" s="101">
        <f>入力シート!AAV54</f>
        <v>0</v>
      </c>
      <c r="AAX54" s="101" t="str">
        <f>IF(AAV54="","",入力シート!AAW54)</f>
        <v/>
      </c>
      <c r="AAY54" s="24">
        <f>TIME(入力シート!AAY54,入力シート!ABA54,0)</f>
        <v>0</v>
      </c>
      <c r="AAZ54" s="24">
        <f>TIME(入力シート!ABC54,入力シート!ABE54,0)</f>
        <v>0</v>
      </c>
      <c r="ABA54" s="31">
        <f>TIME(入力シート!ABG54,入力シート!ABI54,0)</f>
        <v>0</v>
      </c>
      <c r="ABB54" s="31">
        <f>TIME(入力シート!ABK54,入力シート!ABM54,0)</f>
        <v>0</v>
      </c>
      <c r="ABC54" s="24">
        <f t="shared" si="308"/>
        <v>0</v>
      </c>
      <c r="ABD54" s="24">
        <f t="shared" si="309"/>
        <v>0</v>
      </c>
      <c r="ABE54" s="24">
        <f t="shared" si="310"/>
        <v>0</v>
      </c>
      <c r="ABF54" s="26" t="str">
        <f t="shared" si="57"/>
        <v/>
      </c>
      <c r="ABG54" s="26" t="str">
        <f t="shared" si="58"/>
        <v/>
      </c>
      <c r="ABH54" s="24" t="str">
        <f t="shared" si="399"/>
        <v/>
      </c>
      <c r="ABI54" s="24" t="str">
        <f t="shared" si="482"/>
        <v/>
      </c>
      <c r="ABJ54" s="101" t="str">
        <f t="shared" si="312"/>
        <v/>
      </c>
      <c r="ABK54" s="24" t="str">
        <f t="shared" si="313"/>
        <v/>
      </c>
      <c r="ABL54" s="27">
        <f t="shared" si="380"/>
        <v>1</v>
      </c>
      <c r="ABM54" s="27" t="str">
        <f t="shared" si="314"/>
        <v>1</v>
      </c>
      <c r="ABN54" s="27" t="str">
        <f t="shared" si="360"/>
        <v/>
      </c>
      <c r="ABO54" s="27" t="str">
        <f t="shared" si="315"/>
        <v/>
      </c>
      <c r="ABP54" s="28" t="str">
        <f t="shared" ca="1" si="316"/>
        <v/>
      </c>
      <c r="ABQ54" s="33">
        <f>入力シート!ABO54</f>
        <v>0</v>
      </c>
      <c r="ABR54" s="88" t="str">
        <f t="shared" ca="1" si="483"/>
        <v/>
      </c>
      <c r="ABS54" s="87" t="str">
        <f t="shared" si="484"/>
        <v/>
      </c>
      <c r="ABT54" s="89" t="str">
        <f t="shared" ca="1" si="317"/>
        <v/>
      </c>
      <c r="ABU54" s="84">
        <f t="shared" si="318"/>
        <v>0</v>
      </c>
      <c r="ABV54" s="84" t="str">
        <f t="shared" si="485"/>
        <v/>
      </c>
      <c r="ABW54" s="84" t="str">
        <f t="shared" si="319"/>
        <v/>
      </c>
      <c r="ABX54" s="24" t="str">
        <f t="shared" si="320"/>
        <v/>
      </c>
      <c r="ABY54" s="101">
        <f>入力シート!ABP54</f>
        <v>0</v>
      </c>
      <c r="ABZ54" s="210">
        <f>入力シート!ABQ54</f>
        <v>0</v>
      </c>
      <c r="ACA54" s="211"/>
      <c r="ACB54" s="212"/>
      <c r="ACC54" s="94"/>
      <c r="ACD54" s="94"/>
      <c r="ACE54" s="94"/>
      <c r="ACF54" s="14">
        <f>入力シート!ABR54</f>
        <v>0</v>
      </c>
    </row>
    <row r="55" spans="2:760" ht="18" customHeight="1" x14ac:dyDescent="0.2">
      <c r="B55" s="30" t="str">
        <f t="shared" si="321"/>
        <v/>
      </c>
      <c r="C55" s="101">
        <f>入力シート!B55</f>
        <v>0</v>
      </c>
      <c r="D55" s="101" t="str">
        <f>IF(B55="","",入力シート!C55)</f>
        <v/>
      </c>
      <c r="E55" s="24">
        <f>TIME(入力シート!E55,入力シート!G55,0)</f>
        <v>0</v>
      </c>
      <c r="F55" s="24">
        <f>TIME(入力シート!I55,入力シート!K55,0)</f>
        <v>0</v>
      </c>
      <c r="G55" s="31">
        <f>TIME(入力シート!M55,入力シート!O55,0)</f>
        <v>0</v>
      </c>
      <c r="H55" s="31">
        <f>TIME(入力シート!Q55,入力シート!S55,0)</f>
        <v>0</v>
      </c>
      <c r="I55" s="24">
        <f t="shared" si="60"/>
        <v>0</v>
      </c>
      <c r="J55" s="24">
        <f t="shared" si="61"/>
        <v>0</v>
      </c>
      <c r="K55" s="24">
        <f t="shared" si="62"/>
        <v>0</v>
      </c>
      <c r="L55" s="26" t="str">
        <f t="shared" si="400"/>
        <v/>
      </c>
      <c r="M55" s="26" t="str">
        <f t="shared" si="486"/>
        <v/>
      </c>
      <c r="N55" s="24" t="str">
        <f t="shared" si="401"/>
        <v/>
      </c>
      <c r="O55" s="24" t="str">
        <f t="shared" si="402"/>
        <v/>
      </c>
      <c r="P55" s="101" t="str">
        <f t="shared" si="403"/>
        <v/>
      </c>
      <c r="Q55" s="24" t="str">
        <f t="shared" si="66"/>
        <v/>
      </c>
      <c r="R55" s="27">
        <f t="shared" si="361"/>
        <v>1</v>
      </c>
      <c r="S55" s="27" t="str">
        <f t="shared" si="404"/>
        <v>1</v>
      </c>
      <c r="T55" s="27" t="str">
        <f t="shared" si="322"/>
        <v/>
      </c>
      <c r="U55" s="27" t="str">
        <f t="shared" si="405"/>
        <v/>
      </c>
      <c r="V55" s="28" t="str">
        <f t="shared" ca="1" si="406"/>
        <v/>
      </c>
      <c r="W55" s="33">
        <f>入力シート!U55</f>
        <v>0</v>
      </c>
      <c r="X55" s="88" t="str">
        <f t="shared" ca="1" si="407"/>
        <v/>
      </c>
      <c r="Y55" s="87" t="str">
        <f t="shared" si="408"/>
        <v/>
      </c>
      <c r="Z55" s="89" t="str">
        <f t="shared" ca="1" si="70"/>
        <v/>
      </c>
      <c r="AA55" s="84">
        <f t="shared" si="71"/>
        <v>0</v>
      </c>
      <c r="AB55" s="84" t="str">
        <f t="shared" si="409"/>
        <v/>
      </c>
      <c r="AC55" s="84" t="str">
        <f t="shared" si="72"/>
        <v/>
      </c>
      <c r="AD55" s="24" t="str">
        <f t="shared" si="73"/>
        <v/>
      </c>
      <c r="AE55" s="101">
        <f>入力シート!V55</f>
        <v>0</v>
      </c>
      <c r="AF55" s="210">
        <f>入力シート!W55</f>
        <v>0</v>
      </c>
      <c r="AG55" s="211"/>
      <c r="AH55" s="212"/>
      <c r="AI55" s="94"/>
      <c r="AJ55" s="94"/>
      <c r="AK55" s="94"/>
      <c r="AL55" s="14">
        <f>入力シート!X55</f>
        <v>0</v>
      </c>
      <c r="AN55" s="30" t="str">
        <f t="shared" si="323"/>
        <v/>
      </c>
      <c r="AO55" s="101">
        <f>入力シート!AN55</f>
        <v>0</v>
      </c>
      <c r="AP55" s="101" t="str">
        <f>IF(AN55="","",入力シート!AO55)</f>
        <v/>
      </c>
      <c r="AQ55" s="24">
        <f>TIME(入力シート!AQ55,入力シート!AS55,0)</f>
        <v>0</v>
      </c>
      <c r="AR55" s="24">
        <f>TIME(入力シート!AU55,入力シート!AW55,0)</f>
        <v>0</v>
      </c>
      <c r="AS55" s="31">
        <f>TIME(入力シート!AY55,入力シート!BA55,0)</f>
        <v>0</v>
      </c>
      <c r="AT55" s="31">
        <f>TIME(入力シート!BC55,入力シート!BE55,0)</f>
        <v>0</v>
      </c>
      <c r="AU55" s="24">
        <f t="shared" si="74"/>
        <v>0</v>
      </c>
      <c r="AV55" s="24">
        <f t="shared" si="75"/>
        <v>0</v>
      </c>
      <c r="AW55" s="24">
        <f t="shared" si="76"/>
        <v>0</v>
      </c>
      <c r="AX55" s="26" t="str">
        <f t="shared" si="3"/>
        <v/>
      </c>
      <c r="AY55" s="26" t="str">
        <f t="shared" si="4"/>
        <v/>
      </c>
      <c r="AZ55" s="24" t="str">
        <f t="shared" si="381"/>
        <v/>
      </c>
      <c r="BA55" s="24" t="str">
        <f t="shared" si="410"/>
        <v/>
      </c>
      <c r="BB55" s="101" t="str">
        <f t="shared" si="78"/>
        <v/>
      </c>
      <c r="BC55" s="24" t="str">
        <f t="shared" si="79"/>
        <v/>
      </c>
      <c r="BD55" s="27">
        <f t="shared" si="362"/>
        <v>1</v>
      </c>
      <c r="BE55" s="27" t="str">
        <f t="shared" si="80"/>
        <v>1</v>
      </c>
      <c r="BF55" s="27" t="str">
        <f t="shared" si="324"/>
        <v/>
      </c>
      <c r="BG55" s="27" t="str">
        <f t="shared" si="81"/>
        <v/>
      </c>
      <c r="BH55" s="28" t="str">
        <f t="shared" ca="1" si="82"/>
        <v/>
      </c>
      <c r="BI55" s="33">
        <f>入力シート!BG55</f>
        <v>0</v>
      </c>
      <c r="BJ55" s="88" t="str">
        <f t="shared" ca="1" si="411"/>
        <v/>
      </c>
      <c r="BK55" s="87" t="str">
        <f t="shared" si="412"/>
        <v/>
      </c>
      <c r="BL55" s="89" t="str">
        <f t="shared" ca="1" si="83"/>
        <v/>
      </c>
      <c r="BM55" s="84">
        <f t="shared" si="84"/>
        <v>0</v>
      </c>
      <c r="BN55" s="84" t="str">
        <f t="shared" si="413"/>
        <v/>
      </c>
      <c r="BO55" s="84" t="str">
        <f t="shared" si="85"/>
        <v/>
      </c>
      <c r="BP55" s="24" t="str">
        <f t="shared" si="86"/>
        <v/>
      </c>
      <c r="BQ55" s="101">
        <f>入力シート!BH55</f>
        <v>0</v>
      </c>
      <c r="BR55" s="210">
        <f>入力シート!BI55</f>
        <v>0</v>
      </c>
      <c r="BS55" s="211"/>
      <c r="BT55" s="212"/>
      <c r="BU55" s="94"/>
      <c r="BV55" s="94"/>
      <c r="BW55" s="94"/>
      <c r="BX55" s="14">
        <f>入力シート!BJ55</f>
        <v>0</v>
      </c>
      <c r="BZ55" s="30" t="str">
        <f t="shared" si="325"/>
        <v/>
      </c>
      <c r="CA55" s="101">
        <f>入力シート!BZ55</f>
        <v>0</v>
      </c>
      <c r="CB55" s="101" t="str">
        <f>IF(BZ55="","",入力シート!CA55)</f>
        <v/>
      </c>
      <c r="CC55" s="24">
        <f>TIME(入力シート!CC55,入力シート!CE55,0)</f>
        <v>0</v>
      </c>
      <c r="CD55" s="24">
        <f>TIME(入力シート!CG55,入力シート!CI55,0)</f>
        <v>0</v>
      </c>
      <c r="CE55" s="31">
        <f>TIME(入力シート!CK55,入力シート!CM55,0)</f>
        <v>0</v>
      </c>
      <c r="CF55" s="31">
        <f>TIME(入力シート!CO55,入力シート!CQ55,0)</f>
        <v>0</v>
      </c>
      <c r="CG55" s="24">
        <f t="shared" si="87"/>
        <v>0</v>
      </c>
      <c r="CH55" s="24">
        <f t="shared" si="88"/>
        <v>0</v>
      </c>
      <c r="CI55" s="24">
        <f t="shared" si="89"/>
        <v>0</v>
      </c>
      <c r="CJ55" s="26" t="str">
        <f t="shared" si="6"/>
        <v/>
      </c>
      <c r="CK55" s="26" t="str">
        <f t="shared" si="7"/>
        <v/>
      </c>
      <c r="CL55" s="24" t="str">
        <f t="shared" si="382"/>
        <v/>
      </c>
      <c r="CM55" s="24" t="str">
        <f t="shared" si="414"/>
        <v/>
      </c>
      <c r="CN55" s="101" t="str">
        <f t="shared" si="91"/>
        <v/>
      </c>
      <c r="CO55" s="24" t="str">
        <f t="shared" si="92"/>
        <v/>
      </c>
      <c r="CP55" s="27">
        <f t="shared" si="363"/>
        <v>1</v>
      </c>
      <c r="CQ55" s="27" t="str">
        <f t="shared" si="93"/>
        <v>1</v>
      </c>
      <c r="CR55" s="27" t="str">
        <f t="shared" si="326"/>
        <v/>
      </c>
      <c r="CS55" s="27" t="str">
        <f t="shared" si="94"/>
        <v/>
      </c>
      <c r="CT55" s="28" t="str">
        <f t="shared" ca="1" si="95"/>
        <v/>
      </c>
      <c r="CU55" s="33">
        <f>入力シート!CS55</f>
        <v>0</v>
      </c>
      <c r="CV55" s="88" t="str">
        <f t="shared" ca="1" si="415"/>
        <v/>
      </c>
      <c r="CW55" s="87" t="str">
        <f t="shared" si="416"/>
        <v/>
      </c>
      <c r="CX55" s="89" t="str">
        <f t="shared" ca="1" si="96"/>
        <v/>
      </c>
      <c r="CY55" s="84">
        <f t="shared" si="97"/>
        <v>0</v>
      </c>
      <c r="CZ55" s="84" t="str">
        <f t="shared" si="417"/>
        <v/>
      </c>
      <c r="DA55" s="84" t="str">
        <f t="shared" si="98"/>
        <v/>
      </c>
      <c r="DB55" s="24" t="str">
        <f t="shared" si="99"/>
        <v/>
      </c>
      <c r="DC55" s="101">
        <f>入力シート!CT55</f>
        <v>0</v>
      </c>
      <c r="DD55" s="210">
        <f>入力シート!CU55</f>
        <v>0</v>
      </c>
      <c r="DE55" s="211"/>
      <c r="DF55" s="212"/>
      <c r="DG55" s="94"/>
      <c r="DH55" s="94"/>
      <c r="DI55" s="94"/>
      <c r="DJ55" s="14">
        <f>入力シート!CV55</f>
        <v>0</v>
      </c>
      <c r="DL55" s="30" t="str">
        <f t="shared" si="327"/>
        <v/>
      </c>
      <c r="DM55" s="101">
        <f>入力シート!DL55</f>
        <v>0</v>
      </c>
      <c r="DN55" s="101" t="str">
        <f>IF(DL55="","",入力シート!DM55)</f>
        <v/>
      </c>
      <c r="DO55" s="24">
        <f>TIME(入力シート!DO55,入力シート!DQ55,0)</f>
        <v>0</v>
      </c>
      <c r="DP55" s="24">
        <f>TIME(入力シート!DS55,入力シート!DU55,0)</f>
        <v>0</v>
      </c>
      <c r="DQ55" s="31">
        <f>TIME(入力シート!DW55,入力シート!DY55,0)</f>
        <v>0</v>
      </c>
      <c r="DR55" s="31">
        <f>TIME(入力シート!EA55,入力シート!EC55,0)</f>
        <v>0</v>
      </c>
      <c r="DS55" s="24">
        <f t="shared" si="100"/>
        <v>0</v>
      </c>
      <c r="DT55" s="24">
        <f t="shared" si="101"/>
        <v>0</v>
      </c>
      <c r="DU55" s="24">
        <f t="shared" si="102"/>
        <v>0</v>
      </c>
      <c r="DV55" s="26" t="str">
        <f t="shared" si="9"/>
        <v/>
      </c>
      <c r="DW55" s="26" t="str">
        <f t="shared" si="10"/>
        <v/>
      </c>
      <c r="DX55" s="24" t="str">
        <f t="shared" si="383"/>
        <v/>
      </c>
      <c r="DY55" s="24" t="str">
        <f t="shared" si="418"/>
        <v/>
      </c>
      <c r="DZ55" s="101" t="str">
        <f t="shared" si="104"/>
        <v/>
      </c>
      <c r="EA55" s="24" t="str">
        <f t="shared" si="105"/>
        <v/>
      </c>
      <c r="EB55" s="27">
        <f t="shared" si="364"/>
        <v>1</v>
      </c>
      <c r="EC55" s="27" t="str">
        <f t="shared" si="106"/>
        <v>1</v>
      </c>
      <c r="ED55" s="27" t="str">
        <f t="shared" si="328"/>
        <v/>
      </c>
      <c r="EE55" s="27" t="str">
        <f t="shared" si="107"/>
        <v/>
      </c>
      <c r="EF55" s="28" t="str">
        <f t="shared" ca="1" si="108"/>
        <v/>
      </c>
      <c r="EG55" s="33">
        <f>入力シート!EE55</f>
        <v>0</v>
      </c>
      <c r="EH55" s="88" t="str">
        <f t="shared" ca="1" si="419"/>
        <v/>
      </c>
      <c r="EI55" s="87" t="str">
        <f t="shared" si="420"/>
        <v/>
      </c>
      <c r="EJ55" s="89" t="str">
        <f t="shared" ca="1" si="109"/>
        <v/>
      </c>
      <c r="EK55" s="84">
        <f t="shared" si="110"/>
        <v>0</v>
      </c>
      <c r="EL55" s="84" t="str">
        <f t="shared" si="421"/>
        <v/>
      </c>
      <c r="EM55" s="84" t="str">
        <f t="shared" si="111"/>
        <v/>
      </c>
      <c r="EN55" s="24" t="str">
        <f t="shared" si="112"/>
        <v/>
      </c>
      <c r="EO55" s="101">
        <f>入力シート!EF55</f>
        <v>0</v>
      </c>
      <c r="EP55" s="210">
        <f>入力シート!EG55</f>
        <v>0</v>
      </c>
      <c r="EQ55" s="211"/>
      <c r="ER55" s="212"/>
      <c r="ES55" s="94"/>
      <c r="ET55" s="94"/>
      <c r="EU55" s="94"/>
      <c r="EV55" s="14">
        <f>入力シート!EH55</f>
        <v>0</v>
      </c>
      <c r="EX55" s="30" t="str">
        <f t="shared" si="329"/>
        <v/>
      </c>
      <c r="EY55" s="101">
        <f>入力シート!EX55</f>
        <v>0</v>
      </c>
      <c r="EZ55" s="101" t="str">
        <f>IF(EX55="","",入力シート!EY55)</f>
        <v/>
      </c>
      <c r="FA55" s="24">
        <f>TIME(入力シート!FA55,入力シート!FC55,0)</f>
        <v>0</v>
      </c>
      <c r="FB55" s="24">
        <f>TIME(入力シート!FE55,入力シート!FG55,0)</f>
        <v>0</v>
      </c>
      <c r="FC55" s="31">
        <f>TIME(入力シート!FI55,入力シート!FK55,0)</f>
        <v>0</v>
      </c>
      <c r="FD55" s="31">
        <f>TIME(入力シート!FM55,入力シート!FO55,0)</f>
        <v>0</v>
      </c>
      <c r="FE55" s="24">
        <f t="shared" si="113"/>
        <v>0</v>
      </c>
      <c r="FF55" s="24">
        <f t="shared" si="114"/>
        <v>0</v>
      </c>
      <c r="FG55" s="24">
        <f t="shared" si="115"/>
        <v>0</v>
      </c>
      <c r="FH55" s="26" t="str">
        <f t="shared" si="12"/>
        <v/>
      </c>
      <c r="FI55" s="26" t="str">
        <f t="shared" si="13"/>
        <v/>
      </c>
      <c r="FJ55" s="24" t="str">
        <f t="shared" si="384"/>
        <v/>
      </c>
      <c r="FK55" s="24" t="str">
        <f t="shared" si="422"/>
        <v/>
      </c>
      <c r="FL55" s="101" t="str">
        <f t="shared" si="117"/>
        <v/>
      </c>
      <c r="FM55" s="24" t="str">
        <f t="shared" si="118"/>
        <v/>
      </c>
      <c r="FN55" s="27">
        <f t="shared" si="365"/>
        <v>1</v>
      </c>
      <c r="FO55" s="27" t="str">
        <f t="shared" si="119"/>
        <v>1</v>
      </c>
      <c r="FP55" s="27" t="str">
        <f t="shared" si="330"/>
        <v/>
      </c>
      <c r="FQ55" s="27" t="str">
        <f t="shared" si="120"/>
        <v/>
      </c>
      <c r="FR55" s="28" t="str">
        <f t="shared" ca="1" si="121"/>
        <v/>
      </c>
      <c r="FS55" s="33">
        <f>入力シート!FQ55</f>
        <v>0</v>
      </c>
      <c r="FT55" s="88" t="str">
        <f t="shared" ca="1" si="423"/>
        <v/>
      </c>
      <c r="FU55" s="87" t="str">
        <f t="shared" si="424"/>
        <v/>
      </c>
      <c r="FV55" s="89" t="str">
        <f t="shared" ca="1" si="122"/>
        <v/>
      </c>
      <c r="FW55" s="84">
        <f t="shared" si="123"/>
        <v>0</v>
      </c>
      <c r="FX55" s="84" t="str">
        <f t="shared" si="425"/>
        <v/>
      </c>
      <c r="FY55" s="84" t="str">
        <f t="shared" si="124"/>
        <v/>
      </c>
      <c r="FZ55" s="24" t="str">
        <f t="shared" si="125"/>
        <v/>
      </c>
      <c r="GA55" s="101">
        <f>入力シート!FR55</f>
        <v>0</v>
      </c>
      <c r="GB55" s="210">
        <f>入力シート!FS55</f>
        <v>0</v>
      </c>
      <c r="GC55" s="211"/>
      <c r="GD55" s="212"/>
      <c r="GE55" s="94"/>
      <c r="GF55" s="94"/>
      <c r="GG55" s="94"/>
      <c r="GH55" s="14">
        <f>入力シート!FT55</f>
        <v>0</v>
      </c>
      <c r="GJ55" s="30" t="str">
        <f t="shared" si="331"/>
        <v/>
      </c>
      <c r="GK55" s="101">
        <f>入力シート!GJ55</f>
        <v>0</v>
      </c>
      <c r="GL55" s="101" t="str">
        <f>IF(GJ55="","",入力シート!GK55)</f>
        <v/>
      </c>
      <c r="GM55" s="24">
        <f>TIME(入力シート!GM55,入力シート!GO55,0)</f>
        <v>0</v>
      </c>
      <c r="GN55" s="24">
        <f>TIME(入力シート!GQ55,入力シート!GS55,0)</f>
        <v>0</v>
      </c>
      <c r="GO55" s="31">
        <f>TIME(入力シート!GU55,入力シート!GW55,0)</f>
        <v>0</v>
      </c>
      <c r="GP55" s="31">
        <f>TIME(入力シート!GY55,入力シート!HA55,0)</f>
        <v>0</v>
      </c>
      <c r="GQ55" s="24">
        <f t="shared" si="126"/>
        <v>0</v>
      </c>
      <c r="GR55" s="24">
        <f t="shared" si="127"/>
        <v>0</v>
      </c>
      <c r="GS55" s="24">
        <f t="shared" si="128"/>
        <v>0</v>
      </c>
      <c r="GT55" s="26" t="str">
        <f t="shared" si="15"/>
        <v/>
      </c>
      <c r="GU55" s="26" t="str">
        <f t="shared" si="16"/>
        <v/>
      </c>
      <c r="GV55" s="24" t="str">
        <f t="shared" si="385"/>
        <v/>
      </c>
      <c r="GW55" s="24" t="str">
        <f t="shared" si="426"/>
        <v/>
      </c>
      <c r="GX55" s="101" t="str">
        <f t="shared" si="130"/>
        <v/>
      </c>
      <c r="GY55" s="24" t="str">
        <f t="shared" si="131"/>
        <v/>
      </c>
      <c r="GZ55" s="27">
        <f t="shared" si="366"/>
        <v>1</v>
      </c>
      <c r="HA55" s="27" t="str">
        <f t="shared" si="132"/>
        <v>1</v>
      </c>
      <c r="HB55" s="27" t="str">
        <f t="shared" si="332"/>
        <v/>
      </c>
      <c r="HC55" s="27" t="str">
        <f t="shared" si="133"/>
        <v/>
      </c>
      <c r="HD55" s="28" t="str">
        <f t="shared" ca="1" si="134"/>
        <v/>
      </c>
      <c r="HE55" s="33">
        <f>入力シート!HC55</f>
        <v>0</v>
      </c>
      <c r="HF55" s="88" t="str">
        <f t="shared" ca="1" si="427"/>
        <v/>
      </c>
      <c r="HG55" s="87" t="str">
        <f t="shared" si="428"/>
        <v/>
      </c>
      <c r="HH55" s="89" t="str">
        <f t="shared" ca="1" si="135"/>
        <v/>
      </c>
      <c r="HI55" s="84">
        <f t="shared" si="136"/>
        <v>0</v>
      </c>
      <c r="HJ55" s="84" t="str">
        <f t="shared" si="429"/>
        <v/>
      </c>
      <c r="HK55" s="84" t="str">
        <f t="shared" si="137"/>
        <v/>
      </c>
      <c r="HL55" s="24" t="str">
        <f t="shared" si="138"/>
        <v/>
      </c>
      <c r="HM55" s="101">
        <f>入力シート!HD55</f>
        <v>0</v>
      </c>
      <c r="HN55" s="210">
        <f>入力シート!HE55</f>
        <v>0</v>
      </c>
      <c r="HO55" s="211"/>
      <c r="HP55" s="212"/>
      <c r="HQ55" s="94"/>
      <c r="HR55" s="94"/>
      <c r="HS55" s="94"/>
      <c r="HT55" s="14">
        <f>入力シート!HF55</f>
        <v>0</v>
      </c>
      <c r="HV55" s="30" t="str">
        <f t="shared" si="333"/>
        <v/>
      </c>
      <c r="HW55" s="101">
        <f>入力シート!HV55</f>
        <v>0</v>
      </c>
      <c r="HX55" s="101" t="str">
        <f>IF(HV55="","",入力シート!HW55)</f>
        <v/>
      </c>
      <c r="HY55" s="24">
        <f>TIME(入力シート!HY55,入力シート!IA55,0)</f>
        <v>0</v>
      </c>
      <c r="HZ55" s="24">
        <f>TIME(入力シート!IC55,入力シート!IE55,0)</f>
        <v>0</v>
      </c>
      <c r="IA55" s="31">
        <f>TIME(入力シート!IG55,入力シート!II55,0)</f>
        <v>0</v>
      </c>
      <c r="IB55" s="31">
        <f>TIME(入力シート!IK55,入力シート!IM55,0)</f>
        <v>0</v>
      </c>
      <c r="IC55" s="24">
        <f t="shared" si="139"/>
        <v>0</v>
      </c>
      <c r="ID55" s="24">
        <f t="shared" si="140"/>
        <v>0</v>
      </c>
      <c r="IE55" s="24">
        <f t="shared" si="141"/>
        <v>0</v>
      </c>
      <c r="IF55" s="26" t="str">
        <f t="shared" si="18"/>
        <v/>
      </c>
      <c r="IG55" s="26" t="str">
        <f t="shared" si="19"/>
        <v/>
      </c>
      <c r="IH55" s="24" t="str">
        <f t="shared" si="386"/>
        <v/>
      </c>
      <c r="II55" s="24" t="str">
        <f t="shared" si="430"/>
        <v/>
      </c>
      <c r="IJ55" s="101" t="str">
        <f t="shared" si="143"/>
        <v/>
      </c>
      <c r="IK55" s="24" t="str">
        <f t="shared" si="144"/>
        <v/>
      </c>
      <c r="IL55" s="27">
        <f t="shared" si="367"/>
        <v>1</v>
      </c>
      <c r="IM55" s="27" t="str">
        <f t="shared" si="145"/>
        <v>1</v>
      </c>
      <c r="IN55" s="27" t="str">
        <f t="shared" si="334"/>
        <v/>
      </c>
      <c r="IO55" s="27" t="str">
        <f t="shared" si="146"/>
        <v/>
      </c>
      <c r="IP55" s="28" t="str">
        <f t="shared" ca="1" si="147"/>
        <v/>
      </c>
      <c r="IQ55" s="33">
        <f>入力シート!IO55</f>
        <v>0</v>
      </c>
      <c r="IR55" s="88" t="str">
        <f t="shared" ca="1" si="431"/>
        <v/>
      </c>
      <c r="IS55" s="87" t="str">
        <f t="shared" si="432"/>
        <v/>
      </c>
      <c r="IT55" s="89" t="str">
        <f t="shared" ca="1" si="148"/>
        <v/>
      </c>
      <c r="IU55" s="84">
        <f t="shared" si="149"/>
        <v>0</v>
      </c>
      <c r="IV55" s="84" t="str">
        <f t="shared" si="433"/>
        <v/>
      </c>
      <c r="IW55" s="84" t="str">
        <f t="shared" si="150"/>
        <v/>
      </c>
      <c r="IX55" s="24" t="str">
        <f t="shared" si="151"/>
        <v/>
      </c>
      <c r="IY55" s="101">
        <f>入力シート!IP55</f>
        <v>0</v>
      </c>
      <c r="IZ55" s="210">
        <f>入力シート!IQ55</f>
        <v>0</v>
      </c>
      <c r="JA55" s="211"/>
      <c r="JB55" s="212"/>
      <c r="JC55" s="94"/>
      <c r="JD55" s="94"/>
      <c r="JE55" s="94"/>
      <c r="JF55" s="14">
        <f>入力シート!IR55</f>
        <v>0</v>
      </c>
      <c r="JH55" s="30" t="str">
        <f t="shared" si="335"/>
        <v/>
      </c>
      <c r="JI55" s="101">
        <f>入力シート!JH55</f>
        <v>0</v>
      </c>
      <c r="JJ55" s="101" t="str">
        <f>IF(JH55="","",入力シート!JI55)</f>
        <v/>
      </c>
      <c r="JK55" s="24">
        <f>TIME(入力シート!JK55,入力シート!JM55,0)</f>
        <v>0</v>
      </c>
      <c r="JL55" s="24">
        <f>TIME(入力シート!JO55,入力シート!JQ55,0)</f>
        <v>0</v>
      </c>
      <c r="JM55" s="31">
        <f>TIME(入力シート!JS55,入力シート!JU55,0)</f>
        <v>0</v>
      </c>
      <c r="JN55" s="31">
        <f>TIME(入力シート!JW55,入力シート!JY55,0)</f>
        <v>0</v>
      </c>
      <c r="JO55" s="24">
        <f t="shared" si="152"/>
        <v>0</v>
      </c>
      <c r="JP55" s="24">
        <f t="shared" si="153"/>
        <v>0</v>
      </c>
      <c r="JQ55" s="24">
        <f t="shared" si="154"/>
        <v>0</v>
      </c>
      <c r="JR55" s="26" t="str">
        <f t="shared" si="21"/>
        <v/>
      </c>
      <c r="JS55" s="26" t="str">
        <f t="shared" si="22"/>
        <v/>
      </c>
      <c r="JT55" s="24" t="str">
        <f t="shared" si="387"/>
        <v/>
      </c>
      <c r="JU55" s="24" t="str">
        <f t="shared" si="434"/>
        <v/>
      </c>
      <c r="JV55" s="101" t="str">
        <f t="shared" si="156"/>
        <v/>
      </c>
      <c r="JW55" s="24" t="str">
        <f t="shared" si="157"/>
        <v/>
      </c>
      <c r="JX55" s="27">
        <f t="shared" si="368"/>
        <v>1</v>
      </c>
      <c r="JY55" s="27" t="str">
        <f t="shared" si="158"/>
        <v>1</v>
      </c>
      <c r="JZ55" s="27" t="str">
        <f t="shared" si="336"/>
        <v/>
      </c>
      <c r="KA55" s="27" t="str">
        <f t="shared" si="159"/>
        <v/>
      </c>
      <c r="KB55" s="28" t="str">
        <f t="shared" ca="1" si="160"/>
        <v/>
      </c>
      <c r="KC55" s="33">
        <f>入力シート!KA55</f>
        <v>0</v>
      </c>
      <c r="KD55" s="88" t="str">
        <f t="shared" ca="1" si="435"/>
        <v/>
      </c>
      <c r="KE55" s="87" t="str">
        <f t="shared" si="436"/>
        <v/>
      </c>
      <c r="KF55" s="89" t="str">
        <f t="shared" ca="1" si="161"/>
        <v/>
      </c>
      <c r="KG55" s="84">
        <f t="shared" si="162"/>
        <v>0</v>
      </c>
      <c r="KH55" s="84" t="str">
        <f t="shared" si="437"/>
        <v/>
      </c>
      <c r="KI55" s="84" t="str">
        <f t="shared" si="163"/>
        <v/>
      </c>
      <c r="KJ55" s="24" t="str">
        <f t="shared" si="164"/>
        <v/>
      </c>
      <c r="KK55" s="101">
        <f>入力シート!KB55</f>
        <v>0</v>
      </c>
      <c r="KL55" s="210">
        <f>入力シート!KC55</f>
        <v>0</v>
      </c>
      <c r="KM55" s="211"/>
      <c r="KN55" s="212"/>
      <c r="KO55" s="94"/>
      <c r="KP55" s="94"/>
      <c r="KQ55" s="94"/>
      <c r="KR55" s="14">
        <f>入力シート!KD55</f>
        <v>0</v>
      </c>
      <c r="KT55" s="30" t="str">
        <f t="shared" si="337"/>
        <v/>
      </c>
      <c r="KU55" s="101">
        <f>入力シート!KT55</f>
        <v>0</v>
      </c>
      <c r="KV55" s="101" t="str">
        <f>IF(KT55="","",入力シート!KU55)</f>
        <v/>
      </c>
      <c r="KW55" s="24">
        <f>TIME(入力シート!KW55,入力シート!KY55,0)</f>
        <v>0</v>
      </c>
      <c r="KX55" s="24">
        <f>TIME(入力シート!LA55,入力シート!LC55,0)</f>
        <v>0</v>
      </c>
      <c r="KY55" s="31">
        <f>TIME(入力シート!LE55,入力シート!LG55,0)</f>
        <v>0</v>
      </c>
      <c r="KZ55" s="31">
        <f>TIME(入力シート!LI55,入力シート!LK55,0)</f>
        <v>0</v>
      </c>
      <c r="LA55" s="24">
        <f t="shared" si="165"/>
        <v>0</v>
      </c>
      <c r="LB55" s="24">
        <f t="shared" si="166"/>
        <v>0</v>
      </c>
      <c r="LC55" s="24">
        <f t="shared" si="167"/>
        <v>0</v>
      </c>
      <c r="LD55" s="26" t="str">
        <f t="shared" si="24"/>
        <v/>
      </c>
      <c r="LE55" s="26" t="str">
        <f t="shared" si="25"/>
        <v/>
      </c>
      <c r="LF55" s="24" t="str">
        <f t="shared" si="388"/>
        <v/>
      </c>
      <c r="LG55" s="24" t="str">
        <f t="shared" si="438"/>
        <v/>
      </c>
      <c r="LH55" s="101" t="str">
        <f t="shared" si="169"/>
        <v/>
      </c>
      <c r="LI55" s="24" t="str">
        <f t="shared" si="170"/>
        <v/>
      </c>
      <c r="LJ55" s="27">
        <f t="shared" si="369"/>
        <v>1</v>
      </c>
      <c r="LK55" s="27" t="str">
        <f t="shared" si="171"/>
        <v>1</v>
      </c>
      <c r="LL55" s="27" t="str">
        <f t="shared" si="338"/>
        <v/>
      </c>
      <c r="LM55" s="27" t="str">
        <f t="shared" si="172"/>
        <v/>
      </c>
      <c r="LN55" s="28" t="str">
        <f t="shared" ca="1" si="173"/>
        <v/>
      </c>
      <c r="LO55" s="33">
        <f>入力シート!LM55</f>
        <v>0</v>
      </c>
      <c r="LP55" s="88" t="str">
        <f t="shared" ca="1" si="439"/>
        <v/>
      </c>
      <c r="LQ55" s="87" t="str">
        <f t="shared" si="440"/>
        <v/>
      </c>
      <c r="LR55" s="89" t="str">
        <f t="shared" ca="1" si="174"/>
        <v/>
      </c>
      <c r="LS55" s="84">
        <f t="shared" si="175"/>
        <v>0</v>
      </c>
      <c r="LT55" s="84" t="str">
        <f t="shared" si="441"/>
        <v/>
      </c>
      <c r="LU55" s="84" t="str">
        <f t="shared" si="176"/>
        <v/>
      </c>
      <c r="LV55" s="24" t="str">
        <f t="shared" si="177"/>
        <v/>
      </c>
      <c r="LW55" s="101">
        <f>入力シート!LN55</f>
        <v>0</v>
      </c>
      <c r="LX55" s="210">
        <f>入力シート!LO55</f>
        <v>0</v>
      </c>
      <c r="LY55" s="211"/>
      <c r="LZ55" s="212"/>
      <c r="MA55" s="94"/>
      <c r="MB55" s="94"/>
      <c r="MC55" s="94"/>
      <c r="MD55" s="14">
        <f>入力シート!LP55</f>
        <v>0</v>
      </c>
      <c r="MF55" s="30" t="str">
        <f t="shared" si="339"/>
        <v/>
      </c>
      <c r="MG55" s="101">
        <f>入力シート!MF55</f>
        <v>0</v>
      </c>
      <c r="MH55" s="101" t="str">
        <f>IF(MF55="","",入力シート!MG55)</f>
        <v/>
      </c>
      <c r="MI55" s="24">
        <f>TIME(入力シート!MI55,入力シート!MK55,0)</f>
        <v>0</v>
      </c>
      <c r="MJ55" s="24">
        <f>TIME(入力シート!MM55,入力シート!MO55,0)</f>
        <v>0</v>
      </c>
      <c r="MK55" s="31">
        <f>TIME(入力シート!MQ55,入力シート!MS55,0)</f>
        <v>0</v>
      </c>
      <c r="ML55" s="31">
        <f>TIME(入力シート!MU55,入力シート!MW55,0)</f>
        <v>0</v>
      </c>
      <c r="MM55" s="24">
        <f t="shared" si="178"/>
        <v>0</v>
      </c>
      <c r="MN55" s="24">
        <f t="shared" si="179"/>
        <v>0</v>
      </c>
      <c r="MO55" s="24">
        <f t="shared" si="180"/>
        <v>0</v>
      </c>
      <c r="MP55" s="26" t="str">
        <f t="shared" si="27"/>
        <v/>
      </c>
      <c r="MQ55" s="26" t="str">
        <f t="shared" si="28"/>
        <v/>
      </c>
      <c r="MR55" s="24" t="str">
        <f t="shared" si="389"/>
        <v/>
      </c>
      <c r="MS55" s="24" t="str">
        <f t="shared" si="442"/>
        <v/>
      </c>
      <c r="MT55" s="101" t="str">
        <f t="shared" si="182"/>
        <v/>
      </c>
      <c r="MU55" s="24" t="str">
        <f t="shared" si="183"/>
        <v/>
      </c>
      <c r="MV55" s="27">
        <f t="shared" si="370"/>
        <v>1</v>
      </c>
      <c r="MW55" s="27" t="str">
        <f t="shared" si="184"/>
        <v>1</v>
      </c>
      <c r="MX55" s="27" t="str">
        <f t="shared" si="340"/>
        <v/>
      </c>
      <c r="MY55" s="27" t="str">
        <f t="shared" si="185"/>
        <v/>
      </c>
      <c r="MZ55" s="28" t="str">
        <f t="shared" ca="1" si="186"/>
        <v/>
      </c>
      <c r="NA55" s="33">
        <f>入力シート!MY55</f>
        <v>0</v>
      </c>
      <c r="NB55" s="88" t="str">
        <f t="shared" ca="1" si="443"/>
        <v/>
      </c>
      <c r="NC55" s="87" t="str">
        <f t="shared" si="444"/>
        <v/>
      </c>
      <c r="ND55" s="89" t="str">
        <f t="shared" ca="1" si="187"/>
        <v/>
      </c>
      <c r="NE55" s="84">
        <f t="shared" si="188"/>
        <v>0</v>
      </c>
      <c r="NF55" s="84" t="str">
        <f t="shared" si="445"/>
        <v/>
      </c>
      <c r="NG55" s="84" t="str">
        <f t="shared" si="189"/>
        <v/>
      </c>
      <c r="NH55" s="24" t="str">
        <f t="shared" si="190"/>
        <v/>
      </c>
      <c r="NI55" s="101">
        <f>入力シート!MZ55</f>
        <v>0</v>
      </c>
      <c r="NJ55" s="210">
        <f>入力シート!NA55</f>
        <v>0</v>
      </c>
      <c r="NK55" s="211"/>
      <c r="NL55" s="212"/>
      <c r="NM55" s="94"/>
      <c r="NN55" s="94"/>
      <c r="NO55" s="94"/>
      <c r="NP55" s="14">
        <f>入力シート!NB55</f>
        <v>0</v>
      </c>
      <c r="NR55" s="30" t="str">
        <f t="shared" si="341"/>
        <v/>
      </c>
      <c r="NS55" s="101">
        <f>入力シート!NR55</f>
        <v>0</v>
      </c>
      <c r="NT55" s="101" t="str">
        <f>IF(NR55="","",入力シート!NS55)</f>
        <v/>
      </c>
      <c r="NU55" s="24">
        <f>TIME(入力シート!NU55,入力シート!NW55,0)</f>
        <v>0</v>
      </c>
      <c r="NV55" s="24">
        <f>TIME(入力シート!NY55,入力シート!OA55,0)</f>
        <v>0</v>
      </c>
      <c r="NW55" s="31">
        <f>TIME(入力シート!OC55,入力シート!OE55,0)</f>
        <v>0</v>
      </c>
      <c r="NX55" s="31">
        <f>TIME(入力シート!OG55,入力シート!OI55,0)</f>
        <v>0</v>
      </c>
      <c r="NY55" s="24">
        <f t="shared" si="191"/>
        <v>0</v>
      </c>
      <c r="NZ55" s="24">
        <f t="shared" si="192"/>
        <v>0</v>
      </c>
      <c r="OA55" s="24">
        <f t="shared" si="193"/>
        <v>0</v>
      </c>
      <c r="OB55" s="26" t="str">
        <f t="shared" si="30"/>
        <v/>
      </c>
      <c r="OC55" s="26" t="str">
        <f t="shared" si="31"/>
        <v/>
      </c>
      <c r="OD55" s="24" t="str">
        <f t="shared" si="390"/>
        <v/>
      </c>
      <c r="OE55" s="24" t="str">
        <f t="shared" si="446"/>
        <v/>
      </c>
      <c r="OF55" s="101" t="str">
        <f t="shared" si="195"/>
        <v/>
      </c>
      <c r="OG55" s="24" t="str">
        <f t="shared" si="196"/>
        <v/>
      </c>
      <c r="OH55" s="27">
        <f t="shared" si="371"/>
        <v>1</v>
      </c>
      <c r="OI55" s="27" t="str">
        <f t="shared" si="197"/>
        <v>1</v>
      </c>
      <c r="OJ55" s="27" t="str">
        <f t="shared" si="342"/>
        <v/>
      </c>
      <c r="OK55" s="27" t="str">
        <f t="shared" si="198"/>
        <v/>
      </c>
      <c r="OL55" s="28" t="str">
        <f t="shared" ca="1" si="199"/>
        <v/>
      </c>
      <c r="OM55" s="33">
        <f>入力シート!OK55</f>
        <v>0</v>
      </c>
      <c r="ON55" s="88" t="str">
        <f t="shared" ca="1" si="447"/>
        <v/>
      </c>
      <c r="OO55" s="87" t="str">
        <f t="shared" si="448"/>
        <v/>
      </c>
      <c r="OP55" s="89" t="str">
        <f t="shared" ca="1" si="200"/>
        <v/>
      </c>
      <c r="OQ55" s="84">
        <f t="shared" si="201"/>
        <v>0</v>
      </c>
      <c r="OR55" s="84" t="str">
        <f t="shared" si="449"/>
        <v/>
      </c>
      <c r="OS55" s="84" t="str">
        <f t="shared" si="202"/>
        <v/>
      </c>
      <c r="OT55" s="24" t="str">
        <f t="shared" si="203"/>
        <v/>
      </c>
      <c r="OU55" s="101">
        <f>入力シート!OL55</f>
        <v>0</v>
      </c>
      <c r="OV55" s="210">
        <f>入力シート!OM55</f>
        <v>0</v>
      </c>
      <c r="OW55" s="211"/>
      <c r="OX55" s="212"/>
      <c r="OY55" s="94"/>
      <c r="OZ55" s="94"/>
      <c r="PA55" s="94"/>
      <c r="PB55" s="14">
        <f>入力シート!ON55</f>
        <v>0</v>
      </c>
      <c r="PD55" s="30" t="str">
        <f t="shared" si="343"/>
        <v/>
      </c>
      <c r="PE55" s="101">
        <f>入力シート!PD55</f>
        <v>0</v>
      </c>
      <c r="PF55" s="101" t="str">
        <f>IF(PD55="","",入力シート!PE55)</f>
        <v/>
      </c>
      <c r="PG55" s="24">
        <f>TIME(入力シート!PG55,入力シート!PI55,0)</f>
        <v>0</v>
      </c>
      <c r="PH55" s="24">
        <f>TIME(入力シート!PK55,入力シート!PM55,0)</f>
        <v>0</v>
      </c>
      <c r="PI55" s="31">
        <f>TIME(入力シート!PO55,入力シート!PQ55,0)</f>
        <v>0</v>
      </c>
      <c r="PJ55" s="31">
        <f>TIME(入力シート!PS55,入力シート!PU55,0)</f>
        <v>0</v>
      </c>
      <c r="PK55" s="24">
        <f t="shared" si="204"/>
        <v>0</v>
      </c>
      <c r="PL55" s="24">
        <f t="shared" si="205"/>
        <v>0</v>
      </c>
      <c r="PM55" s="24">
        <f t="shared" si="206"/>
        <v>0</v>
      </c>
      <c r="PN55" s="26" t="str">
        <f t="shared" si="33"/>
        <v/>
      </c>
      <c r="PO55" s="26" t="str">
        <f t="shared" si="34"/>
        <v/>
      </c>
      <c r="PP55" s="24" t="str">
        <f t="shared" si="391"/>
        <v/>
      </c>
      <c r="PQ55" s="24" t="str">
        <f t="shared" si="450"/>
        <v/>
      </c>
      <c r="PR55" s="101" t="str">
        <f t="shared" si="208"/>
        <v/>
      </c>
      <c r="PS55" s="24" t="str">
        <f t="shared" si="209"/>
        <v/>
      </c>
      <c r="PT55" s="27">
        <f t="shared" si="372"/>
        <v>1</v>
      </c>
      <c r="PU55" s="27" t="str">
        <f t="shared" si="210"/>
        <v>1</v>
      </c>
      <c r="PV55" s="27" t="str">
        <f t="shared" si="344"/>
        <v/>
      </c>
      <c r="PW55" s="27" t="str">
        <f t="shared" si="211"/>
        <v/>
      </c>
      <c r="PX55" s="28" t="str">
        <f t="shared" ca="1" si="212"/>
        <v/>
      </c>
      <c r="PY55" s="33">
        <f>入力シート!PW55</f>
        <v>0</v>
      </c>
      <c r="PZ55" s="88" t="str">
        <f t="shared" ca="1" si="451"/>
        <v/>
      </c>
      <c r="QA55" s="87" t="str">
        <f t="shared" si="452"/>
        <v/>
      </c>
      <c r="QB55" s="89" t="str">
        <f t="shared" ca="1" si="213"/>
        <v/>
      </c>
      <c r="QC55" s="84">
        <f t="shared" si="214"/>
        <v>0</v>
      </c>
      <c r="QD55" s="84" t="str">
        <f t="shared" si="453"/>
        <v/>
      </c>
      <c r="QE55" s="84" t="str">
        <f t="shared" si="215"/>
        <v/>
      </c>
      <c r="QF55" s="24" t="str">
        <f t="shared" si="216"/>
        <v/>
      </c>
      <c r="QG55" s="101">
        <f>入力シート!PX55</f>
        <v>0</v>
      </c>
      <c r="QH55" s="210">
        <f>入力シート!PY55</f>
        <v>0</v>
      </c>
      <c r="QI55" s="211"/>
      <c r="QJ55" s="212"/>
      <c r="QK55" s="94"/>
      <c r="QL55" s="94"/>
      <c r="QM55" s="94"/>
      <c r="QN55" s="14">
        <f>入力シート!PZ55</f>
        <v>0</v>
      </c>
      <c r="QP55" s="30" t="str">
        <f t="shared" si="345"/>
        <v/>
      </c>
      <c r="QQ55" s="101">
        <f>入力シート!QP55</f>
        <v>0</v>
      </c>
      <c r="QR55" s="101" t="str">
        <f>IF(QP55="","",入力シート!QQ55)</f>
        <v/>
      </c>
      <c r="QS55" s="24">
        <f>TIME(入力シート!QS55,入力シート!QU55,0)</f>
        <v>0</v>
      </c>
      <c r="QT55" s="24">
        <f>TIME(入力シート!QW55,入力シート!QY55,0)</f>
        <v>0</v>
      </c>
      <c r="QU55" s="31">
        <f>TIME(入力シート!RA55,入力シート!RC55,0)</f>
        <v>0</v>
      </c>
      <c r="QV55" s="31">
        <f>TIME(入力シート!RE55,入力シート!RG55,0)</f>
        <v>0</v>
      </c>
      <c r="QW55" s="24">
        <f t="shared" si="217"/>
        <v>0</v>
      </c>
      <c r="QX55" s="24">
        <f t="shared" si="218"/>
        <v>0</v>
      </c>
      <c r="QY55" s="24">
        <f t="shared" si="219"/>
        <v>0</v>
      </c>
      <c r="QZ55" s="26" t="str">
        <f t="shared" si="36"/>
        <v/>
      </c>
      <c r="RA55" s="26" t="str">
        <f t="shared" si="37"/>
        <v/>
      </c>
      <c r="RB55" s="24" t="str">
        <f t="shared" si="392"/>
        <v/>
      </c>
      <c r="RC55" s="24" t="str">
        <f t="shared" si="454"/>
        <v/>
      </c>
      <c r="RD55" s="101" t="str">
        <f t="shared" si="221"/>
        <v/>
      </c>
      <c r="RE55" s="24" t="str">
        <f t="shared" si="222"/>
        <v/>
      </c>
      <c r="RF55" s="27">
        <f t="shared" si="373"/>
        <v>1</v>
      </c>
      <c r="RG55" s="27" t="str">
        <f t="shared" si="223"/>
        <v>1</v>
      </c>
      <c r="RH55" s="27" t="str">
        <f t="shared" si="346"/>
        <v/>
      </c>
      <c r="RI55" s="27" t="str">
        <f t="shared" si="224"/>
        <v/>
      </c>
      <c r="RJ55" s="28" t="str">
        <f t="shared" ca="1" si="225"/>
        <v/>
      </c>
      <c r="RK55" s="33">
        <f>入力シート!RI55</f>
        <v>0</v>
      </c>
      <c r="RL55" s="88" t="str">
        <f t="shared" ca="1" si="455"/>
        <v/>
      </c>
      <c r="RM55" s="87" t="str">
        <f t="shared" si="456"/>
        <v/>
      </c>
      <c r="RN55" s="89" t="str">
        <f t="shared" ca="1" si="226"/>
        <v/>
      </c>
      <c r="RO55" s="84">
        <f t="shared" si="227"/>
        <v>0</v>
      </c>
      <c r="RP55" s="84" t="str">
        <f t="shared" si="457"/>
        <v/>
      </c>
      <c r="RQ55" s="84" t="str">
        <f t="shared" si="228"/>
        <v/>
      </c>
      <c r="RR55" s="24" t="str">
        <f t="shared" si="229"/>
        <v/>
      </c>
      <c r="RS55" s="101">
        <f>入力シート!RJ55</f>
        <v>0</v>
      </c>
      <c r="RT55" s="210">
        <f>入力シート!RK55</f>
        <v>0</v>
      </c>
      <c r="RU55" s="211"/>
      <c r="RV55" s="212"/>
      <c r="RW55" s="94"/>
      <c r="RX55" s="94"/>
      <c r="RY55" s="94"/>
      <c r="RZ55" s="14">
        <f>入力シート!RL55</f>
        <v>0</v>
      </c>
      <c r="SB55" s="30" t="str">
        <f t="shared" si="347"/>
        <v/>
      </c>
      <c r="SC55" s="101">
        <f>入力シート!SB55</f>
        <v>0</v>
      </c>
      <c r="SD55" s="101" t="str">
        <f>IF(SB55="","",入力シート!SC55)</f>
        <v/>
      </c>
      <c r="SE55" s="24">
        <f>TIME(入力シート!SE55,入力シート!SG55,0)</f>
        <v>0</v>
      </c>
      <c r="SF55" s="24">
        <f>TIME(入力シート!SI55,入力シート!SK55,0)</f>
        <v>0</v>
      </c>
      <c r="SG55" s="31">
        <f>TIME(入力シート!SM55,入力シート!SO55,0)</f>
        <v>0</v>
      </c>
      <c r="SH55" s="31">
        <f>TIME(入力シート!SQ55,入力シート!SS55,0)</f>
        <v>0</v>
      </c>
      <c r="SI55" s="24">
        <f t="shared" si="230"/>
        <v>0</v>
      </c>
      <c r="SJ55" s="24">
        <f t="shared" si="231"/>
        <v>0</v>
      </c>
      <c r="SK55" s="24">
        <f t="shared" si="232"/>
        <v>0</v>
      </c>
      <c r="SL55" s="26" t="str">
        <f t="shared" si="39"/>
        <v/>
      </c>
      <c r="SM55" s="26" t="str">
        <f t="shared" si="40"/>
        <v/>
      </c>
      <c r="SN55" s="24" t="str">
        <f t="shared" si="393"/>
        <v/>
      </c>
      <c r="SO55" s="24" t="str">
        <f t="shared" si="458"/>
        <v/>
      </c>
      <c r="SP55" s="101" t="str">
        <f t="shared" si="234"/>
        <v/>
      </c>
      <c r="SQ55" s="24" t="str">
        <f t="shared" si="235"/>
        <v/>
      </c>
      <c r="SR55" s="27">
        <f t="shared" si="374"/>
        <v>1</v>
      </c>
      <c r="SS55" s="27" t="str">
        <f t="shared" si="236"/>
        <v>1</v>
      </c>
      <c r="ST55" s="27" t="str">
        <f t="shared" si="348"/>
        <v/>
      </c>
      <c r="SU55" s="27" t="str">
        <f t="shared" si="237"/>
        <v/>
      </c>
      <c r="SV55" s="28" t="str">
        <f t="shared" ca="1" si="238"/>
        <v/>
      </c>
      <c r="SW55" s="33">
        <f>入力シート!SU55</f>
        <v>0</v>
      </c>
      <c r="SX55" s="88" t="str">
        <f t="shared" ca="1" si="459"/>
        <v/>
      </c>
      <c r="SY55" s="87" t="str">
        <f t="shared" si="460"/>
        <v/>
      </c>
      <c r="SZ55" s="89" t="str">
        <f t="shared" ca="1" si="239"/>
        <v/>
      </c>
      <c r="TA55" s="84">
        <f t="shared" si="240"/>
        <v>0</v>
      </c>
      <c r="TB55" s="84" t="str">
        <f t="shared" si="461"/>
        <v/>
      </c>
      <c r="TC55" s="84" t="str">
        <f t="shared" si="241"/>
        <v/>
      </c>
      <c r="TD55" s="24" t="str">
        <f t="shared" si="242"/>
        <v/>
      </c>
      <c r="TE55" s="101">
        <f>入力シート!SV55</f>
        <v>0</v>
      </c>
      <c r="TF55" s="210">
        <f>入力シート!SW55</f>
        <v>0</v>
      </c>
      <c r="TG55" s="211"/>
      <c r="TH55" s="212"/>
      <c r="TI55" s="94"/>
      <c r="TJ55" s="94"/>
      <c r="TK55" s="94"/>
      <c r="TL55" s="14">
        <f>入力シート!SX55</f>
        <v>0</v>
      </c>
      <c r="TN55" s="30" t="str">
        <f t="shared" si="349"/>
        <v/>
      </c>
      <c r="TO55" s="101">
        <f>入力シート!TN55</f>
        <v>0</v>
      </c>
      <c r="TP55" s="101" t="str">
        <f>IF(TN55="","",入力シート!TO55)</f>
        <v/>
      </c>
      <c r="TQ55" s="24">
        <f>TIME(入力シート!TQ55,入力シート!TS55,0)</f>
        <v>0</v>
      </c>
      <c r="TR55" s="24">
        <f>TIME(入力シート!TU55,入力シート!TW55,0)</f>
        <v>0</v>
      </c>
      <c r="TS55" s="31">
        <f>TIME(入力シート!TY55,入力シート!UA55,0)</f>
        <v>0</v>
      </c>
      <c r="TT55" s="31">
        <f>TIME(入力シート!UC55,入力シート!UE55,0)</f>
        <v>0</v>
      </c>
      <c r="TU55" s="24">
        <f t="shared" si="243"/>
        <v>0</v>
      </c>
      <c r="TV55" s="24">
        <f t="shared" si="244"/>
        <v>0</v>
      </c>
      <c r="TW55" s="24">
        <f t="shared" si="245"/>
        <v>0</v>
      </c>
      <c r="TX55" s="26" t="str">
        <f t="shared" si="42"/>
        <v/>
      </c>
      <c r="TY55" s="26" t="str">
        <f t="shared" si="43"/>
        <v/>
      </c>
      <c r="TZ55" s="24" t="str">
        <f t="shared" si="394"/>
        <v/>
      </c>
      <c r="UA55" s="24" t="str">
        <f t="shared" si="462"/>
        <v/>
      </c>
      <c r="UB55" s="101" t="str">
        <f t="shared" si="247"/>
        <v/>
      </c>
      <c r="UC55" s="24" t="str">
        <f t="shared" si="248"/>
        <v/>
      </c>
      <c r="UD55" s="27">
        <f t="shared" si="375"/>
        <v>1</v>
      </c>
      <c r="UE55" s="27" t="str">
        <f t="shared" si="249"/>
        <v>1</v>
      </c>
      <c r="UF55" s="27" t="str">
        <f t="shared" si="350"/>
        <v/>
      </c>
      <c r="UG55" s="27" t="str">
        <f t="shared" si="250"/>
        <v/>
      </c>
      <c r="UH55" s="28" t="str">
        <f t="shared" ca="1" si="251"/>
        <v/>
      </c>
      <c r="UI55" s="33">
        <f>入力シート!UG55</f>
        <v>0</v>
      </c>
      <c r="UJ55" s="88" t="str">
        <f t="shared" ca="1" si="463"/>
        <v/>
      </c>
      <c r="UK55" s="87" t="str">
        <f t="shared" si="464"/>
        <v/>
      </c>
      <c r="UL55" s="89" t="str">
        <f t="shared" ca="1" si="252"/>
        <v/>
      </c>
      <c r="UM55" s="84">
        <f t="shared" si="253"/>
        <v>0</v>
      </c>
      <c r="UN55" s="84" t="str">
        <f t="shared" si="465"/>
        <v/>
      </c>
      <c r="UO55" s="84" t="str">
        <f t="shared" si="254"/>
        <v/>
      </c>
      <c r="UP55" s="24" t="str">
        <f t="shared" si="255"/>
        <v/>
      </c>
      <c r="UQ55" s="101">
        <f>入力シート!UH55</f>
        <v>0</v>
      </c>
      <c r="UR55" s="210">
        <f>入力シート!UI55</f>
        <v>0</v>
      </c>
      <c r="US55" s="211"/>
      <c r="UT55" s="212"/>
      <c r="UU55" s="94"/>
      <c r="UV55" s="94"/>
      <c r="UW55" s="94"/>
      <c r="UX55" s="14">
        <f>入力シート!UJ55</f>
        <v>0</v>
      </c>
      <c r="UZ55" s="30" t="str">
        <f t="shared" si="351"/>
        <v/>
      </c>
      <c r="VA55" s="101">
        <f>入力シート!UZ55</f>
        <v>0</v>
      </c>
      <c r="VB55" s="101" t="str">
        <f>IF(UZ55="","",入力シート!VA55)</f>
        <v/>
      </c>
      <c r="VC55" s="24">
        <f>TIME(入力シート!VC55,入力シート!VE55,0)</f>
        <v>0</v>
      </c>
      <c r="VD55" s="24">
        <f>TIME(入力シート!VG55,入力シート!VI55,0)</f>
        <v>0</v>
      </c>
      <c r="VE55" s="31">
        <f>TIME(入力シート!VK55,入力シート!VM55,0)</f>
        <v>0</v>
      </c>
      <c r="VF55" s="31">
        <f>TIME(入力シート!VO55,入力シート!VQ55,0)</f>
        <v>0</v>
      </c>
      <c r="VG55" s="24">
        <f t="shared" si="256"/>
        <v>0</v>
      </c>
      <c r="VH55" s="24">
        <f t="shared" si="257"/>
        <v>0</v>
      </c>
      <c r="VI55" s="24">
        <f t="shared" si="258"/>
        <v>0</v>
      </c>
      <c r="VJ55" s="26" t="str">
        <f t="shared" si="45"/>
        <v/>
      </c>
      <c r="VK55" s="26" t="str">
        <f t="shared" si="46"/>
        <v/>
      </c>
      <c r="VL55" s="24" t="str">
        <f t="shared" si="395"/>
        <v/>
      </c>
      <c r="VM55" s="24" t="str">
        <f t="shared" si="466"/>
        <v/>
      </c>
      <c r="VN55" s="101" t="str">
        <f t="shared" si="260"/>
        <v/>
      </c>
      <c r="VO55" s="24" t="str">
        <f t="shared" si="261"/>
        <v/>
      </c>
      <c r="VP55" s="27">
        <f t="shared" si="376"/>
        <v>1</v>
      </c>
      <c r="VQ55" s="27" t="str">
        <f t="shared" si="262"/>
        <v>1</v>
      </c>
      <c r="VR55" s="27" t="str">
        <f t="shared" si="352"/>
        <v/>
      </c>
      <c r="VS55" s="27" t="str">
        <f t="shared" si="263"/>
        <v/>
      </c>
      <c r="VT55" s="28" t="str">
        <f t="shared" ca="1" si="264"/>
        <v/>
      </c>
      <c r="VU55" s="33">
        <f>入力シート!VS55</f>
        <v>0</v>
      </c>
      <c r="VV55" s="88" t="str">
        <f t="shared" ca="1" si="467"/>
        <v/>
      </c>
      <c r="VW55" s="87" t="str">
        <f t="shared" si="468"/>
        <v/>
      </c>
      <c r="VX55" s="89" t="str">
        <f t="shared" ca="1" si="265"/>
        <v/>
      </c>
      <c r="VY55" s="84">
        <f t="shared" si="266"/>
        <v>0</v>
      </c>
      <c r="VZ55" s="84" t="str">
        <f t="shared" si="469"/>
        <v/>
      </c>
      <c r="WA55" s="84" t="str">
        <f t="shared" si="267"/>
        <v/>
      </c>
      <c r="WB55" s="24" t="str">
        <f t="shared" si="268"/>
        <v/>
      </c>
      <c r="WC55" s="101">
        <f>入力シート!VT55</f>
        <v>0</v>
      </c>
      <c r="WD55" s="210">
        <f>入力シート!VU55</f>
        <v>0</v>
      </c>
      <c r="WE55" s="211"/>
      <c r="WF55" s="212"/>
      <c r="WG55" s="94"/>
      <c r="WH55" s="94"/>
      <c r="WI55" s="94"/>
      <c r="WJ55" s="14">
        <f>入力シート!VV55</f>
        <v>0</v>
      </c>
      <c r="WL55" s="30" t="str">
        <f t="shared" si="353"/>
        <v/>
      </c>
      <c r="WM55" s="101">
        <f>入力シート!WL55</f>
        <v>0</v>
      </c>
      <c r="WN55" s="101" t="str">
        <f>IF(WL55="","",入力シート!WM55)</f>
        <v/>
      </c>
      <c r="WO55" s="24">
        <f>TIME(入力シート!WO55,入力シート!WQ55,0)</f>
        <v>0</v>
      </c>
      <c r="WP55" s="24">
        <f>TIME(入力シート!WS55,入力シート!WU55,0)</f>
        <v>0</v>
      </c>
      <c r="WQ55" s="31">
        <f>TIME(入力シート!WW55,入力シート!WY55,0)</f>
        <v>0</v>
      </c>
      <c r="WR55" s="31">
        <f>TIME(入力シート!XA55,入力シート!XC55,0)</f>
        <v>0</v>
      </c>
      <c r="WS55" s="24">
        <f t="shared" si="269"/>
        <v>0</v>
      </c>
      <c r="WT55" s="24">
        <f t="shared" si="270"/>
        <v>0</v>
      </c>
      <c r="WU55" s="24">
        <f t="shared" si="271"/>
        <v>0</v>
      </c>
      <c r="WV55" s="26" t="str">
        <f t="shared" si="48"/>
        <v/>
      </c>
      <c r="WW55" s="26" t="str">
        <f t="shared" si="49"/>
        <v/>
      </c>
      <c r="WX55" s="24" t="str">
        <f t="shared" si="396"/>
        <v/>
      </c>
      <c r="WY55" s="24" t="str">
        <f t="shared" si="470"/>
        <v/>
      </c>
      <c r="WZ55" s="101" t="str">
        <f t="shared" si="273"/>
        <v/>
      </c>
      <c r="XA55" s="24" t="str">
        <f t="shared" si="274"/>
        <v/>
      </c>
      <c r="XB55" s="27">
        <f t="shared" si="377"/>
        <v>1</v>
      </c>
      <c r="XC55" s="27" t="str">
        <f t="shared" si="275"/>
        <v>1</v>
      </c>
      <c r="XD55" s="27" t="str">
        <f t="shared" si="354"/>
        <v/>
      </c>
      <c r="XE55" s="27" t="str">
        <f t="shared" si="276"/>
        <v/>
      </c>
      <c r="XF55" s="28" t="str">
        <f t="shared" ca="1" si="277"/>
        <v/>
      </c>
      <c r="XG55" s="33">
        <f>入力シート!XE55</f>
        <v>0</v>
      </c>
      <c r="XH55" s="88" t="str">
        <f t="shared" ca="1" si="471"/>
        <v/>
      </c>
      <c r="XI55" s="87" t="str">
        <f t="shared" si="472"/>
        <v/>
      </c>
      <c r="XJ55" s="89" t="str">
        <f t="shared" ca="1" si="278"/>
        <v/>
      </c>
      <c r="XK55" s="84">
        <f t="shared" si="279"/>
        <v>0</v>
      </c>
      <c r="XL55" s="84" t="str">
        <f t="shared" si="473"/>
        <v/>
      </c>
      <c r="XM55" s="84" t="str">
        <f t="shared" si="280"/>
        <v/>
      </c>
      <c r="XN55" s="24" t="str">
        <f t="shared" si="281"/>
        <v/>
      </c>
      <c r="XO55" s="101">
        <f>入力シート!XF55</f>
        <v>0</v>
      </c>
      <c r="XP55" s="210">
        <f>入力シート!XG55</f>
        <v>0</v>
      </c>
      <c r="XQ55" s="211"/>
      <c r="XR55" s="212"/>
      <c r="XS55" s="94"/>
      <c r="XT55" s="94"/>
      <c r="XU55" s="94"/>
      <c r="XV55" s="14">
        <f>入力シート!XH55</f>
        <v>0</v>
      </c>
      <c r="XX55" s="30" t="str">
        <f t="shared" si="355"/>
        <v/>
      </c>
      <c r="XY55" s="101">
        <f>入力シート!XX55</f>
        <v>0</v>
      </c>
      <c r="XZ55" s="101" t="str">
        <f>IF(XX55="","",入力シート!XY55)</f>
        <v/>
      </c>
      <c r="YA55" s="24">
        <f>TIME(入力シート!YA55,入力シート!YC55,0)</f>
        <v>0</v>
      </c>
      <c r="YB55" s="24">
        <f>TIME(入力シート!YE55,入力シート!YG55,0)</f>
        <v>0</v>
      </c>
      <c r="YC55" s="31">
        <f>TIME(入力シート!YI55,入力シート!YK55,0)</f>
        <v>0</v>
      </c>
      <c r="YD55" s="31">
        <f>TIME(入力シート!YM55,入力シート!YO55,0)</f>
        <v>0</v>
      </c>
      <c r="YE55" s="24">
        <f t="shared" si="282"/>
        <v>0</v>
      </c>
      <c r="YF55" s="24">
        <f t="shared" si="283"/>
        <v>0</v>
      </c>
      <c r="YG55" s="24">
        <f t="shared" si="284"/>
        <v>0</v>
      </c>
      <c r="YH55" s="26" t="str">
        <f t="shared" si="51"/>
        <v/>
      </c>
      <c r="YI55" s="26" t="str">
        <f t="shared" si="52"/>
        <v/>
      </c>
      <c r="YJ55" s="24" t="str">
        <f t="shared" si="397"/>
        <v/>
      </c>
      <c r="YK55" s="24" t="str">
        <f t="shared" si="474"/>
        <v/>
      </c>
      <c r="YL55" s="101" t="str">
        <f t="shared" si="286"/>
        <v/>
      </c>
      <c r="YM55" s="24" t="str">
        <f t="shared" si="287"/>
        <v/>
      </c>
      <c r="YN55" s="27">
        <f t="shared" si="378"/>
        <v>1</v>
      </c>
      <c r="YO55" s="27" t="str">
        <f t="shared" si="288"/>
        <v>1</v>
      </c>
      <c r="YP55" s="27" t="str">
        <f t="shared" si="356"/>
        <v/>
      </c>
      <c r="YQ55" s="27" t="str">
        <f t="shared" si="289"/>
        <v/>
      </c>
      <c r="YR55" s="28" t="str">
        <f t="shared" ca="1" si="290"/>
        <v/>
      </c>
      <c r="YS55" s="33">
        <f>入力シート!YQ55</f>
        <v>0</v>
      </c>
      <c r="YT55" s="88" t="str">
        <f t="shared" ca="1" si="475"/>
        <v/>
      </c>
      <c r="YU55" s="87" t="str">
        <f t="shared" si="476"/>
        <v/>
      </c>
      <c r="YV55" s="89" t="str">
        <f t="shared" ca="1" si="291"/>
        <v/>
      </c>
      <c r="YW55" s="84">
        <f t="shared" si="292"/>
        <v>0</v>
      </c>
      <c r="YX55" s="84" t="str">
        <f t="shared" si="477"/>
        <v/>
      </c>
      <c r="YY55" s="84" t="str">
        <f t="shared" si="293"/>
        <v/>
      </c>
      <c r="YZ55" s="24" t="str">
        <f t="shared" si="294"/>
        <v/>
      </c>
      <c r="ZA55" s="101">
        <f>入力シート!YR55</f>
        <v>0</v>
      </c>
      <c r="ZB55" s="210">
        <f>入力シート!YS55</f>
        <v>0</v>
      </c>
      <c r="ZC55" s="211"/>
      <c r="ZD55" s="212"/>
      <c r="ZE55" s="94"/>
      <c r="ZF55" s="94"/>
      <c r="ZG55" s="94"/>
      <c r="ZH55" s="14">
        <f>入力シート!YT55</f>
        <v>0</v>
      </c>
      <c r="ZJ55" s="30" t="str">
        <f t="shared" si="357"/>
        <v/>
      </c>
      <c r="ZK55" s="101">
        <f>入力シート!ZJ55</f>
        <v>0</v>
      </c>
      <c r="ZL55" s="101" t="str">
        <f>IF(ZJ55="","",入力シート!ZK55)</f>
        <v/>
      </c>
      <c r="ZM55" s="24">
        <f>TIME(入力シート!ZM55,入力シート!ZO55,0)</f>
        <v>0</v>
      </c>
      <c r="ZN55" s="24">
        <f>TIME(入力シート!ZQ55,入力シート!ZS55,0)</f>
        <v>0</v>
      </c>
      <c r="ZO55" s="31">
        <f>TIME(入力シート!ZU55,入力シート!ZW55,0)</f>
        <v>0</v>
      </c>
      <c r="ZP55" s="31">
        <f>TIME(入力シート!ZY55,入力シート!AAA55,0)</f>
        <v>0</v>
      </c>
      <c r="ZQ55" s="24">
        <f t="shared" si="295"/>
        <v>0</v>
      </c>
      <c r="ZR55" s="24">
        <f t="shared" si="296"/>
        <v>0</v>
      </c>
      <c r="ZS55" s="24">
        <f t="shared" si="297"/>
        <v>0</v>
      </c>
      <c r="ZT55" s="26" t="str">
        <f t="shared" si="54"/>
        <v/>
      </c>
      <c r="ZU55" s="26" t="str">
        <f t="shared" si="55"/>
        <v/>
      </c>
      <c r="ZV55" s="24" t="str">
        <f t="shared" si="398"/>
        <v/>
      </c>
      <c r="ZW55" s="24" t="str">
        <f t="shared" si="478"/>
        <v/>
      </c>
      <c r="ZX55" s="101" t="str">
        <f t="shared" si="299"/>
        <v/>
      </c>
      <c r="ZY55" s="24" t="str">
        <f t="shared" si="300"/>
        <v/>
      </c>
      <c r="ZZ55" s="27">
        <f t="shared" si="379"/>
        <v>1</v>
      </c>
      <c r="AAA55" s="27" t="str">
        <f t="shared" si="301"/>
        <v>1</v>
      </c>
      <c r="AAB55" s="27" t="str">
        <f t="shared" si="358"/>
        <v/>
      </c>
      <c r="AAC55" s="27" t="str">
        <f t="shared" si="302"/>
        <v/>
      </c>
      <c r="AAD55" s="28" t="str">
        <f t="shared" ca="1" si="303"/>
        <v/>
      </c>
      <c r="AAE55" s="33">
        <f>入力シート!AAC55</f>
        <v>0</v>
      </c>
      <c r="AAF55" s="88" t="str">
        <f t="shared" ca="1" si="479"/>
        <v/>
      </c>
      <c r="AAG55" s="87" t="str">
        <f t="shared" si="480"/>
        <v/>
      </c>
      <c r="AAH55" s="89" t="str">
        <f t="shared" ca="1" si="304"/>
        <v/>
      </c>
      <c r="AAI55" s="84">
        <f t="shared" si="305"/>
        <v>0</v>
      </c>
      <c r="AAJ55" s="84" t="str">
        <f t="shared" si="481"/>
        <v/>
      </c>
      <c r="AAK55" s="84" t="str">
        <f t="shared" si="306"/>
        <v/>
      </c>
      <c r="AAL55" s="24" t="str">
        <f t="shared" si="307"/>
        <v/>
      </c>
      <c r="AAM55" s="101">
        <f>入力シート!AAD55</f>
        <v>0</v>
      </c>
      <c r="AAN55" s="210">
        <f>入力シート!AAE55</f>
        <v>0</v>
      </c>
      <c r="AAO55" s="211"/>
      <c r="AAP55" s="212"/>
      <c r="AAQ55" s="94"/>
      <c r="AAR55" s="94"/>
      <c r="AAS55" s="94"/>
      <c r="AAT55" s="14">
        <f>入力シート!AAF55</f>
        <v>0</v>
      </c>
      <c r="AAV55" s="30" t="str">
        <f t="shared" si="359"/>
        <v/>
      </c>
      <c r="AAW55" s="101">
        <f>入力シート!AAV55</f>
        <v>0</v>
      </c>
      <c r="AAX55" s="101" t="str">
        <f>IF(AAV55="","",入力シート!AAW55)</f>
        <v/>
      </c>
      <c r="AAY55" s="24">
        <f>TIME(入力シート!AAY55,入力シート!ABA55,0)</f>
        <v>0</v>
      </c>
      <c r="AAZ55" s="24">
        <f>TIME(入力シート!ABC55,入力シート!ABE55,0)</f>
        <v>0</v>
      </c>
      <c r="ABA55" s="31">
        <f>TIME(入力シート!ABG55,入力シート!ABI55,0)</f>
        <v>0</v>
      </c>
      <c r="ABB55" s="31">
        <f>TIME(入力シート!ABK55,入力シート!ABM55,0)</f>
        <v>0</v>
      </c>
      <c r="ABC55" s="24">
        <f t="shared" si="308"/>
        <v>0</v>
      </c>
      <c r="ABD55" s="24">
        <f t="shared" si="309"/>
        <v>0</v>
      </c>
      <c r="ABE55" s="24">
        <f t="shared" si="310"/>
        <v>0</v>
      </c>
      <c r="ABF55" s="26" t="str">
        <f t="shared" si="57"/>
        <v/>
      </c>
      <c r="ABG55" s="26" t="str">
        <f t="shared" si="58"/>
        <v/>
      </c>
      <c r="ABH55" s="24" t="str">
        <f t="shared" si="399"/>
        <v/>
      </c>
      <c r="ABI55" s="24" t="str">
        <f t="shared" si="482"/>
        <v/>
      </c>
      <c r="ABJ55" s="101" t="str">
        <f t="shared" si="312"/>
        <v/>
      </c>
      <c r="ABK55" s="24" t="str">
        <f t="shared" si="313"/>
        <v/>
      </c>
      <c r="ABL55" s="27">
        <f t="shared" si="380"/>
        <v>1</v>
      </c>
      <c r="ABM55" s="27" t="str">
        <f t="shared" si="314"/>
        <v>1</v>
      </c>
      <c r="ABN55" s="27" t="str">
        <f t="shared" si="360"/>
        <v/>
      </c>
      <c r="ABO55" s="27" t="str">
        <f t="shared" si="315"/>
        <v/>
      </c>
      <c r="ABP55" s="28" t="str">
        <f t="shared" ca="1" si="316"/>
        <v/>
      </c>
      <c r="ABQ55" s="33">
        <f>入力シート!ABO55</f>
        <v>0</v>
      </c>
      <c r="ABR55" s="88" t="str">
        <f t="shared" ca="1" si="483"/>
        <v/>
      </c>
      <c r="ABS55" s="87" t="str">
        <f t="shared" si="484"/>
        <v/>
      </c>
      <c r="ABT55" s="89" t="str">
        <f t="shared" ca="1" si="317"/>
        <v/>
      </c>
      <c r="ABU55" s="84">
        <f t="shared" si="318"/>
        <v>0</v>
      </c>
      <c r="ABV55" s="84" t="str">
        <f t="shared" si="485"/>
        <v/>
      </c>
      <c r="ABW55" s="84" t="str">
        <f t="shared" si="319"/>
        <v/>
      </c>
      <c r="ABX55" s="24" t="str">
        <f t="shared" si="320"/>
        <v/>
      </c>
      <c r="ABY55" s="101">
        <f>入力シート!ABP55</f>
        <v>0</v>
      </c>
      <c r="ABZ55" s="210">
        <f>入力シート!ABQ55</f>
        <v>0</v>
      </c>
      <c r="ACA55" s="211"/>
      <c r="ACB55" s="212"/>
      <c r="ACC55" s="94"/>
      <c r="ACD55" s="94"/>
      <c r="ACE55" s="94"/>
      <c r="ACF55" s="14">
        <f>入力シート!ABR55</f>
        <v>0</v>
      </c>
    </row>
    <row r="56" spans="2:760" ht="18" customHeight="1" x14ac:dyDescent="0.2">
      <c r="B56" s="30" t="str">
        <f t="shared" si="321"/>
        <v/>
      </c>
      <c r="C56" s="101">
        <f>入力シート!B56</f>
        <v>0</v>
      </c>
      <c r="D56" s="101" t="str">
        <f>IF(B56="","",入力シート!C56)</f>
        <v/>
      </c>
      <c r="E56" s="24">
        <f>TIME(入力シート!E56,入力シート!G56,0)</f>
        <v>0</v>
      </c>
      <c r="F56" s="24">
        <f>TIME(入力シート!I56,入力シート!K56,0)</f>
        <v>0</v>
      </c>
      <c r="G56" s="31">
        <f>TIME(入力シート!M56,入力シート!O56,0)</f>
        <v>0</v>
      </c>
      <c r="H56" s="31">
        <f>TIME(入力シート!Q56,入力シート!S56,0)</f>
        <v>0</v>
      </c>
      <c r="I56" s="24">
        <f t="shared" si="60"/>
        <v>0</v>
      </c>
      <c r="J56" s="24">
        <f t="shared" si="61"/>
        <v>0</v>
      </c>
      <c r="K56" s="24">
        <f t="shared" si="62"/>
        <v>0</v>
      </c>
      <c r="L56" s="26" t="str">
        <f t="shared" si="400"/>
        <v/>
      </c>
      <c r="M56" s="26" t="str">
        <f t="shared" si="486"/>
        <v/>
      </c>
      <c r="N56" s="24" t="str">
        <f t="shared" si="401"/>
        <v/>
      </c>
      <c r="O56" s="24" t="str">
        <f t="shared" si="402"/>
        <v/>
      </c>
      <c r="P56" s="101" t="str">
        <f t="shared" si="403"/>
        <v/>
      </c>
      <c r="Q56" s="24" t="str">
        <f t="shared" si="66"/>
        <v/>
      </c>
      <c r="R56" s="27">
        <f t="shared" si="361"/>
        <v>1</v>
      </c>
      <c r="S56" s="27" t="str">
        <f t="shared" si="404"/>
        <v>1</v>
      </c>
      <c r="T56" s="27" t="str">
        <f t="shared" si="322"/>
        <v/>
      </c>
      <c r="U56" s="27" t="str">
        <f t="shared" si="405"/>
        <v/>
      </c>
      <c r="V56" s="28" t="str">
        <f t="shared" ca="1" si="406"/>
        <v/>
      </c>
      <c r="W56" s="33">
        <f>入力シート!U56</f>
        <v>0</v>
      </c>
      <c r="X56" s="88" t="str">
        <f t="shared" ca="1" si="407"/>
        <v/>
      </c>
      <c r="Y56" s="87" t="str">
        <f t="shared" si="408"/>
        <v/>
      </c>
      <c r="Z56" s="89" t="str">
        <f t="shared" ca="1" si="70"/>
        <v/>
      </c>
      <c r="AA56" s="84">
        <f t="shared" si="71"/>
        <v>0</v>
      </c>
      <c r="AB56" s="84" t="str">
        <f t="shared" si="409"/>
        <v/>
      </c>
      <c r="AC56" s="84" t="str">
        <f t="shared" si="72"/>
        <v/>
      </c>
      <c r="AD56" s="24" t="str">
        <f t="shared" si="73"/>
        <v/>
      </c>
      <c r="AE56" s="101">
        <f>入力シート!V56</f>
        <v>0</v>
      </c>
      <c r="AF56" s="210">
        <f>入力シート!W56</f>
        <v>0</v>
      </c>
      <c r="AG56" s="211"/>
      <c r="AH56" s="212"/>
      <c r="AI56" s="94"/>
      <c r="AJ56" s="94"/>
      <c r="AK56" s="94"/>
      <c r="AL56" s="14">
        <f>入力シート!X56</f>
        <v>0</v>
      </c>
      <c r="AN56" s="30" t="str">
        <f t="shared" si="323"/>
        <v/>
      </c>
      <c r="AO56" s="101">
        <f>入力シート!AN56</f>
        <v>0</v>
      </c>
      <c r="AP56" s="101" t="str">
        <f>IF(AN56="","",入力シート!AO56)</f>
        <v/>
      </c>
      <c r="AQ56" s="24">
        <f>TIME(入力シート!AQ56,入力シート!AS56,0)</f>
        <v>0</v>
      </c>
      <c r="AR56" s="24">
        <f>TIME(入力シート!AU56,入力シート!AW56,0)</f>
        <v>0</v>
      </c>
      <c r="AS56" s="31">
        <f>TIME(入力シート!AY56,入力シート!BA56,0)</f>
        <v>0</v>
      </c>
      <c r="AT56" s="31">
        <f>TIME(入力シート!BC56,入力シート!BE56,0)</f>
        <v>0</v>
      </c>
      <c r="AU56" s="24">
        <f t="shared" si="74"/>
        <v>0</v>
      </c>
      <c r="AV56" s="24">
        <f t="shared" si="75"/>
        <v>0</v>
      </c>
      <c r="AW56" s="24">
        <f t="shared" si="76"/>
        <v>0</v>
      </c>
      <c r="AX56" s="26" t="str">
        <f t="shared" si="3"/>
        <v/>
      </c>
      <c r="AY56" s="26" t="str">
        <f t="shared" si="4"/>
        <v/>
      </c>
      <c r="AZ56" s="24" t="str">
        <f t="shared" si="381"/>
        <v/>
      </c>
      <c r="BA56" s="24" t="str">
        <f t="shared" si="410"/>
        <v/>
      </c>
      <c r="BB56" s="101" t="str">
        <f t="shared" si="78"/>
        <v/>
      </c>
      <c r="BC56" s="24" t="str">
        <f t="shared" si="79"/>
        <v/>
      </c>
      <c r="BD56" s="27">
        <f t="shared" si="362"/>
        <v>1</v>
      </c>
      <c r="BE56" s="27" t="str">
        <f t="shared" si="80"/>
        <v>1</v>
      </c>
      <c r="BF56" s="27" t="str">
        <f t="shared" si="324"/>
        <v/>
      </c>
      <c r="BG56" s="27" t="str">
        <f t="shared" si="81"/>
        <v/>
      </c>
      <c r="BH56" s="28" t="str">
        <f t="shared" ca="1" si="82"/>
        <v/>
      </c>
      <c r="BI56" s="33">
        <f>入力シート!BG56</f>
        <v>0</v>
      </c>
      <c r="BJ56" s="88" t="str">
        <f t="shared" ca="1" si="411"/>
        <v/>
      </c>
      <c r="BK56" s="87" t="str">
        <f t="shared" si="412"/>
        <v/>
      </c>
      <c r="BL56" s="89" t="str">
        <f t="shared" ca="1" si="83"/>
        <v/>
      </c>
      <c r="BM56" s="84">
        <f t="shared" si="84"/>
        <v>0</v>
      </c>
      <c r="BN56" s="84" t="str">
        <f t="shared" si="413"/>
        <v/>
      </c>
      <c r="BO56" s="84" t="str">
        <f t="shared" si="85"/>
        <v/>
      </c>
      <c r="BP56" s="24" t="str">
        <f t="shared" si="86"/>
        <v/>
      </c>
      <c r="BQ56" s="101">
        <f>入力シート!BH56</f>
        <v>0</v>
      </c>
      <c r="BR56" s="210">
        <f>入力シート!BI56</f>
        <v>0</v>
      </c>
      <c r="BS56" s="211"/>
      <c r="BT56" s="212"/>
      <c r="BU56" s="94"/>
      <c r="BV56" s="94"/>
      <c r="BW56" s="94"/>
      <c r="BX56" s="14">
        <f>入力シート!BJ56</f>
        <v>0</v>
      </c>
      <c r="BZ56" s="30" t="str">
        <f t="shared" si="325"/>
        <v/>
      </c>
      <c r="CA56" s="101">
        <f>入力シート!BZ56</f>
        <v>0</v>
      </c>
      <c r="CB56" s="101" t="str">
        <f>IF(BZ56="","",入力シート!CA56)</f>
        <v/>
      </c>
      <c r="CC56" s="24">
        <f>TIME(入力シート!CC56,入力シート!CE56,0)</f>
        <v>0</v>
      </c>
      <c r="CD56" s="24">
        <f>TIME(入力シート!CG56,入力シート!CI56,0)</f>
        <v>0</v>
      </c>
      <c r="CE56" s="31">
        <f>TIME(入力シート!CK56,入力シート!CM56,0)</f>
        <v>0</v>
      </c>
      <c r="CF56" s="31">
        <f>TIME(入力シート!CO56,入力シート!CQ56,0)</f>
        <v>0</v>
      </c>
      <c r="CG56" s="24">
        <f t="shared" si="87"/>
        <v>0</v>
      </c>
      <c r="CH56" s="24">
        <f t="shared" si="88"/>
        <v>0</v>
      </c>
      <c r="CI56" s="24">
        <f t="shared" si="89"/>
        <v>0</v>
      </c>
      <c r="CJ56" s="26" t="str">
        <f t="shared" si="6"/>
        <v/>
      </c>
      <c r="CK56" s="26" t="str">
        <f t="shared" si="7"/>
        <v/>
      </c>
      <c r="CL56" s="24" t="str">
        <f t="shared" si="382"/>
        <v/>
      </c>
      <c r="CM56" s="24" t="str">
        <f t="shared" si="414"/>
        <v/>
      </c>
      <c r="CN56" s="101" t="str">
        <f t="shared" si="91"/>
        <v/>
      </c>
      <c r="CO56" s="24" t="str">
        <f t="shared" si="92"/>
        <v/>
      </c>
      <c r="CP56" s="27">
        <f t="shared" si="363"/>
        <v>1</v>
      </c>
      <c r="CQ56" s="27" t="str">
        <f t="shared" si="93"/>
        <v>1</v>
      </c>
      <c r="CR56" s="27" t="str">
        <f t="shared" si="326"/>
        <v/>
      </c>
      <c r="CS56" s="27" t="str">
        <f t="shared" si="94"/>
        <v/>
      </c>
      <c r="CT56" s="28" t="str">
        <f t="shared" ca="1" si="95"/>
        <v/>
      </c>
      <c r="CU56" s="33">
        <f>入力シート!CS56</f>
        <v>0</v>
      </c>
      <c r="CV56" s="88" t="str">
        <f t="shared" ca="1" si="415"/>
        <v/>
      </c>
      <c r="CW56" s="87" t="str">
        <f t="shared" si="416"/>
        <v/>
      </c>
      <c r="CX56" s="89" t="str">
        <f t="shared" ca="1" si="96"/>
        <v/>
      </c>
      <c r="CY56" s="84">
        <f t="shared" si="97"/>
        <v>0</v>
      </c>
      <c r="CZ56" s="84" t="str">
        <f t="shared" si="417"/>
        <v/>
      </c>
      <c r="DA56" s="84" t="str">
        <f t="shared" si="98"/>
        <v/>
      </c>
      <c r="DB56" s="24" t="str">
        <f t="shared" si="99"/>
        <v/>
      </c>
      <c r="DC56" s="101">
        <f>入力シート!CT56</f>
        <v>0</v>
      </c>
      <c r="DD56" s="210">
        <f>入力シート!CU56</f>
        <v>0</v>
      </c>
      <c r="DE56" s="211"/>
      <c r="DF56" s="212"/>
      <c r="DG56" s="94"/>
      <c r="DH56" s="94"/>
      <c r="DI56" s="94"/>
      <c r="DJ56" s="14">
        <f>入力シート!CV56</f>
        <v>0</v>
      </c>
      <c r="DL56" s="30" t="str">
        <f t="shared" si="327"/>
        <v/>
      </c>
      <c r="DM56" s="101">
        <f>入力シート!DL56</f>
        <v>0</v>
      </c>
      <c r="DN56" s="101" t="str">
        <f>IF(DL56="","",入力シート!DM56)</f>
        <v/>
      </c>
      <c r="DO56" s="24">
        <f>TIME(入力シート!DO56,入力シート!DQ56,0)</f>
        <v>0</v>
      </c>
      <c r="DP56" s="24">
        <f>TIME(入力シート!DS56,入力シート!DU56,0)</f>
        <v>0</v>
      </c>
      <c r="DQ56" s="31">
        <f>TIME(入力シート!DW56,入力シート!DY56,0)</f>
        <v>0</v>
      </c>
      <c r="DR56" s="31">
        <f>TIME(入力シート!EA56,入力シート!EC56,0)</f>
        <v>0</v>
      </c>
      <c r="DS56" s="24">
        <f t="shared" si="100"/>
        <v>0</v>
      </c>
      <c r="DT56" s="24">
        <f t="shared" si="101"/>
        <v>0</v>
      </c>
      <c r="DU56" s="24">
        <f t="shared" si="102"/>
        <v>0</v>
      </c>
      <c r="DV56" s="26" t="str">
        <f t="shared" si="9"/>
        <v/>
      </c>
      <c r="DW56" s="26" t="str">
        <f t="shared" si="10"/>
        <v/>
      </c>
      <c r="DX56" s="24" t="str">
        <f t="shared" si="383"/>
        <v/>
      </c>
      <c r="DY56" s="24" t="str">
        <f t="shared" si="418"/>
        <v/>
      </c>
      <c r="DZ56" s="101" t="str">
        <f t="shared" si="104"/>
        <v/>
      </c>
      <c r="EA56" s="24" t="str">
        <f t="shared" si="105"/>
        <v/>
      </c>
      <c r="EB56" s="27">
        <f t="shared" si="364"/>
        <v>1</v>
      </c>
      <c r="EC56" s="27" t="str">
        <f t="shared" si="106"/>
        <v>1</v>
      </c>
      <c r="ED56" s="27" t="str">
        <f t="shared" si="328"/>
        <v/>
      </c>
      <c r="EE56" s="27" t="str">
        <f t="shared" si="107"/>
        <v/>
      </c>
      <c r="EF56" s="28" t="str">
        <f t="shared" ca="1" si="108"/>
        <v/>
      </c>
      <c r="EG56" s="33">
        <f>入力シート!EE56</f>
        <v>0</v>
      </c>
      <c r="EH56" s="88" t="str">
        <f t="shared" ca="1" si="419"/>
        <v/>
      </c>
      <c r="EI56" s="87" t="str">
        <f t="shared" si="420"/>
        <v/>
      </c>
      <c r="EJ56" s="89" t="str">
        <f t="shared" ca="1" si="109"/>
        <v/>
      </c>
      <c r="EK56" s="84">
        <f t="shared" si="110"/>
        <v>0</v>
      </c>
      <c r="EL56" s="84" t="str">
        <f t="shared" si="421"/>
        <v/>
      </c>
      <c r="EM56" s="84" t="str">
        <f t="shared" si="111"/>
        <v/>
      </c>
      <c r="EN56" s="24" t="str">
        <f t="shared" si="112"/>
        <v/>
      </c>
      <c r="EO56" s="101">
        <f>入力シート!EF56</f>
        <v>0</v>
      </c>
      <c r="EP56" s="210">
        <f>入力シート!EG56</f>
        <v>0</v>
      </c>
      <c r="EQ56" s="211"/>
      <c r="ER56" s="212"/>
      <c r="ES56" s="94"/>
      <c r="ET56" s="94"/>
      <c r="EU56" s="94"/>
      <c r="EV56" s="14">
        <f>入力シート!EH56</f>
        <v>0</v>
      </c>
      <c r="EX56" s="30" t="str">
        <f t="shared" si="329"/>
        <v/>
      </c>
      <c r="EY56" s="101">
        <f>入力シート!EX56</f>
        <v>0</v>
      </c>
      <c r="EZ56" s="101" t="str">
        <f>IF(EX56="","",入力シート!EY56)</f>
        <v/>
      </c>
      <c r="FA56" s="24">
        <f>TIME(入力シート!FA56,入力シート!FC56,0)</f>
        <v>0</v>
      </c>
      <c r="FB56" s="24">
        <f>TIME(入力シート!FE56,入力シート!FG56,0)</f>
        <v>0</v>
      </c>
      <c r="FC56" s="31">
        <f>TIME(入力シート!FI56,入力シート!FK56,0)</f>
        <v>0</v>
      </c>
      <c r="FD56" s="31">
        <f>TIME(入力シート!FM56,入力シート!FO56,0)</f>
        <v>0</v>
      </c>
      <c r="FE56" s="24">
        <f t="shared" si="113"/>
        <v>0</v>
      </c>
      <c r="FF56" s="24">
        <f t="shared" si="114"/>
        <v>0</v>
      </c>
      <c r="FG56" s="24">
        <f t="shared" si="115"/>
        <v>0</v>
      </c>
      <c r="FH56" s="26" t="str">
        <f t="shared" si="12"/>
        <v/>
      </c>
      <c r="FI56" s="26" t="str">
        <f t="shared" si="13"/>
        <v/>
      </c>
      <c r="FJ56" s="24" t="str">
        <f t="shared" si="384"/>
        <v/>
      </c>
      <c r="FK56" s="24" t="str">
        <f t="shared" si="422"/>
        <v/>
      </c>
      <c r="FL56" s="101" t="str">
        <f t="shared" si="117"/>
        <v/>
      </c>
      <c r="FM56" s="24" t="str">
        <f t="shared" si="118"/>
        <v/>
      </c>
      <c r="FN56" s="27">
        <f t="shared" si="365"/>
        <v>1</v>
      </c>
      <c r="FO56" s="27" t="str">
        <f t="shared" si="119"/>
        <v>1</v>
      </c>
      <c r="FP56" s="27" t="str">
        <f t="shared" si="330"/>
        <v/>
      </c>
      <c r="FQ56" s="27" t="str">
        <f t="shared" si="120"/>
        <v/>
      </c>
      <c r="FR56" s="28" t="str">
        <f t="shared" ca="1" si="121"/>
        <v/>
      </c>
      <c r="FS56" s="33">
        <f>入力シート!FQ56</f>
        <v>0</v>
      </c>
      <c r="FT56" s="88" t="str">
        <f t="shared" ca="1" si="423"/>
        <v/>
      </c>
      <c r="FU56" s="87" t="str">
        <f t="shared" si="424"/>
        <v/>
      </c>
      <c r="FV56" s="89" t="str">
        <f t="shared" ca="1" si="122"/>
        <v/>
      </c>
      <c r="FW56" s="84">
        <f t="shared" si="123"/>
        <v>0</v>
      </c>
      <c r="FX56" s="84" t="str">
        <f t="shared" si="425"/>
        <v/>
      </c>
      <c r="FY56" s="84" t="str">
        <f t="shared" si="124"/>
        <v/>
      </c>
      <c r="FZ56" s="24" t="str">
        <f t="shared" si="125"/>
        <v/>
      </c>
      <c r="GA56" s="101">
        <f>入力シート!FR56</f>
        <v>0</v>
      </c>
      <c r="GB56" s="210">
        <f>入力シート!FS56</f>
        <v>0</v>
      </c>
      <c r="GC56" s="211"/>
      <c r="GD56" s="212"/>
      <c r="GE56" s="94"/>
      <c r="GF56" s="94"/>
      <c r="GG56" s="94"/>
      <c r="GH56" s="14">
        <f>入力シート!FT56</f>
        <v>0</v>
      </c>
      <c r="GJ56" s="30" t="str">
        <f t="shared" si="331"/>
        <v/>
      </c>
      <c r="GK56" s="101">
        <f>入力シート!GJ56</f>
        <v>0</v>
      </c>
      <c r="GL56" s="101" t="str">
        <f>IF(GJ56="","",入力シート!GK56)</f>
        <v/>
      </c>
      <c r="GM56" s="24">
        <f>TIME(入力シート!GM56,入力シート!GO56,0)</f>
        <v>0</v>
      </c>
      <c r="GN56" s="24">
        <f>TIME(入力シート!GQ56,入力シート!GS56,0)</f>
        <v>0</v>
      </c>
      <c r="GO56" s="31">
        <f>TIME(入力シート!GU56,入力シート!GW56,0)</f>
        <v>0</v>
      </c>
      <c r="GP56" s="31">
        <f>TIME(入力シート!GY56,入力シート!HA56,0)</f>
        <v>0</v>
      </c>
      <c r="GQ56" s="24">
        <f t="shared" si="126"/>
        <v>0</v>
      </c>
      <c r="GR56" s="24">
        <f t="shared" si="127"/>
        <v>0</v>
      </c>
      <c r="GS56" s="24">
        <f t="shared" si="128"/>
        <v>0</v>
      </c>
      <c r="GT56" s="26" t="str">
        <f t="shared" si="15"/>
        <v/>
      </c>
      <c r="GU56" s="26" t="str">
        <f t="shared" si="16"/>
        <v/>
      </c>
      <c r="GV56" s="24" t="str">
        <f t="shared" si="385"/>
        <v/>
      </c>
      <c r="GW56" s="24" t="str">
        <f t="shared" si="426"/>
        <v/>
      </c>
      <c r="GX56" s="101" t="str">
        <f t="shared" si="130"/>
        <v/>
      </c>
      <c r="GY56" s="24" t="str">
        <f t="shared" si="131"/>
        <v/>
      </c>
      <c r="GZ56" s="27">
        <f t="shared" si="366"/>
        <v>1</v>
      </c>
      <c r="HA56" s="27" t="str">
        <f t="shared" si="132"/>
        <v>1</v>
      </c>
      <c r="HB56" s="27" t="str">
        <f t="shared" si="332"/>
        <v/>
      </c>
      <c r="HC56" s="27" t="str">
        <f t="shared" si="133"/>
        <v/>
      </c>
      <c r="HD56" s="28" t="str">
        <f t="shared" ca="1" si="134"/>
        <v/>
      </c>
      <c r="HE56" s="33">
        <f>入力シート!HC56</f>
        <v>0</v>
      </c>
      <c r="HF56" s="88" t="str">
        <f t="shared" ca="1" si="427"/>
        <v/>
      </c>
      <c r="HG56" s="87" t="str">
        <f t="shared" si="428"/>
        <v/>
      </c>
      <c r="HH56" s="89" t="str">
        <f t="shared" ca="1" si="135"/>
        <v/>
      </c>
      <c r="HI56" s="84">
        <f t="shared" si="136"/>
        <v>0</v>
      </c>
      <c r="HJ56" s="84" t="str">
        <f t="shared" si="429"/>
        <v/>
      </c>
      <c r="HK56" s="84" t="str">
        <f t="shared" si="137"/>
        <v/>
      </c>
      <c r="HL56" s="24" t="str">
        <f t="shared" si="138"/>
        <v/>
      </c>
      <c r="HM56" s="101">
        <f>入力シート!HD56</f>
        <v>0</v>
      </c>
      <c r="HN56" s="210">
        <f>入力シート!HE56</f>
        <v>0</v>
      </c>
      <c r="HO56" s="211"/>
      <c r="HP56" s="212"/>
      <c r="HQ56" s="94"/>
      <c r="HR56" s="94"/>
      <c r="HS56" s="94"/>
      <c r="HT56" s="14">
        <f>入力シート!HF56</f>
        <v>0</v>
      </c>
      <c r="HV56" s="30" t="str">
        <f t="shared" si="333"/>
        <v/>
      </c>
      <c r="HW56" s="101">
        <f>入力シート!HV56</f>
        <v>0</v>
      </c>
      <c r="HX56" s="101" t="str">
        <f>IF(HV56="","",入力シート!HW56)</f>
        <v/>
      </c>
      <c r="HY56" s="24">
        <f>TIME(入力シート!HY56,入力シート!IA56,0)</f>
        <v>0</v>
      </c>
      <c r="HZ56" s="24">
        <f>TIME(入力シート!IC56,入力シート!IE56,0)</f>
        <v>0</v>
      </c>
      <c r="IA56" s="31">
        <f>TIME(入力シート!IG56,入力シート!II56,0)</f>
        <v>0</v>
      </c>
      <c r="IB56" s="31">
        <f>TIME(入力シート!IK56,入力シート!IM56,0)</f>
        <v>0</v>
      </c>
      <c r="IC56" s="24">
        <f t="shared" si="139"/>
        <v>0</v>
      </c>
      <c r="ID56" s="24">
        <f t="shared" si="140"/>
        <v>0</v>
      </c>
      <c r="IE56" s="24">
        <f t="shared" si="141"/>
        <v>0</v>
      </c>
      <c r="IF56" s="26" t="str">
        <f t="shared" si="18"/>
        <v/>
      </c>
      <c r="IG56" s="26" t="str">
        <f t="shared" si="19"/>
        <v/>
      </c>
      <c r="IH56" s="24" t="str">
        <f t="shared" si="386"/>
        <v/>
      </c>
      <c r="II56" s="24" t="str">
        <f t="shared" si="430"/>
        <v/>
      </c>
      <c r="IJ56" s="101" t="str">
        <f t="shared" si="143"/>
        <v/>
      </c>
      <c r="IK56" s="24" t="str">
        <f t="shared" si="144"/>
        <v/>
      </c>
      <c r="IL56" s="27">
        <f t="shared" si="367"/>
        <v>1</v>
      </c>
      <c r="IM56" s="27" t="str">
        <f t="shared" si="145"/>
        <v>1</v>
      </c>
      <c r="IN56" s="27" t="str">
        <f t="shared" si="334"/>
        <v/>
      </c>
      <c r="IO56" s="27" t="str">
        <f t="shared" si="146"/>
        <v/>
      </c>
      <c r="IP56" s="28" t="str">
        <f t="shared" ca="1" si="147"/>
        <v/>
      </c>
      <c r="IQ56" s="33">
        <f>入力シート!IO56</f>
        <v>0</v>
      </c>
      <c r="IR56" s="88" t="str">
        <f t="shared" ca="1" si="431"/>
        <v/>
      </c>
      <c r="IS56" s="87" t="str">
        <f t="shared" si="432"/>
        <v/>
      </c>
      <c r="IT56" s="89" t="str">
        <f t="shared" ca="1" si="148"/>
        <v/>
      </c>
      <c r="IU56" s="84">
        <f t="shared" si="149"/>
        <v>0</v>
      </c>
      <c r="IV56" s="84" t="str">
        <f t="shared" si="433"/>
        <v/>
      </c>
      <c r="IW56" s="84" t="str">
        <f t="shared" si="150"/>
        <v/>
      </c>
      <c r="IX56" s="24" t="str">
        <f t="shared" si="151"/>
        <v/>
      </c>
      <c r="IY56" s="101">
        <f>入力シート!IP56</f>
        <v>0</v>
      </c>
      <c r="IZ56" s="210">
        <f>入力シート!IQ56</f>
        <v>0</v>
      </c>
      <c r="JA56" s="211"/>
      <c r="JB56" s="212"/>
      <c r="JC56" s="94"/>
      <c r="JD56" s="94"/>
      <c r="JE56" s="94"/>
      <c r="JF56" s="14">
        <f>入力シート!IR56</f>
        <v>0</v>
      </c>
      <c r="JH56" s="30" t="str">
        <f t="shared" si="335"/>
        <v/>
      </c>
      <c r="JI56" s="101">
        <f>入力シート!JH56</f>
        <v>0</v>
      </c>
      <c r="JJ56" s="101" t="str">
        <f>IF(JH56="","",入力シート!JI56)</f>
        <v/>
      </c>
      <c r="JK56" s="24">
        <f>TIME(入力シート!JK56,入力シート!JM56,0)</f>
        <v>0</v>
      </c>
      <c r="JL56" s="24">
        <f>TIME(入力シート!JO56,入力シート!JQ56,0)</f>
        <v>0</v>
      </c>
      <c r="JM56" s="31">
        <f>TIME(入力シート!JS56,入力シート!JU56,0)</f>
        <v>0</v>
      </c>
      <c r="JN56" s="31">
        <f>TIME(入力シート!JW56,入力シート!JY56,0)</f>
        <v>0</v>
      </c>
      <c r="JO56" s="24">
        <f t="shared" si="152"/>
        <v>0</v>
      </c>
      <c r="JP56" s="24">
        <f t="shared" si="153"/>
        <v>0</v>
      </c>
      <c r="JQ56" s="24">
        <f t="shared" si="154"/>
        <v>0</v>
      </c>
      <c r="JR56" s="26" t="str">
        <f t="shared" si="21"/>
        <v/>
      </c>
      <c r="JS56" s="26" t="str">
        <f t="shared" si="22"/>
        <v/>
      </c>
      <c r="JT56" s="24" t="str">
        <f t="shared" si="387"/>
        <v/>
      </c>
      <c r="JU56" s="24" t="str">
        <f t="shared" si="434"/>
        <v/>
      </c>
      <c r="JV56" s="101" t="str">
        <f t="shared" si="156"/>
        <v/>
      </c>
      <c r="JW56" s="24" t="str">
        <f t="shared" si="157"/>
        <v/>
      </c>
      <c r="JX56" s="27">
        <f t="shared" si="368"/>
        <v>1</v>
      </c>
      <c r="JY56" s="27" t="str">
        <f t="shared" si="158"/>
        <v>1</v>
      </c>
      <c r="JZ56" s="27" t="str">
        <f t="shared" si="336"/>
        <v/>
      </c>
      <c r="KA56" s="27" t="str">
        <f t="shared" si="159"/>
        <v/>
      </c>
      <c r="KB56" s="28" t="str">
        <f t="shared" ca="1" si="160"/>
        <v/>
      </c>
      <c r="KC56" s="33">
        <f>入力シート!KA56</f>
        <v>0</v>
      </c>
      <c r="KD56" s="88" t="str">
        <f t="shared" ca="1" si="435"/>
        <v/>
      </c>
      <c r="KE56" s="87" t="str">
        <f t="shared" si="436"/>
        <v/>
      </c>
      <c r="KF56" s="89" t="str">
        <f t="shared" ca="1" si="161"/>
        <v/>
      </c>
      <c r="KG56" s="84">
        <f t="shared" si="162"/>
        <v>0</v>
      </c>
      <c r="KH56" s="84" t="str">
        <f t="shared" si="437"/>
        <v/>
      </c>
      <c r="KI56" s="84" t="str">
        <f t="shared" si="163"/>
        <v/>
      </c>
      <c r="KJ56" s="24" t="str">
        <f t="shared" si="164"/>
        <v/>
      </c>
      <c r="KK56" s="101">
        <f>入力シート!KB56</f>
        <v>0</v>
      </c>
      <c r="KL56" s="210">
        <f>入力シート!KC56</f>
        <v>0</v>
      </c>
      <c r="KM56" s="211"/>
      <c r="KN56" s="212"/>
      <c r="KO56" s="94"/>
      <c r="KP56" s="94"/>
      <c r="KQ56" s="94"/>
      <c r="KR56" s="14">
        <f>入力シート!KD56</f>
        <v>0</v>
      </c>
      <c r="KT56" s="30" t="str">
        <f t="shared" si="337"/>
        <v/>
      </c>
      <c r="KU56" s="101">
        <f>入力シート!KT56</f>
        <v>0</v>
      </c>
      <c r="KV56" s="101" t="str">
        <f>IF(KT56="","",入力シート!KU56)</f>
        <v/>
      </c>
      <c r="KW56" s="24">
        <f>TIME(入力シート!KW56,入力シート!KY56,0)</f>
        <v>0</v>
      </c>
      <c r="KX56" s="24">
        <f>TIME(入力シート!LA56,入力シート!LC56,0)</f>
        <v>0</v>
      </c>
      <c r="KY56" s="31">
        <f>TIME(入力シート!LE56,入力シート!LG56,0)</f>
        <v>0</v>
      </c>
      <c r="KZ56" s="31">
        <f>TIME(入力シート!LI56,入力シート!LK56,0)</f>
        <v>0</v>
      </c>
      <c r="LA56" s="24">
        <f t="shared" si="165"/>
        <v>0</v>
      </c>
      <c r="LB56" s="24">
        <f t="shared" si="166"/>
        <v>0</v>
      </c>
      <c r="LC56" s="24">
        <f t="shared" si="167"/>
        <v>0</v>
      </c>
      <c r="LD56" s="26" t="str">
        <f t="shared" si="24"/>
        <v/>
      </c>
      <c r="LE56" s="26" t="str">
        <f t="shared" si="25"/>
        <v/>
      </c>
      <c r="LF56" s="24" t="str">
        <f t="shared" si="388"/>
        <v/>
      </c>
      <c r="LG56" s="24" t="str">
        <f t="shared" si="438"/>
        <v/>
      </c>
      <c r="LH56" s="101" t="str">
        <f t="shared" si="169"/>
        <v/>
      </c>
      <c r="LI56" s="24" t="str">
        <f t="shared" si="170"/>
        <v/>
      </c>
      <c r="LJ56" s="27">
        <f t="shared" si="369"/>
        <v>1</v>
      </c>
      <c r="LK56" s="27" t="str">
        <f t="shared" si="171"/>
        <v>1</v>
      </c>
      <c r="LL56" s="27" t="str">
        <f t="shared" si="338"/>
        <v/>
      </c>
      <c r="LM56" s="27" t="str">
        <f t="shared" si="172"/>
        <v/>
      </c>
      <c r="LN56" s="28" t="str">
        <f t="shared" ca="1" si="173"/>
        <v/>
      </c>
      <c r="LO56" s="33">
        <f>入力シート!LM56</f>
        <v>0</v>
      </c>
      <c r="LP56" s="88" t="str">
        <f t="shared" ca="1" si="439"/>
        <v/>
      </c>
      <c r="LQ56" s="87" t="str">
        <f t="shared" si="440"/>
        <v/>
      </c>
      <c r="LR56" s="89" t="str">
        <f t="shared" ca="1" si="174"/>
        <v/>
      </c>
      <c r="LS56" s="84">
        <f t="shared" si="175"/>
        <v>0</v>
      </c>
      <c r="LT56" s="84" t="str">
        <f t="shared" si="441"/>
        <v/>
      </c>
      <c r="LU56" s="84" t="str">
        <f t="shared" si="176"/>
        <v/>
      </c>
      <c r="LV56" s="24" t="str">
        <f t="shared" si="177"/>
        <v/>
      </c>
      <c r="LW56" s="101">
        <f>入力シート!LN56</f>
        <v>0</v>
      </c>
      <c r="LX56" s="210">
        <f>入力シート!LO56</f>
        <v>0</v>
      </c>
      <c r="LY56" s="211"/>
      <c r="LZ56" s="212"/>
      <c r="MA56" s="94"/>
      <c r="MB56" s="94"/>
      <c r="MC56" s="94"/>
      <c r="MD56" s="14">
        <f>入力シート!LP56</f>
        <v>0</v>
      </c>
      <c r="MF56" s="30" t="str">
        <f t="shared" si="339"/>
        <v/>
      </c>
      <c r="MG56" s="101">
        <f>入力シート!MF56</f>
        <v>0</v>
      </c>
      <c r="MH56" s="101" t="str">
        <f>IF(MF56="","",入力シート!MG56)</f>
        <v/>
      </c>
      <c r="MI56" s="24">
        <f>TIME(入力シート!MI56,入力シート!MK56,0)</f>
        <v>0</v>
      </c>
      <c r="MJ56" s="24">
        <f>TIME(入力シート!MM56,入力シート!MO56,0)</f>
        <v>0</v>
      </c>
      <c r="MK56" s="31">
        <f>TIME(入力シート!MQ56,入力シート!MS56,0)</f>
        <v>0</v>
      </c>
      <c r="ML56" s="31">
        <f>TIME(入力シート!MU56,入力シート!MW56,0)</f>
        <v>0</v>
      </c>
      <c r="MM56" s="24">
        <f t="shared" si="178"/>
        <v>0</v>
      </c>
      <c r="MN56" s="24">
        <f t="shared" si="179"/>
        <v>0</v>
      </c>
      <c r="MO56" s="24">
        <f t="shared" si="180"/>
        <v>0</v>
      </c>
      <c r="MP56" s="26" t="str">
        <f t="shared" si="27"/>
        <v/>
      </c>
      <c r="MQ56" s="26" t="str">
        <f t="shared" si="28"/>
        <v/>
      </c>
      <c r="MR56" s="24" t="str">
        <f t="shared" si="389"/>
        <v/>
      </c>
      <c r="MS56" s="24" t="str">
        <f t="shared" si="442"/>
        <v/>
      </c>
      <c r="MT56" s="101" t="str">
        <f t="shared" si="182"/>
        <v/>
      </c>
      <c r="MU56" s="24" t="str">
        <f t="shared" si="183"/>
        <v/>
      </c>
      <c r="MV56" s="27">
        <f t="shared" si="370"/>
        <v>1</v>
      </c>
      <c r="MW56" s="27" t="str">
        <f t="shared" si="184"/>
        <v>1</v>
      </c>
      <c r="MX56" s="27" t="str">
        <f t="shared" si="340"/>
        <v/>
      </c>
      <c r="MY56" s="27" t="str">
        <f t="shared" si="185"/>
        <v/>
      </c>
      <c r="MZ56" s="28" t="str">
        <f t="shared" ca="1" si="186"/>
        <v/>
      </c>
      <c r="NA56" s="33">
        <f>入力シート!MY56</f>
        <v>0</v>
      </c>
      <c r="NB56" s="88" t="str">
        <f t="shared" ca="1" si="443"/>
        <v/>
      </c>
      <c r="NC56" s="87" t="str">
        <f t="shared" si="444"/>
        <v/>
      </c>
      <c r="ND56" s="89" t="str">
        <f t="shared" ca="1" si="187"/>
        <v/>
      </c>
      <c r="NE56" s="84">
        <f t="shared" si="188"/>
        <v>0</v>
      </c>
      <c r="NF56" s="84" t="str">
        <f t="shared" si="445"/>
        <v/>
      </c>
      <c r="NG56" s="84" t="str">
        <f t="shared" si="189"/>
        <v/>
      </c>
      <c r="NH56" s="24" t="str">
        <f t="shared" si="190"/>
        <v/>
      </c>
      <c r="NI56" s="101">
        <f>入力シート!MZ56</f>
        <v>0</v>
      </c>
      <c r="NJ56" s="210">
        <f>入力シート!NA56</f>
        <v>0</v>
      </c>
      <c r="NK56" s="211"/>
      <c r="NL56" s="212"/>
      <c r="NM56" s="94"/>
      <c r="NN56" s="94"/>
      <c r="NO56" s="94"/>
      <c r="NP56" s="14">
        <f>入力シート!NB56</f>
        <v>0</v>
      </c>
      <c r="NR56" s="30" t="str">
        <f t="shared" si="341"/>
        <v/>
      </c>
      <c r="NS56" s="101">
        <f>入力シート!NR56</f>
        <v>0</v>
      </c>
      <c r="NT56" s="101" t="str">
        <f>IF(NR56="","",入力シート!NS56)</f>
        <v/>
      </c>
      <c r="NU56" s="24">
        <f>TIME(入力シート!NU56,入力シート!NW56,0)</f>
        <v>0</v>
      </c>
      <c r="NV56" s="24">
        <f>TIME(入力シート!NY56,入力シート!OA56,0)</f>
        <v>0</v>
      </c>
      <c r="NW56" s="31">
        <f>TIME(入力シート!OC56,入力シート!OE56,0)</f>
        <v>0</v>
      </c>
      <c r="NX56" s="31">
        <f>TIME(入力シート!OG56,入力シート!OI56,0)</f>
        <v>0</v>
      </c>
      <c r="NY56" s="24">
        <f t="shared" si="191"/>
        <v>0</v>
      </c>
      <c r="NZ56" s="24">
        <f t="shared" si="192"/>
        <v>0</v>
      </c>
      <c r="OA56" s="24">
        <f t="shared" si="193"/>
        <v>0</v>
      </c>
      <c r="OB56" s="26" t="str">
        <f t="shared" si="30"/>
        <v/>
      </c>
      <c r="OC56" s="26" t="str">
        <f t="shared" si="31"/>
        <v/>
      </c>
      <c r="OD56" s="24" t="str">
        <f t="shared" si="390"/>
        <v/>
      </c>
      <c r="OE56" s="24" t="str">
        <f t="shared" si="446"/>
        <v/>
      </c>
      <c r="OF56" s="101" t="str">
        <f t="shared" si="195"/>
        <v/>
      </c>
      <c r="OG56" s="24" t="str">
        <f t="shared" si="196"/>
        <v/>
      </c>
      <c r="OH56" s="27">
        <f t="shared" si="371"/>
        <v>1</v>
      </c>
      <c r="OI56" s="27" t="str">
        <f t="shared" si="197"/>
        <v>1</v>
      </c>
      <c r="OJ56" s="27" t="str">
        <f t="shared" si="342"/>
        <v/>
      </c>
      <c r="OK56" s="27" t="str">
        <f t="shared" si="198"/>
        <v/>
      </c>
      <c r="OL56" s="28" t="str">
        <f t="shared" ca="1" si="199"/>
        <v/>
      </c>
      <c r="OM56" s="33">
        <f>入力シート!OK56</f>
        <v>0</v>
      </c>
      <c r="ON56" s="88" t="str">
        <f t="shared" ca="1" si="447"/>
        <v/>
      </c>
      <c r="OO56" s="87" t="str">
        <f t="shared" si="448"/>
        <v/>
      </c>
      <c r="OP56" s="89" t="str">
        <f t="shared" ca="1" si="200"/>
        <v/>
      </c>
      <c r="OQ56" s="84">
        <f t="shared" si="201"/>
        <v>0</v>
      </c>
      <c r="OR56" s="84" t="str">
        <f t="shared" si="449"/>
        <v/>
      </c>
      <c r="OS56" s="84" t="str">
        <f t="shared" si="202"/>
        <v/>
      </c>
      <c r="OT56" s="24" t="str">
        <f t="shared" si="203"/>
        <v/>
      </c>
      <c r="OU56" s="101">
        <f>入力シート!OL56</f>
        <v>0</v>
      </c>
      <c r="OV56" s="210">
        <f>入力シート!OM56</f>
        <v>0</v>
      </c>
      <c r="OW56" s="211"/>
      <c r="OX56" s="212"/>
      <c r="OY56" s="94"/>
      <c r="OZ56" s="94"/>
      <c r="PA56" s="94"/>
      <c r="PB56" s="14">
        <f>入力シート!ON56</f>
        <v>0</v>
      </c>
      <c r="PD56" s="30" t="str">
        <f t="shared" si="343"/>
        <v/>
      </c>
      <c r="PE56" s="101">
        <f>入力シート!PD56</f>
        <v>0</v>
      </c>
      <c r="PF56" s="101" t="str">
        <f>IF(PD56="","",入力シート!PE56)</f>
        <v/>
      </c>
      <c r="PG56" s="24">
        <f>TIME(入力シート!PG56,入力シート!PI56,0)</f>
        <v>0</v>
      </c>
      <c r="PH56" s="24">
        <f>TIME(入力シート!PK56,入力シート!PM56,0)</f>
        <v>0</v>
      </c>
      <c r="PI56" s="31">
        <f>TIME(入力シート!PO56,入力シート!PQ56,0)</f>
        <v>0</v>
      </c>
      <c r="PJ56" s="31">
        <f>TIME(入力シート!PS56,入力シート!PU56,0)</f>
        <v>0</v>
      </c>
      <c r="PK56" s="24">
        <f t="shared" si="204"/>
        <v>0</v>
      </c>
      <c r="PL56" s="24">
        <f t="shared" si="205"/>
        <v>0</v>
      </c>
      <c r="PM56" s="24">
        <f t="shared" si="206"/>
        <v>0</v>
      </c>
      <c r="PN56" s="26" t="str">
        <f t="shared" si="33"/>
        <v/>
      </c>
      <c r="PO56" s="26" t="str">
        <f t="shared" si="34"/>
        <v/>
      </c>
      <c r="PP56" s="24" t="str">
        <f t="shared" si="391"/>
        <v/>
      </c>
      <c r="PQ56" s="24" t="str">
        <f t="shared" si="450"/>
        <v/>
      </c>
      <c r="PR56" s="101" t="str">
        <f t="shared" si="208"/>
        <v/>
      </c>
      <c r="PS56" s="24" t="str">
        <f t="shared" si="209"/>
        <v/>
      </c>
      <c r="PT56" s="27">
        <f t="shared" si="372"/>
        <v>1</v>
      </c>
      <c r="PU56" s="27" t="str">
        <f t="shared" si="210"/>
        <v>1</v>
      </c>
      <c r="PV56" s="27" t="str">
        <f t="shared" si="344"/>
        <v/>
      </c>
      <c r="PW56" s="27" t="str">
        <f t="shared" si="211"/>
        <v/>
      </c>
      <c r="PX56" s="28" t="str">
        <f t="shared" ca="1" si="212"/>
        <v/>
      </c>
      <c r="PY56" s="33">
        <f>入力シート!PW56</f>
        <v>0</v>
      </c>
      <c r="PZ56" s="88" t="str">
        <f t="shared" ca="1" si="451"/>
        <v/>
      </c>
      <c r="QA56" s="87" t="str">
        <f t="shared" si="452"/>
        <v/>
      </c>
      <c r="QB56" s="89" t="str">
        <f t="shared" ca="1" si="213"/>
        <v/>
      </c>
      <c r="QC56" s="84">
        <f t="shared" si="214"/>
        <v>0</v>
      </c>
      <c r="QD56" s="84" t="str">
        <f t="shared" si="453"/>
        <v/>
      </c>
      <c r="QE56" s="84" t="str">
        <f t="shared" si="215"/>
        <v/>
      </c>
      <c r="QF56" s="24" t="str">
        <f t="shared" si="216"/>
        <v/>
      </c>
      <c r="QG56" s="101">
        <f>入力シート!PX56</f>
        <v>0</v>
      </c>
      <c r="QH56" s="210">
        <f>入力シート!PY56</f>
        <v>0</v>
      </c>
      <c r="QI56" s="211"/>
      <c r="QJ56" s="212"/>
      <c r="QK56" s="94"/>
      <c r="QL56" s="94"/>
      <c r="QM56" s="94"/>
      <c r="QN56" s="14">
        <f>入力シート!PZ56</f>
        <v>0</v>
      </c>
      <c r="QP56" s="30" t="str">
        <f t="shared" si="345"/>
        <v/>
      </c>
      <c r="QQ56" s="101">
        <f>入力シート!QP56</f>
        <v>0</v>
      </c>
      <c r="QR56" s="101" t="str">
        <f>IF(QP56="","",入力シート!QQ56)</f>
        <v/>
      </c>
      <c r="QS56" s="24">
        <f>TIME(入力シート!QS56,入力シート!QU56,0)</f>
        <v>0</v>
      </c>
      <c r="QT56" s="24">
        <f>TIME(入力シート!QW56,入力シート!QY56,0)</f>
        <v>0</v>
      </c>
      <c r="QU56" s="31">
        <f>TIME(入力シート!RA56,入力シート!RC56,0)</f>
        <v>0</v>
      </c>
      <c r="QV56" s="31">
        <f>TIME(入力シート!RE56,入力シート!RG56,0)</f>
        <v>0</v>
      </c>
      <c r="QW56" s="24">
        <f t="shared" si="217"/>
        <v>0</v>
      </c>
      <c r="QX56" s="24">
        <f t="shared" si="218"/>
        <v>0</v>
      </c>
      <c r="QY56" s="24">
        <f t="shared" si="219"/>
        <v>0</v>
      </c>
      <c r="QZ56" s="26" t="str">
        <f t="shared" si="36"/>
        <v/>
      </c>
      <c r="RA56" s="26" t="str">
        <f t="shared" si="37"/>
        <v/>
      </c>
      <c r="RB56" s="24" t="str">
        <f t="shared" si="392"/>
        <v/>
      </c>
      <c r="RC56" s="24" t="str">
        <f t="shared" si="454"/>
        <v/>
      </c>
      <c r="RD56" s="101" t="str">
        <f t="shared" si="221"/>
        <v/>
      </c>
      <c r="RE56" s="24" t="str">
        <f t="shared" si="222"/>
        <v/>
      </c>
      <c r="RF56" s="27">
        <f t="shared" si="373"/>
        <v>1</v>
      </c>
      <c r="RG56" s="27" t="str">
        <f t="shared" si="223"/>
        <v>1</v>
      </c>
      <c r="RH56" s="27" t="str">
        <f t="shared" si="346"/>
        <v/>
      </c>
      <c r="RI56" s="27" t="str">
        <f t="shared" si="224"/>
        <v/>
      </c>
      <c r="RJ56" s="28" t="str">
        <f t="shared" ca="1" si="225"/>
        <v/>
      </c>
      <c r="RK56" s="33">
        <f>入力シート!RI56</f>
        <v>0</v>
      </c>
      <c r="RL56" s="88" t="str">
        <f t="shared" ca="1" si="455"/>
        <v/>
      </c>
      <c r="RM56" s="87" t="str">
        <f t="shared" si="456"/>
        <v/>
      </c>
      <c r="RN56" s="89" t="str">
        <f t="shared" ca="1" si="226"/>
        <v/>
      </c>
      <c r="RO56" s="84">
        <f t="shared" si="227"/>
        <v>0</v>
      </c>
      <c r="RP56" s="84" t="str">
        <f t="shared" si="457"/>
        <v/>
      </c>
      <c r="RQ56" s="84" t="str">
        <f t="shared" si="228"/>
        <v/>
      </c>
      <c r="RR56" s="24" t="str">
        <f t="shared" si="229"/>
        <v/>
      </c>
      <c r="RS56" s="101">
        <f>入力シート!RJ56</f>
        <v>0</v>
      </c>
      <c r="RT56" s="210">
        <f>入力シート!RK56</f>
        <v>0</v>
      </c>
      <c r="RU56" s="211"/>
      <c r="RV56" s="212"/>
      <c r="RW56" s="94"/>
      <c r="RX56" s="94"/>
      <c r="RY56" s="94"/>
      <c r="RZ56" s="14">
        <f>入力シート!RL56</f>
        <v>0</v>
      </c>
      <c r="SB56" s="30" t="str">
        <f t="shared" si="347"/>
        <v/>
      </c>
      <c r="SC56" s="101">
        <f>入力シート!SB56</f>
        <v>0</v>
      </c>
      <c r="SD56" s="101" t="str">
        <f>IF(SB56="","",入力シート!SC56)</f>
        <v/>
      </c>
      <c r="SE56" s="24">
        <f>TIME(入力シート!SE56,入力シート!SG56,0)</f>
        <v>0</v>
      </c>
      <c r="SF56" s="24">
        <f>TIME(入力シート!SI56,入力シート!SK56,0)</f>
        <v>0</v>
      </c>
      <c r="SG56" s="31">
        <f>TIME(入力シート!SM56,入力シート!SO56,0)</f>
        <v>0</v>
      </c>
      <c r="SH56" s="31">
        <f>TIME(入力シート!SQ56,入力シート!SS56,0)</f>
        <v>0</v>
      </c>
      <c r="SI56" s="24">
        <f t="shared" si="230"/>
        <v>0</v>
      </c>
      <c r="SJ56" s="24">
        <f t="shared" si="231"/>
        <v>0</v>
      </c>
      <c r="SK56" s="24">
        <f t="shared" si="232"/>
        <v>0</v>
      </c>
      <c r="SL56" s="26" t="str">
        <f t="shared" si="39"/>
        <v/>
      </c>
      <c r="SM56" s="26" t="str">
        <f t="shared" si="40"/>
        <v/>
      </c>
      <c r="SN56" s="24" t="str">
        <f t="shared" si="393"/>
        <v/>
      </c>
      <c r="SO56" s="24" t="str">
        <f t="shared" si="458"/>
        <v/>
      </c>
      <c r="SP56" s="101" t="str">
        <f t="shared" si="234"/>
        <v/>
      </c>
      <c r="SQ56" s="24" t="str">
        <f t="shared" si="235"/>
        <v/>
      </c>
      <c r="SR56" s="27">
        <f t="shared" si="374"/>
        <v>1</v>
      </c>
      <c r="SS56" s="27" t="str">
        <f t="shared" si="236"/>
        <v>1</v>
      </c>
      <c r="ST56" s="27" t="str">
        <f t="shared" si="348"/>
        <v/>
      </c>
      <c r="SU56" s="27" t="str">
        <f t="shared" si="237"/>
        <v/>
      </c>
      <c r="SV56" s="28" t="str">
        <f t="shared" ca="1" si="238"/>
        <v/>
      </c>
      <c r="SW56" s="33">
        <f>入力シート!SU56</f>
        <v>0</v>
      </c>
      <c r="SX56" s="88" t="str">
        <f t="shared" ca="1" si="459"/>
        <v/>
      </c>
      <c r="SY56" s="87" t="str">
        <f t="shared" si="460"/>
        <v/>
      </c>
      <c r="SZ56" s="89" t="str">
        <f t="shared" ca="1" si="239"/>
        <v/>
      </c>
      <c r="TA56" s="84">
        <f t="shared" si="240"/>
        <v>0</v>
      </c>
      <c r="TB56" s="84" t="str">
        <f t="shared" si="461"/>
        <v/>
      </c>
      <c r="TC56" s="84" t="str">
        <f t="shared" si="241"/>
        <v/>
      </c>
      <c r="TD56" s="24" t="str">
        <f t="shared" si="242"/>
        <v/>
      </c>
      <c r="TE56" s="101">
        <f>入力シート!SV56</f>
        <v>0</v>
      </c>
      <c r="TF56" s="210">
        <f>入力シート!SW56</f>
        <v>0</v>
      </c>
      <c r="TG56" s="211"/>
      <c r="TH56" s="212"/>
      <c r="TI56" s="94"/>
      <c r="TJ56" s="94"/>
      <c r="TK56" s="94"/>
      <c r="TL56" s="14">
        <f>入力シート!SX56</f>
        <v>0</v>
      </c>
      <c r="TN56" s="30" t="str">
        <f t="shared" si="349"/>
        <v/>
      </c>
      <c r="TO56" s="101">
        <f>入力シート!TN56</f>
        <v>0</v>
      </c>
      <c r="TP56" s="101" t="str">
        <f>IF(TN56="","",入力シート!TO56)</f>
        <v/>
      </c>
      <c r="TQ56" s="24">
        <f>TIME(入力シート!TQ56,入力シート!TS56,0)</f>
        <v>0</v>
      </c>
      <c r="TR56" s="24">
        <f>TIME(入力シート!TU56,入力シート!TW56,0)</f>
        <v>0</v>
      </c>
      <c r="TS56" s="31">
        <f>TIME(入力シート!TY56,入力シート!UA56,0)</f>
        <v>0</v>
      </c>
      <c r="TT56" s="31">
        <f>TIME(入力シート!UC56,入力シート!UE56,0)</f>
        <v>0</v>
      </c>
      <c r="TU56" s="24">
        <f t="shared" si="243"/>
        <v>0</v>
      </c>
      <c r="TV56" s="24">
        <f t="shared" si="244"/>
        <v>0</v>
      </c>
      <c r="TW56" s="24">
        <f t="shared" si="245"/>
        <v>0</v>
      </c>
      <c r="TX56" s="26" t="str">
        <f t="shared" si="42"/>
        <v/>
      </c>
      <c r="TY56" s="26" t="str">
        <f t="shared" si="43"/>
        <v/>
      </c>
      <c r="TZ56" s="24" t="str">
        <f t="shared" si="394"/>
        <v/>
      </c>
      <c r="UA56" s="24" t="str">
        <f t="shared" si="462"/>
        <v/>
      </c>
      <c r="UB56" s="101" t="str">
        <f t="shared" si="247"/>
        <v/>
      </c>
      <c r="UC56" s="24" t="str">
        <f t="shared" si="248"/>
        <v/>
      </c>
      <c r="UD56" s="27">
        <f t="shared" si="375"/>
        <v>1</v>
      </c>
      <c r="UE56" s="27" t="str">
        <f t="shared" si="249"/>
        <v>1</v>
      </c>
      <c r="UF56" s="27" t="str">
        <f t="shared" si="350"/>
        <v/>
      </c>
      <c r="UG56" s="27" t="str">
        <f t="shared" si="250"/>
        <v/>
      </c>
      <c r="UH56" s="28" t="str">
        <f t="shared" ca="1" si="251"/>
        <v/>
      </c>
      <c r="UI56" s="33">
        <f>入力シート!UG56</f>
        <v>0</v>
      </c>
      <c r="UJ56" s="88" t="str">
        <f t="shared" ca="1" si="463"/>
        <v/>
      </c>
      <c r="UK56" s="87" t="str">
        <f t="shared" si="464"/>
        <v/>
      </c>
      <c r="UL56" s="89" t="str">
        <f t="shared" ca="1" si="252"/>
        <v/>
      </c>
      <c r="UM56" s="84">
        <f t="shared" si="253"/>
        <v>0</v>
      </c>
      <c r="UN56" s="84" t="str">
        <f t="shared" si="465"/>
        <v/>
      </c>
      <c r="UO56" s="84" t="str">
        <f t="shared" si="254"/>
        <v/>
      </c>
      <c r="UP56" s="24" t="str">
        <f t="shared" si="255"/>
        <v/>
      </c>
      <c r="UQ56" s="101">
        <f>入力シート!UH56</f>
        <v>0</v>
      </c>
      <c r="UR56" s="210">
        <f>入力シート!UI56</f>
        <v>0</v>
      </c>
      <c r="US56" s="211"/>
      <c r="UT56" s="212"/>
      <c r="UU56" s="94"/>
      <c r="UV56" s="94"/>
      <c r="UW56" s="94"/>
      <c r="UX56" s="14">
        <f>入力シート!UJ56</f>
        <v>0</v>
      </c>
      <c r="UZ56" s="30" t="str">
        <f t="shared" si="351"/>
        <v/>
      </c>
      <c r="VA56" s="101">
        <f>入力シート!UZ56</f>
        <v>0</v>
      </c>
      <c r="VB56" s="101" t="str">
        <f>IF(UZ56="","",入力シート!VA56)</f>
        <v/>
      </c>
      <c r="VC56" s="24">
        <f>TIME(入力シート!VC56,入力シート!VE56,0)</f>
        <v>0</v>
      </c>
      <c r="VD56" s="24">
        <f>TIME(入力シート!VG56,入力シート!VI56,0)</f>
        <v>0</v>
      </c>
      <c r="VE56" s="31">
        <f>TIME(入力シート!VK56,入力シート!VM56,0)</f>
        <v>0</v>
      </c>
      <c r="VF56" s="31">
        <f>TIME(入力シート!VO56,入力シート!VQ56,0)</f>
        <v>0</v>
      </c>
      <c r="VG56" s="24">
        <f t="shared" si="256"/>
        <v>0</v>
      </c>
      <c r="VH56" s="24">
        <f t="shared" si="257"/>
        <v>0</v>
      </c>
      <c r="VI56" s="24">
        <f t="shared" si="258"/>
        <v>0</v>
      </c>
      <c r="VJ56" s="26" t="str">
        <f t="shared" si="45"/>
        <v/>
      </c>
      <c r="VK56" s="26" t="str">
        <f t="shared" si="46"/>
        <v/>
      </c>
      <c r="VL56" s="24" t="str">
        <f t="shared" si="395"/>
        <v/>
      </c>
      <c r="VM56" s="24" t="str">
        <f t="shared" si="466"/>
        <v/>
      </c>
      <c r="VN56" s="101" t="str">
        <f t="shared" si="260"/>
        <v/>
      </c>
      <c r="VO56" s="24" t="str">
        <f t="shared" si="261"/>
        <v/>
      </c>
      <c r="VP56" s="27">
        <f t="shared" si="376"/>
        <v>1</v>
      </c>
      <c r="VQ56" s="27" t="str">
        <f t="shared" si="262"/>
        <v>1</v>
      </c>
      <c r="VR56" s="27" t="str">
        <f t="shared" si="352"/>
        <v/>
      </c>
      <c r="VS56" s="27" t="str">
        <f t="shared" si="263"/>
        <v/>
      </c>
      <c r="VT56" s="28" t="str">
        <f t="shared" ca="1" si="264"/>
        <v/>
      </c>
      <c r="VU56" s="33">
        <f>入力シート!VS56</f>
        <v>0</v>
      </c>
      <c r="VV56" s="88" t="str">
        <f t="shared" ca="1" si="467"/>
        <v/>
      </c>
      <c r="VW56" s="87" t="str">
        <f t="shared" si="468"/>
        <v/>
      </c>
      <c r="VX56" s="89" t="str">
        <f t="shared" ca="1" si="265"/>
        <v/>
      </c>
      <c r="VY56" s="84">
        <f t="shared" si="266"/>
        <v>0</v>
      </c>
      <c r="VZ56" s="84" t="str">
        <f t="shared" si="469"/>
        <v/>
      </c>
      <c r="WA56" s="84" t="str">
        <f t="shared" si="267"/>
        <v/>
      </c>
      <c r="WB56" s="24" t="str">
        <f t="shared" si="268"/>
        <v/>
      </c>
      <c r="WC56" s="101">
        <f>入力シート!VT56</f>
        <v>0</v>
      </c>
      <c r="WD56" s="210">
        <f>入力シート!VU56</f>
        <v>0</v>
      </c>
      <c r="WE56" s="211"/>
      <c r="WF56" s="212"/>
      <c r="WG56" s="94"/>
      <c r="WH56" s="94"/>
      <c r="WI56" s="94"/>
      <c r="WJ56" s="14">
        <f>入力シート!VV56</f>
        <v>0</v>
      </c>
      <c r="WL56" s="30" t="str">
        <f t="shared" si="353"/>
        <v/>
      </c>
      <c r="WM56" s="101">
        <f>入力シート!WL56</f>
        <v>0</v>
      </c>
      <c r="WN56" s="101" t="str">
        <f>IF(WL56="","",入力シート!WM56)</f>
        <v/>
      </c>
      <c r="WO56" s="24">
        <f>TIME(入力シート!WO56,入力シート!WQ56,0)</f>
        <v>0</v>
      </c>
      <c r="WP56" s="24">
        <f>TIME(入力シート!WS56,入力シート!WU56,0)</f>
        <v>0</v>
      </c>
      <c r="WQ56" s="31">
        <f>TIME(入力シート!WW56,入力シート!WY56,0)</f>
        <v>0</v>
      </c>
      <c r="WR56" s="31">
        <f>TIME(入力シート!XA56,入力シート!XC56,0)</f>
        <v>0</v>
      </c>
      <c r="WS56" s="24">
        <f t="shared" si="269"/>
        <v>0</v>
      </c>
      <c r="WT56" s="24">
        <f t="shared" si="270"/>
        <v>0</v>
      </c>
      <c r="WU56" s="24">
        <f t="shared" si="271"/>
        <v>0</v>
      </c>
      <c r="WV56" s="26" t="str">
        <f t="shared" si="48"/>
        <v/>
      </c>
      <c r="WW56" s="26" t="str">
        <f t="shared" si="49"/>
        <v/>
      </c>
      <c r="WX56" s="24" t="str">
        <f t="shared" si="396"/>
        <v/>
      </c>
      <c r="WY56" s="24" t="str">
        <f t="shared" si="470"/>
        <v/>
      </c>
      <c r="WZ56" s="101" t="str">
        <f t="shared" si="273"/>
        <v/>
      </c>
      <c r="XA56" s="24" t="str">
        <f t="shared" si="274"/>
        <v/>
      </c>
      <c r="XB56" s="27">
        <f t="shared" si="377"/>
        <v>1</v>
      </c>
      <c r="XC56" s="27" t="str">
        <f t="shared" si="275"/>
        <v>1</v>
      </c>
      <c r="XD56" s="27" t="str">
        <f t="shared" si="354"/>
        <v/>
      </c>
      <c r="XE56" s="27" t="str">
        <f t="shared" si="276"/>
        <v/>
      </c>
      <c r="XF56" s="28" t="str">
        <f t="shared" ca="1" si="277"/>
        <v/>
      </c>
      <c r="XG56" s="33">
        <f>入力シート!XE56</f>
        <v>0</v>
      </c>
      <c r="XH56" s="88" t="str">
        <f t="shared" ca="1" si="471"/>
        <v/>
      </c>
      <c r="XI56" s="87" t="str">
        <f t="shared" si="472"/>
        <v/>
      </c>
      <c r="XJ56" s="89" t="str">
        <f t="shared" ca="1" si="278"/>
        <v/>
      </c>
      <c r="XK56" s="84">
        <f t="shared" si="279"/>
        <v>0</v>
      </c>
      <c r="XL56" s="84" t="str">
        <f t="shared" si="473"/>
        <v/>
      </c>
      <c r="XM56" s="84" t="str">
        <f t="shared" si="280"/>
        <v/>
      </c>
      <c r="XN56" s="24" t="str">
        <f t="shared" si="281"/>
        <v/>
      </c>
      <c r="XO56" s="101">
        <f>入力シート!XF56</f>
        <v>0</v>
      </c>
      <c r="XP56" s="210">
        <f>入力シート!XG56</f>
        <v>0</v>
      </c>
      <c r="XQ56" s="211"/>
      <c r="XR56" s="212"/>
      <c r="XS56" s="94"/>
      <c r="XT56" s="94"/>
      <c r="XU56" s="94"/>
      <c r="XV56" s="14">
        <f>入力シート!XH56</f>
        <v>0</v>
      </c>
      <c r="XX56" s="30" t="str">
        <f t="shared" si="355"/>
        <v/>
      </c>
      <c r="XY56" s="101">
        <f>入力シート!XX56</f>
        <v>0</v>
      </c>
      <c r="XZ56" s="101" t="str">
        <f>IF(XX56="","",入力シート!XY56)</f>
        <v/>
      </c>
      <c r="YA56" s="24">
        <f>TIME(入力シート!YA56,入力シート!YC56,0)</f>
        <v>0</v>
      </c>
      <c r="YB56" s="24">
        <f>TIME(入力シート!YE56,入力シート!YG56,0)</f>
        <v>0</v>
      </c>
      <c r="YC56" s="31">
        <f>TIME(入力シート!YI56,入力シート!YK56,0)</f>
        <v>0</v>
      </c>
      <c r="YD56" s="31">
        <f>TIME(入力シート!YM56,入力シート!YO56,0)</f>
        <v>0</v>
      </c>
      <c r="YE56" s="24">
        <f t="shared" si="282"/>
        <v>0</v>
      </c>
      <c r="YF56" s="24">
        <f t="shared" si="283"/>
        <v>0</v>
      </c>
      <c r="YG56" s="24">
        <f t="shared" si="284"/>
        <v>0</v>
      </c>
      <c r="YH56" s="26" t="str">
        <f t="shared" si="51"/>
        <v/>
      </c>
      <c r="YI56" s="26" t="str">
        <f t="shared" si="52"/>
        <v/>
      </c>
      <c r="YJ56" s="24" t="str">
        <f t="shared" si="397"/>
        <v/>
      </c>
      <c r="YK56" s="24" t="str">
        <f t="shared" si="474"/>
        <v/>
      </c>
      <c r="YL56" s="101" t="str">
        <f t="shared" si="286"/>
        <v/>
      </c>
      <c r="YM56" s="24" t="str">
        <f t="shared" si="287"/>
        <v/>
      </c>
      <c r="YN56" s="27">
        <f t="shared" si="378"/>
        <v>1</v>
      </c>
      <c r="YO56" s="27" t="str">
        <f t="shared" si="288"/>
        <v>1</v>
      </c>
      <c r="YP56" s="27" t="str">
        <f t="shared" si="356"/>
        <v/>
      </c>
      <c r="YQ56" s="27" t="str">
        <f t="shared" si="289"/>
        <v/>
      </c>
      <c r="YR56" s="28" t="str">
        <f t="shared" ca="1" si="290"/>
        <v/>
      </c>
      <c r="YS56" s="33">
        <f>入力シート!YQ56</f>
        <v>0</v>
      </c>
      <c r="YT56" s="88" t="str">
        <f t="shared" ca="1" si="475"/>
        <v/>
      </c>
      <c r="YU56" s="87" t="str">
        <f t="shared" si="476"/>
        <v/>
      </c>
      <c r="YV56" s="89" t="str">
        <f t="shared" ca="1" si="291"/>
        <v/>
      </c>
      <c r="YW56" s="84">
        <f t="shared" si="292"/>
        <v>0</v>
      </c>
      <c r="YX56" s="84" t="str">
        <f t="shared" si="477"/>
        <v/>
      </c>
      <c r="YY56" s="84" t="str">
        <f t="shared" si="293"/>
        <v/>
      </c>
      <c r="YZ56" s="24" t="str">
        <f t="shared" si="294"/>
        <v/>
      </c>
      <c r="ZA56" s="101">
        <f>入力シート!YR56</f>
        <v>0</v>
      </c>
      <c r="ZB56" s="210">
        <f>入力シート!YS56</f>
        <v>0</v>
      </c>
      <c r="ZC56" s="211"/>
      <c r="ZD56" s="212"/>
      <c r="ZE56" s="94"/>
      <c r="ZF56" s="94"/>
      <c r="ZG56" s="94"/>
      <c r="ZH56" s="14">
        <f>入力シート!YT56</f>
        <v>0</v>
      </c>
      <c r="ZJ56" s="30" t="str">
        <f t="shared" si="357"/>
        <v/>
      </c>
      <c r="ZK56" s="101">
        <f>入力シート!ZJ56</f>
        <v>0</v>
      </c>
      <c r="ZL56" s="101" t="str">
        <f>IF(ZJ56="","",入力シート!ZK56)</f>
        <v/>
      </c>
      <c r="ZM56" s="24">
        <f>TIME(入力シート!ZM56,入力シート!ZO56,0)</f>
        <v>0</v>
      </c>
      <c r="ZN56" s="24">
        <f>TIME(入力シート!ZQ56,入力シート!ZS56,0)</f>
        <v>0</v>
      </c>
      <c r="ZO56" s="31">
        <f>TIME(入力シート!ZU56,入力シート!ZW56,0)</f>
        <v>0</v>
      </c>
      <c r="ZP56" s="31">
        <f>TIME(入力シート!ZY56,入力シート!AAA56,0)</f>
        <v>0</v>
      </c>
      <c r="ZQ56" s="24">
        <f t="shared" si="295"/>
        <v>0</v>
      </c>
      <c r="ZR56" s="24">
        <f t="shared" si="296"/>
        <v>0</v>
      </c>
      <c r="ZS56" s="24">
        <f t="shared" si="297"/>
        <v>0</v>
      </c>
      <c r="ZT56" s="26" t="str">
        <f t="shared" si="54"/>
        <v/>
      </c>
      <c r="ZU56" s="26" t="str">
        <f t="shared" si="55"/>
        <v/>
      </c>
      <c r="ZV56" s="24" t="str">
        <f t="shared" si="398"/>
        <v/>
      </c>
      <c r="ZW56" s="24" t="str">
        <f t="shared" si="478"/>
        <v/>
      </c>
      <c r="ZX56" s="101" t="str">
        <f t="shared" si="299"/>
        <v/>
      </c>
      <c r="ZY56" s="24" t="str">
        <f t="shared" si="300"/>
        <v/>
      </c>
      <c r="ZZ56" s="27">
        <f t="shared" si="379"/>
        <v>1</v>
      </c>
      <c r="AAA56" s="27" t="str">
        <f t="shared" si="301"/>
        <v>1</v>
      </c>
      <c r="AAB56" s="27" t="str">
        <f t="shared" si="358"/>
        <v/>
      </c>
      <c r="AAC56" s="27" t="str">
        <f t="shared" si="302"/>
        <v/>
      </c>
      <c r="AAD56" s="28" t="str">
        <f t="shared" ca="1" si="303"/>
        <v/>
      </c>
      <c r="AAE56" s="33">
        <f>入力シート!AAC56</f>
        <v>0</v>
      </c>
      <c r="AAF56" s="88" t="str">
        <f t="shared" ca="1" si="479"/>
        <v/>
      </c>
      <c r="AAG56" s="87" t="str">
        <f t="shared" si="480"/>
        <v/>
      </c>
      <c r="AAH56" s="89" t="str">
        <f t="shared" ca="1" si="304"/>
        <v/>
      </c>
      <c r="AAI56" s="84">
        <f t="shared" si="305"/>
        <v>0</v>
      </c>
      <c r="AAJ56" s="84" t="str">
        <f t="shared" si="481"/>
        <v/>
      </c>
      <c r="AAK56" s="84" t="str">
        <f t="shared" si="306"/>
        <v/>
      </c>
      <c r="AAL56" s="24" t="str">
        <f t="shared" si="307"/>
        <v/>
      </c>
      <c r="AAM56" s="101">
        <f>入力シート!AAD56</f>
        <v>0</v>
      </c>
      <c r="AAN56" s="210">
        <f>入力シート!AAE56</f>
        <v>0</v>
      </c>
      <c r="AAO56" s="211"/>
      <c r="AAP56" s="212"/>
      <c r="AAQ56" s="94"/>
      <c r="AAR56" s="94"/>
      <c r="AAS56" s="94"/>
      <c r="AAT56" s="14">
        <f>入力シート!AAF56</f>
        <v>0</v>
      </c>
      <c r="AAV56" s="30" t="str">
        <f t="shared" si="359"/>
        <v/>
      </c>
      <c r="AAW56" s="101">
        <f>入力シート!AAV56</f>
        <v>0</v>
      </c>
      <c r="AAX56" s="101" t="str">
        <f>IF(AAV56="","",入力シート!AAW56)</f>
        <v/>
      </c>
      <c r="AAY56" s="24">
        <f>TIME(入力シート!AAY56,入力シート!ABA56,0)</f>
        <v>0</v>
      </c>
      <c r="AAZ56" s="24">
        <f>TIME(入力シート!ABC56,入力シート!ABE56,0)</f>
        <v>0</v>
      </c>
      <c r="ABA56" s="31">
        <f>TIME(入力シート!ABG56,入力シート!ABI56,0)</f>
        <v>0</v>
      </c>
      <c r="ABB56" s="31">
        <f>TIME(入力シート!ABK56,入力シート!ABM56,0)</f>
        <v>0</v>
      </c>
      <c r="ABC56" s="24">
        <f t="shared" si="308"/>
        <v>0</v>
      </c>
      <c r="ABD56" s="24">
        <f t="shared" si="309"/>
        <v>0</v>
      </c>
      <c r="ABE56" s="24">
        <f t="shared" si="310"/>
        <v>0</v>
      </c>
      <c r="ABF56" s="26" t="str">
        <f t="shared" si="57"/>
        <v/>
      </c>
      <c r="ABG56" s="26" t="str">
        <f t="shared" si="58"/>
        <v/>
      </c>
      <c r="ABH56" s="24" t="str">
        <f t="shared" si="399"/>
        <v/>
      </c>
      <c r="ABI56" s="24" t="str">
        <f t="shared" si="482"/>
        <v/>
      </c>
      <c r="ABJ56" s="101" t="str">
        <f t="shared" si="312"/>
        <v/>
      </c>
      <c r="ABK56" s="24" t="str">
        <f t="shared" si="313"/>
        <v/>
      </c>
      <c r="ABL56" s="27">
        <f t="shared" si="380"/>
        <v>1</v>
      </c>
      <c r="ABM56" s="27" t="str">
        <f t="shared" si="314"/>
        <v>1</v>
      </c>
      <c r="ABN56" s="27" t="str">
        <f t="shared" si="360"/>
        <v/>
      </c>
      <c r="ABO56" s="27" t="str">
        <f t="shared" si="315"/>
        <v/>
      </c>
      <c r="ABP56" s="28" t="str">
        <f t="shared" ca="1" si="316"/>
        <v/>
      </c>
      <c r="ABQ56" s="33">
        <f>入力シート!ABO56</f>
        <v>0</v>
      </c>
      <c r="ABR56" s="88" t="str">
        <f t="shared" ca="1" si="483"/>
        <v/>
      </c>
      <c r="ABS56" s="87" t="str">
        <f t="shared" si="484"/>
        <v/>
      </c>
      <c r="ABT56" s="89" t="str">
        <f t="shared" ca="1" si="317"/>
        <v/>
      </c>
      <c r="ABU56" s="84">
        <f t="shared" si="318"/>
        <v>0</v>
      </c>
      <c r="ABV56" s="84" t="str">
        <f t="shared" si="485"/>
        <v/>
      </c>
      <c r="ABW56" s="84" t="str">
        <f t="shared" si="319"/>
        <v/>
      </c>
      <c r="ABX56" s="24" t="str">
        <f t="shared" si="320"/>
        <v/>
      </c>
      <c r="ABY56" s="101">
        <f>入力シート!ABP56</f>
        <v>0</v>
      </c>
      <c r="ABZ56" s="210">
        <f>入力シート!ABQ56</f>
        <v>0</v>
      </c>
      <c r="ACA56" s="211"/>
      <c r="ACB56" s="212"/>
      <c r="ACC56" s="94"/>
      <c r="ACD56" s="94"/>
      <c r="ACE56" s="94"/>
      <c r="ACF56" s="14">
        <f>入力シート!ABR56</f>
        <v>0</v>
      </c>
    </row>
    <row r="57" spans="2:760" ht="18" customHeight="1" x14ac:dyDescent="0.2">
      <c r="B57" s="30" t="str">
        <f t="shared" si="321"/>
        <v/>
      </c>
      <c r="C57" s="101">
        <f>入力シート!B57</f>
        <v>0</v>
      </c>
      <c r="D57" s="101" t="str">
        <f>IF(B57="","",入力シート!C57)</f>
        <v/>
      </c>
      <c r="E57" s="24">
        <f>TIME(入力シート!E57,入力シート!G57,0)</f>
        <v>0</v>
      </c>
      <c r="F57" s="24">
        <f>TIME(入力シート!I57,入力シート!K57,0)</f>
        <v>0</v>
      </c>
      <c r="G57" s="31">
        <f>TIME(入力シート!M57,入力シート!O57,0)</f>
        <v>0</v>
      </c>
      <c r="H57" s="31">
        <f>TIME(入力シート!Q57,入力シート!S57,0)</f>
        <v>0</v>
      </c>
      <c r="I57" s="24">
        <f t="shared" si="60"/>
        <v>0</v>
      </c>
      <c r="J57" s="24">
        <f t="shared" si="61"/>
        <v>0</v>
      </c>
      <c r="K57" s="24">
        <f t="shared" si="62"/>
        <v>0</v>
      </c>
      <c r="L57" s="26" t="str">
        <f t="shared" si="400"/>
        <v/>
      </c>
      <c r="M57" s="26" t="str">
        <f t="shared" si="486"/>
        <v/>
      </c>
      <c r="N57" s="24" t="str">
        <f t="shared" si="401"/>
        <v/>
      </c>
      <c r="O57" s="24" t="str">
        <f t="shared" si="402"/>
        <v/>
      </c>
      <c r="P57" s="101" t="str">
        <f t="shared" si="403"/>
        <v/>
      </c>
      <c r="Q57" s="24" t="str">
        <f t="shared" si="66"/>
        <v/>
      </c>
      <c r="R57" s="27">
        <f t="shared" si="361"/>
        <v>1</v>
      </c>
      <c r="S57" s="27" t="str">
        <f t="shared" si="404"/>
        <v>1</v>
      </c>
      <c r="T57" s="27" t="str">
        <f t="shared" si="322"/>
        <v/>
      </c>
      <c r="U57" s="27" t="str">
        <f t="shared" si="405"/>
        <v/>
      </c>
      <c r="V57" s="28" t="str">
        <f t="shared" ca="1" si="406"/>
        <v/>
      </c>
      <c r="W57" s="33">
        <f>入力シート!U57</f>
        <v>0</v>
      </c>
      <c r="X57" s="88" t="str">
        <f t="shared" ca="1" si="407"/>
        <v/>
      </c>
      <c r="Y57" s="87" t="str">
        <f t="shared" si="408"/>
        <v/>
      </c>
      <c r="Z57" s="89" t="str">
        <f t="shared" ca="1" si="70"/>
        <v/>
      </c>
      <c r="AA57" s="84">
        <f t="shared" si="71"/>
        <v>0</v>
      </c>
      <c r="AB57" s="84" t="str">
        <f t="shared" si="409"/>
        <v/>
      </c>
      <c r="AC57" s="84" t="str">
        <f t="shared" si="72"/>
        <v/>
      </c>
      <c r="AD57" s="24" t="str">
        <f t="shared" si="73"/>
        <v/>
      </c>
      <c r="AE57" s="101">
        <f>入力シート!V57</f>
        <v>0</v>
      </c>
      <c r="AF57" s="210">
        <f>入力シート!W57</f>
        <v>0</v>
      </c>
      <c r="AG57" s="211"/>
      <c r="AH57" s="212"/>
      <c r="AI57" s="94"/>
      <c r="AJ57" s="94"/>
      <c r="AK57" s="94"/>
      <c r="AL57" s="14">
        <f>入力シート!X57</f>
        <v>0</v>
      </c>
      <c r="AN57" s="30" t="str">
        <f t="shared" si="323"/>
        <v/>
      </c>
      <c r="AO57" s="101">
        <f>入力シート!AN57</f>
        <v>0</v>
      </c>
      <c r="AP57" s="101" t="str">
        <f>IF(AN57="","",入力シート!AO57)</f>
        <v/>
      </c>
      <c r="AQ57" s="24">
        <f>TIME(入力シート!AQ57,入力シート!AS57,0)</f>
        <v>0</v>
      </c>
      <c r="AR57" s="24">
        <f>TIME(入力シート!AU57,入力シート!AW57,0)</f>
        <v>0</v>
      </c>
      <c r="AS57" s="31">
        <f>TIME(入力シート!AY57,入力シート!BA57,0)</f>
        <v>0</v>
      </c>
      <c r="AT57" s="31">
        <f>TIME(入力シート!BC57,入力シート!BE57,0)</f>
        <v>0</v>
      </c>
      <c r="AU57" s="24">
        <f t="shared" si="74"/>
        <v>0</v>
      </c>
      <c r="AV57" s="24">
        <f t="shared" si="75"/>
        <v>0</v>
      </c>
      <c r="AW57" s="24">
        <f t="shared" si="76"/>
        <v>0</v>
      </c>
      <c r="AX57" s="26" t="str">
        <f t="shared" si="3"/>
        <v/>
      </c>
      <c r="AY57" s="26" t="str">
        <f t="shared" si="4"/>
        <v/>
      </c>
      <c r="AZ57" s="24" t="str">
        <f t="shared" si="381"/>
        <v/>
      </c>
      <c r="BA57" s="24" t="str">
        <f t="shared" si="410"/>
        <v/>
      </c>
      <c r="BB57" s="101" t="str">
        <f t="shared" si="78"/>
        <v/>
      </c>
      <c r="BC57" s="24" t="str">
        <f t="shared" si="79"/>
        <v/>
      </c>
      <c r="BD57" s="27">
        <f t="shared" si="362"/>
        <v>1</v>
      </c>
      <c r="BE57" s="27" t="str">
        <f t="shared" si="80"/>
        <v>1</v>
      </c>
      <c r="BF57" s="27" t="str">
        <f t="shared" si="324"/>
        <v/>
      </c>
      <c r="BG57" s="27" t="str">
        <f t="shared" si="81"/>
        <v/>
      </c>
      <c r="BH57" s="28" t="str">
        <f t="shared" ca="1" si="82"/>
        <v/>
      </c>
      <c r="BI57" s="33">
        <f>入力シート!BG57</f>
        <v>0</v>
      </c>
      <c r="BJ57" s="88" t="str">
        <f t="shared" ca="1" si="411"/>
        <v/>
      </c>
      <c r="BK57" s="87" t="str">
        <f t="shared" si="412"/>
        <v/>
      </c>
      <c r="BL57" s="89" t="str">
        <f t="shared" ca="1" si="83"/>
        <v/>
      </c>
      <c r="BM57" s="84">
        <f t="shared" si="84"/>
        <v>0</v>
      </c>
      <c r="BN57" s="84" t="str">
        <f t="shared" si="413"/>
        <v/>
      </c>
      <c r="BO57" s="84" t="str">
        <f t="shared" si="85"/>
        <v/>
      </c>
      <c r="BP57" s="24" t="str">
        <f t="shared" si="86"/>
        <v/>
      </c>
      <c r="BQ57" s="101">
        <f>入力シート!BH57</f>
        <v>0</v>
      </c>
      <c r="BR57" s="210">
        <f>入力シート!BI57</f>
        <v>0</v>
      </c>
      <c r="BS57" s="211"/>
      <c r="BT57" s="212"/>
      <c r="BU57" s="94"/>
      <c r="BV57" s="94"/>
      <c r="BW57" s="94"/>
      <c r="BX57" s="14">
        <f>入力シート!BJ57</f>
        <v>0</v>
      </c>
      <c r="BZ57" s="30" t="str">
        <f t="shared" si="325"/>
        <v/>
      </c>
      <c r="CA57" s="101">
        <f>入力シート!BZ57</f>
        <v>0</v>
      </c>
      <c r="CB57" s="101" t="str">
        <f>IF(BZ57="","",入力シート!CA57)</f>
        <v/>
      </c>
      <c r="CC57" s="24">
        <f>TIME(入力シート!CC57,入力シート!CE57,0)</f>
        <v>0</v>
      </c>
      <c r="CD57" s="24">
        <f>TIME(入力シート!CG57,入力シート!CI57,0)</f>
        <v>0</v>
      </c>
      <c r="CE57" s="31">
        <f>TIME(入力シート!CK57,入力シート!CM57,0)</f>
        <v>0</v>
      </c>
      <c r="CF57" s="31">
        <f>TIME(入力シート!CO57,入力シート!CQ57,0)</f>
        <v>0</v>
      </c>
      <c r="CG57" s="24">
        <f t="shared" si="87"/>
        <v>0</v>
      </c>
      <c r="CH57" s="24">
        <f t="shared" si="88"/>
        <v>0</v>
      </c>
      <c r="CI57" s="24">
        <f t="shared" si="89"/>
        <v>0</v>
      </c>
      <c r="CJ57" s="26" t="str">
        <f t="shared" si="6"/>
        <v/>
      </c>
      <c r="CK57" s="26" t="str">
        <f t="shared" si="7"/>
        <v/>
      </c>
      <c r="CL57" s="24" t="str">
        <f t="shared" si="382"/>
        <v/>
      </c>
      <c r="CM57" s="24" t="str">
        <f t="shared" si="414"/>
        <v/>
      </c>
      <c r="CN57" s="101" t="str">
        <f t="shared" si="91"/>
        <v/>
      </c>
      <c r="CO57" s="24" t="str">
        <f t="shared" si="92"/>
        <v/>
      </c>
      <c r="CP57" s="27">
        <f t="shared" si="363"/>
        <v>1</v>
      </c>
      <c r="CQ57" s="27" t="str">
        <f t="shared" si="93"/>
        <v>1</v>
      </c>
      <c r="CR57" s="27" t="str">
        <f t="shared" si="326"/>
        <v/>
      </c>
      <c r="CS57" s="27" t="str">
        <f t="shared" si="94"/>
        <v/>
      </c>
      <c r="CT57" s="28" t="str">
        <f t="shared" ca="1" si="95"/>
        <v/>
      </c>
      <c r="CU57" s="33">
        <f>入力シート!CS57</f>
        <v>0</v>
      </c>
      <c r="CV57" s="88" t="str">
        <f t="shared" ca="1" si="415"/>
        <v/>
      </c>
      <c r="CW57" s="87" t="str">
        <f t="shared" si="416"/>
        <v/>
      </c>
      <c r="CX57" s="89" t="str">
        <f t="shared" ca="1" si="96"/>
        <v/>
      </c>
      <c r="CY57" s="84">
        <f t="shared" si="97"/>
        <v>0</v>
      </c>
      <c r="CZ57" s="84" t="str">
        <f t="shared" si="417"/>
        <v/>
      </c>
      <c r="DA57" s="84" t="str">
        <f t="shared" si="98"/>
        <v/>
      </c>
      <c r="DB57" s="24" t="str">
        <f t="shared" si="99"/>
        <v/>
      </c>
      <c r="DC57" s="101">
        <f>入力シート!CT57</f>
        <v>0</v>
      </c>
      <c r="DD57" s="210">
        <f>入力シート!CU57</f>
        <v>0</v>
      </c>
      <c r="DE57" s="211"/>
      <c r="DF57" s="212"/>
      <c r="DG57" s="94"/>
      <c r="DH57" s="94"/>
      <c r="DI57" s="94"/>
      <c r="DJ57" s="14">
        <f>入力シート!CV57</f>
        <v>0</v>
      </c>
      <c r="DL57" s="30" t="str">
        <f t="shared" si="327"/>
        <v/>
      </c>
      <c r="DM57" s="101">
        <f>入力シート!DL57</f>
        <v>0</v>
      </c>
      <c r="DN57" s="101" t="str">
        <f>IF(DL57="","",入力シート!DM57)</f>
        <v/>
      </c>
      <c r="DO57" s="24">
        <f>TIME(入力シート!DO57,入力シート!DQ57,0)</f>
        <v>0</v>
      </c>
      <c r="DP57" s="24">
        <f>TIME(入力シート!DS57,入力シート!DU57,0)</f>
        <v>0</v>
      </c>
      <c r="DQ57" s="31">
        <f>TIME(入力シート!DW57,入力シート!DY57,0)</f>
        <v>0</v>
      </c>
      <c r="DR57" s="31">
        <f>TIME(入力シート!EA57,入力シート!EC57,0)</f>
        <v>0</v>
      </c>
      <c r="DS57" s="24">
        <f t="shared" si="100"/>
        <v>0</v>
      </c>
      <c r="DT57" s="24">
        <f t="shared" si="101"/>
        <v>0</v>
      </c>
      <c r="DU57" s="24">
        <f t="shared" si="102"/>
        <v>0</v>
      </c>
      <c r="DV57" s="26" t="str">
        <f t="shared" si="9"/>
        <v/>
      </c>
      <c r="DW57" s="26" t="str">
        <f t="shared" si="10"/>
        <v/>
      </c>
      <c r="DX57" s="24" t="str">
        <f t="shared" si="383"/>
        <v/>
      </c>
      <c r="DY57" s="24" t="str">
        <f t="shared" si="418"/>
        <v/>
      </c>
      <c r="DZ57" s="101" t="str">
        <f t="shared" si="104"/>
        <v/>
      </c>
      <c r="EA57" s="24" t="str">
        <f t="shared" si="105"/>
        <v/>
      </c>
      <c r="EB57" s="27">
        <f t="shared" si="364"/>
        <v>1</v>
      </c>
      <c r="EC57" s="27" t="str">
        <f t="shared" si="106"/>
        <v>1</v>
      </c>
      <c r="ED57" s="27" t="str">
        <f t="shared" si="328"/>
        <v/>
      </c>
      <c r="EE57" s="27" t="str">
        <f t="shared" si="107"/>
        <v/>
      </c>
      <c r="EF57" s="28" t="str">
        <f t="shared" ca="1" si="108"/>
        <v/>
      </c>
      <c r="EG57" s="33">
        <f>入力シート!EE57</f>
        <v>0</v>
      </c>
      <c r="EH57" s="88" t="str">
        <f t="shared" ca="1" si="419"/>
        <v/>
      </c>
      <c r="EI57" s="87" t="str">
        <f t="shared" si="420"/>
        <v/>
      </c>
      <c r="EJ57" s="89" t="str">
        <f t="shared" ca="1" si="109"/>
        <v/>
      </c>
      <c r="EK57" s="84">
        <f t="shared" si="110"/>
        <v>0</v>
      </c>
      <c r="EL57" s="84" t="str">
        <f t="shared" si="421"/>
        <v/>
      </c>
      <c r="EM57" s="84" t="str">
        <f t="shared" si="111"/>
        <v/>
      </c>
      <c r="EN57" s="24" t="str">
        <f t="shared" si="112"/>
        <v/>
      </c>
      <c r="EO57" s="101">
        <f>入力シート!EF57</f>
        <v>0</v>
      </c>
      <c r="EP57" s="210">
        <f>入力シート!EG57</f>
        <v>0</v>
      </c>
      <c r="EQ57" s="211"/>
      <c r="ER57" s="212"/>
      <c r="ES57" s="94"/>
      <c r="ET57" s="94"/>
      <c r="EU57" s="94"/>
      <c r="EV57" s="14">
        <f>入力シート!EH57</f>
        <v>0</v>
      </c>
      <c r="EX57" s="30" t="str">
        <f t="shared" si="329"/>
        <v/>
      </c>
      <c r="EY57" s="101">
        <f>入力シート!EX57</f>
        <v>0</v>
      </c>
      <c r="EZ57" s="101" t="str">
        <f>IF(EX57="","",入力シート!EY57)</f>
        <v/>
      </c>
      <c r="FA57" s="24">
        <f>TIME(入力シート!FA57,入力シート!FC57,0)</f>
        <v>0</v>
      </c>
      <c r="FB57" s="24">
        <f>TIME(入力シート!FE57,入力シート!FG57,0)</f>
        <v>0</v>
      </c>
      <c r="FC57" s="31">
        <f>TIME(入力シート!FI57,入力シート!FK57,0)</f>
        <v>0</v>
      </c>
      <c r="FD57" s="31">
        <f>TIME(入力シート!FM57,入力シート!FO57,0)</f>
        <v>0</v>
      </c>
      <c r="FE57" s="24">
        <f t="shared" si="113"/>
        <v>0</v>
      </c>
      <c r="FF57" s="24">
        <f t="shared" si="114"/>
        <v>0</v>
      </c>
      <c r="FG57" s="24">
        <f t="shared" si="115"/>
        <v>0</v>
      </c>
      <c r="FH57" s="26" t="str">
        <f t="shared" si="12"/>
        <v/>
      </c>
      <c r="FI57" s="26" t="str">
        <f t="shared" si="13"/>
        <v/>
      </c>
      <c r="FJ57" s="24" t="str">
        <f t="shared" si="384"/>
        <v/>
      </c>
      <c r="FK57" s="24" t="str">
        <f t="shared" si="422"/>
        <v/>
      </c>
      <c r="FL57" s="101" t="str">
        <f t="shared" si="117"/>
        <v/>
      </c>
      <c r="FM57" s="24" t="str">
        <f t="shared" si="118"/>
        <v/>
      </c>
      <c r="FN57" s="27">
        <f t="shared" si="365"/>
        <v>1</v>
      </c>
      <c r="FO57" s="27" t="str">
        <f t="shared" si="119"/>
        <v>1</v>
      </c>
      <c r="FP57" s="27" t="str">
        <f t="shared" si="330"/>
        <v/>
      </c>
      <c r="FQ57" s="27" t="str">
        <f t="shared" si="120"/>
        <v/>
      </c>
      <c r="FR57" s="28" t="str">
        <f t="shared" ca="1" si="121"/>
        <v/>
      </c>
      <c r="FS57" s="33">
        <f>入力シート!FQ57</f>
        <v>0</v>
      </c>
      <c r="FT57" s="88" t="str">
        <f t="shared" ca="1" si="423"/>
        <v/>
      </c>
      <c r="FU57" s="87" t="str">
        <f t="shared" si="424"/>
        <v/>
      </c>
      <c r="FV57" s="89" t="str">
        <f t="shared" ca="1" si="122"/>
        <v/>
      </c>
      <c r="FW57" s="84">
        <f t="shared" si="123"/>
        <v>0</v>
      </c>
      <c r="FX57" s="84" t="str">
        <f t="shared" si="425"/>
        <v/>
      </c>
      <c r="FY57" s="84" t="str">
        <f t="shared" si="124"/>
        <v/>
      </c>
      <c r="FZ57" s="24" t="str">
        <f t="shared" si="125"/>
        <v/>
      </c>
      <c r="GA57" s="101">
        <f>入力シート!FR57</f>
        <v>0</v>
      </c>
      <c r="GB57" s="210">
        <f>入力シート!FS57</f>
        <v>0</v>
      </c>
      <c r="GC57" s="211"/>
      <c r="GD57" s="212"/>
      <c r="GE57" s="94"/>
      <c r="GF57" s="94"/>
      <c r="GG57" s="94"/>
      <c r="GH57" s="14">
        <f>入力シート!FT57</f>
        <v>0</v>
      </c>
      <c r="GJ57" s="30" t="str">
        <f t="shared" si="331"/>
        <v/>
      </c>
      <c r="GK57" s="101">
        <f>入力シート!GJ57</f>
        <v>0</v>
      </c>
      <c r="GL57" s="101" t="str">
        <f>IF(GJ57="","",入力シート!GK57)</f>
        <v/>
      </c>
      <c r="GM57" s="24">
        <f>TIME(入力シート!GM57,入力シート!GO57,0)</f>
        <v>0</v>
      </c>
      <c r="GN57" s="24">
        <f>TIME(入力シート!GQ57,入力シート!GS57,0)</f>
        <v>0</v>
      </c>
      <c r="GO57" s="31">
        <f>TIME(入力シート!GU57,入力シート!GW57,0)</f>
        <v>0</v>
      </c>
      <c r="GP57" s="31">
        <f>TIME(入力シート!GY57,入力シート!HA57,0)</f>
        <v>0</v>
      </c>
      <c r="GQ57" s="24">
        <f t="shared" si="126"/>
        <v>0</v>
      </c>
      <c r="GR57" s="24">
        <f t="shared" si="127"/>
        <v>0</v>
      </c>
      <c r="GS57" s="24">
        <f t="shared" si="128"/>
        <v>0</v>
      </c>
      <c r="GT57" s="26" t="str">
        <f t="shared" si="15"/>
        <v/>
      </c>
      <c r="GU57" s="26" t="str">
        <f t="shared" si="16"/>
        <v/>
      </c>
      <c r="GV57" s="24" t="str">
        <f t="shared" si="385"/>
        <v/>
      </c>
      <c r="GW57" s="24" t="str">
        <f t="shared" si="426"/>
        <v/>
      </c>
      <c r="GX57" s="101" t="str">
        <f t="shared" si="130"/>
        <v/>
      </c>
      <c r="GY57" s="24" t="str">
        <f t="shared" si="131"/>
        <v/>
      </c>
      <c r="GZ57" s="27">
        <f t="shared" si="366"/>
        <v>1</v>
      </c>
      <c r="HA57" s="27" t="str">
        <f t="shared" si="132"/>
        <v>1</v>
      </c>
      <c r="HB57" s="27" t="str">
        <f t="shared" si="332"/>
        <v/>
      </c>
      <c r="HC57" s="27" t="str">
        <f t="shared" si="133"/>
        <v/>
      </c>
      <c r="HD57" s="28" t="str">
        <f t="shared" ca="1" si="134"/>
        <v/>
      </c>
      <c r="HE57" s="33">
        <f>入力シート!HC57</f>
        <v>0</v>
      </c>
      <c r="HF57" s="88" t="str">
        <f t="shared" ca="1" si="427"/>
        <v/>
      </c>
      <c r="HG57" s="87" t="str">
        <f t="shared" si="428"/>
        <v/>
      </c>
      <c r="HH57" s="89" t="str">
        <f t="shared" ca="1" si="135"/>
        <v/>
      </c>
      <c r="HI57" s="84">
        <f t="shared" si="136"/>
        <v>0</v>
      </c>
      <c r="HJ57" s="84" t="str">
        <f t="shared" si="429"/>
        <v/>
      </c>
      <c r="HK57" s="84" t="str">
        <f t="shared" si="137"/>
        <v/>
      </c>
      <c r="HL57" s="24" t="str">
        <f t="shared" si="138"/>
        <v/>
      </c>
      <c r="HM57" s="101">
        <f>入力シート!HD57</f>
        <v>0</v>
      </c>
      <c r="HN57" s="210">
        <f>入力シート!HE57</f>
        <v>0</v>
      </c>
      <c r="HO57" s="211"/>
      <c r="HP57" s="212"/>
      <c r="HQ57" s="94"/>
      <c r="HR57" s="94"/>
      <c r="HS57" s="94"/>
      <c r="HT57" s="14">
        <f>入力シート!HF57</f>
        <v>0</v>
      </c>
      <c r="HV57" s="30" t="str">
        <f t="shared" si="333"/>
        <v/>
      </c>
      <c r="HW57" s="101">
        <f>入力シート!HV57</f>
        <v>0</v>
      </c>
      <c r="HX57" s="101" t="str">
        <f>IF(HV57="","",入力シート!HW57)</f>
        <v/>
      </c>
      <c r="HY57" s="24">
        <f>TIME(入力シート!HY57,入力シート!IA57,0)</f>
        <v>0</v>
      </c>
      <c r="HZ57" s="24">
        <f>TIME(入力シート!IC57,入力シート!IE57,0)</f>
        <v>0</v>
      </c>
      <c r="IA57" s="31">
        <f>TIME(入力シート!IG57,入力シート!II57,0)</f>
        <v>0</v>
      </c>
      <c r="IB57" s="31">
        <f>TIME(入力シート!IK57,入力シート!IM57,0)</f>
        <v>0</v>
      </c>
      <c r="IC57" s="24">
        <f t="shared" si="139"/>
        <v>0</v>
      </c>
      <c r="ID57" s="24">
        <f t="shared" si="140"/>
        <v>0</v>
      </c>
      <c r="IE57" s="24">
        <f t="shared" si="141"/>
        <v>0</v>
      </c>
      <c r="IF57" s="26" t="str">
        <f t="shared" si="18"/>
        <v/>
      </c>
      <c r="IG57" s="26" t="str">
        <f t="shared" si="19"/>
        <v/>
      </c>
      <c r="IH57" s="24" t="str">
        <f t="shared" si="386"/>
        <v/>
      </c>
      <c r="II57" s="24" t="str">
        <f t="shared" si="430"/>
        <v/>
      </c>
      <c r="IJ57" s="101" t="str">
        <f t="shared" si="143"/>
        <v/>
      </c>
      <c r="IK57" s="24" t="str">
        <f t="shared" si="144"/>
        <v/>
      </c>
      <c r="IL57" s="27">
        <f t="shared" si="367"/>
        <v>1</v>
      </c>
      <c r="IM57" s="27" t="str">
        <f t="shared" si="145"/>
        <v>1</v>
      </c>
      <c r="IN57" s="27" t="str">
        <f t="shared" si="334"/>
        <v/>
      </c>
      <c r="IO57" s="27" t="str">
        <f t="shared" si="146"/>
        <v/>
      </c>
      <c r="IP57" s="28" t="str">
        <f t="shared" ca="1" si="147"/>
        <v/>
      </c>
      <c r="IQ57" s="33">
        <f>入力シート!IO57</f>
        <v>0</v>
      </c>
      <c r="IR57" s="88" t="str">
        <f t="shared" ca="1" si="431"/>
        <v/>
      </c>
      <c r="IS57" s="87" t="str">
        <f t="shared" si="432"/>
        <v/>
      </c>
      <c r="IT57" s="89" t="str">
        <f t="shared" ca="1" si="148"/>
        <v/>
      </c>
      <c r="IU57" s="84">
        <f t="shared" si="149"/>
        <v>0</v>
      </c>
      <c r="IV57" s="84" t="str">
        <f t="shared" si="433"/>
        <v/>
      </c>
      <c r="IW57" s="84" t="str">
        <f t="shared" si="150"/>
        <v/>
      </c>
      <c r="IX57" s="24" t="str">
        <f t="shared" si="151"/>
        <v/>
      </c>
      <c r="IY57" s="101">
        <f>入力シート!IP57</f>
        <v>0</v>
      </c>
      <c r="IZ57" s="210">
        <f>入力シート!IQ57</f>
        <v>0</v>
      </c>
      <c r="JA57" s="211"/>
      <c r="JB57" s="212"/>
      <c r="JC57" s="94"/>
      <c r="JD57" s="94"/>
      <c r="JE57" s="94"/>
      <c r="JF57" s="14">
        <f>入力シート!IR57</f>
        <v>0</v>
      </c>
      <c r="JH57" s="30" t="str">
        <f t="shared" si="335"/>
        <v/>
      </c>
      <c r="JI57" s="101">
        <f>入力シート!JH57</f>
        <v>0</v>
      </c>
      <c r="JJ57" s="101" t="str">
        <f>IF(JH57="","",入力シート!JI57)</f>
        <v/>
      </c>
      <c r="JK57" s="24">
        <f>TIME(入力シート!JK57,入力シート!JM57,0)</f>
        <v>0</v>
      </c>
      <c r="JL57" s="24">
        <f>TIME(入力シート!JO57,入力シート!JQ57,0)</f>
        <v>0</v>
      </c>
      <c r="JM57" s="31">
        <f>TIME(入力シート!JS57,入力シート!JU57,0)</f>
        <v>0</v>
      </c>
      <c r="JN57" s="31">
        <f>TIME(入力シート!JW57,入力シート!JY57,0)</f>
        <v>0</v>
      </c>
      <c r="JO57" s="24">
        <f t="shared" si="152"/>
        <v>0</v>
      </c>
      <c r="JP57" s="24">
        <f t="shared" si="153"/>
        <v>0</v>
      </c>
      <c r="JQ57" s="24">
        <f t="shared" si="154"/>
        <v>0</v>
      </c>
      <c r="JR57" s="26" t="str">
        <f t="shared" si="21"/>
        <v/>
      </c>
      <c r="JS57" s="26" t="str">
        <f t="shared" si="22"/>
        <v/>
      </c>
      <c r="JT57" s="24" t="str">
        <f t="shared" si="387"/>
        <v/>
      </c>
      <c r="JU57" s="24" t="str">
        <f t="shared" si="434"/>
        <v/>
      </c>
      <c r="JV57" s="101" t="str">
        <f t="shared" si="156"/>
        <v/>
      </c>
      <c r="JW57" s="24" t="str">
        <f t="shared" si="157"/>
        <v/>
      </c>
      <c r="JX57" s="27">
        <f t="shared" si="368"/>
        <v>1</v>
      </c>
      <c r="JY57" s="27" t="str">
        <f t="shared" si="158"/>
        <v>1</v>
      </c>
      <c r="JZ57" s="27" t="str">
        <f t="shared" si="336"/>
        <v/>
      </c>
      <c r="KA57" s="27" t="str">
        <f t="shared" si="159"/>
        <v/>
      </c>
      <c r="KB57" s="28" t="str">
        <f t="shared" ca="1" si="160"/>
        <v/>
      </c>
      <c r="KC57" s="33">
        <f>入力シート!KA57</f>
        <v>0</v>
      </c>
      <c r="KD57" s="88" t="str">
        <f t="shared" ca="1" si="435"/>
        <v/>
      </c>
      <c r="KE57" s="87" t="str">
        <f t="shared" si="436"/>
        <v/>
      </c>
      <c r="KF57" s="89" t="str">
        <f t="shared" ca="1" si="161"/>
        <v/>
      </c>
      <c r="KG57" s="84">
        <f t="shared" si="162"/>
        <v>0</v>
      </c>
      <c r="KH57" s="84" t="str">
        <f t="shared" si="437"/>
        <v/>
      </c>
      <c r="KI57" s="84" t="str">
        <f t="shared" si="163"/>
        <v/>
      </c>
      <c r="KJ57" s="24" t="str">
        <f t="shared" si="164"/>
        <v/>
      </c>
      <c r="KK57" s="101">
        <f>入力シート!KB57</f>
        <v>0</v>
      </c>
      <c r="KL57" s="210">
        <f>入力シート!KC57</f>
        <v>0</v>
      </c>
      <c r="KM57" s="211"/>
      <c r="KN57" s="212"/>
      <c r="KO57" s="94"/>
      <c r="KP57" s="94"/>
      <c r="KQ57" s="94"/>
      <c r="KR57" s="14">
        <f>入力シート!KD57</f>
        <v>0</v>
      </c>
      <c r="KT57" s="30" t="str">
        <f t="shared" si="337"/>
        <v/>
      </c>
      <c r="KU57" s="101">
        <f>入力シート!KT57</f>
        <v>0</v>
      </c>
      <c r="KV57" s="101" t="str">
        <f>IF(KT57="","",入力シート!KU57)</f>
        <v/>
      </c>
      <c r="KW57" s="24">
        <f>TIME(入力シート!KW57,入力シート!KY57,0)</f>
        <v>0</v>
      </c>
      <c r="KX57" s="24">
        <f>TIME(入力シート!LA57,入力シート!LC57,0)</f>
        <v>0</v>
      </c>
      <c r="KY57" s="31">
        <f>TIME(入力シート!LE57,入力シート!LG57,0)</f>
        <v>0</v>
      </c>
      <c r="KZ57" s="31">
        <f>TIME(入力シート!LI57,入力シート!LK57,0)</f>
        <v>0</v>
      </c>
      <c r="LA57" s="24">
        <f t="shared" si="165"/>
        <v>0</v>
      </c>
      <c r="LB57" s="24">
        <f t="shared" si="166"/>
        <v>0</v>
      </c>
      <c r="LC57" s="24">
        <f t="shared" si="167"/>
        <v>0</v>
      </c>
      <c r="LD57" s="26" t="str">
        <f t="shared" si="24"/>
        <v/>
      </c>
      <c r="LE57" s="26" t="str">
        <f t="shared" si="25"/>
        <v/>
      </c>
      <c r="LF57" s="24" t="str">
        <f t="shared" si="388"/>
        <v/>
      </c>
      <c r="LG57" s="24" t="str">
        <f t="shared" si="438"/>
        <v/>
      </c>
      <c r="LH57" s="101" t="str">
        <f t="shared" si="169"/>
        <v/>
      </c>
      <c r="LI57" s="24" t="str">
        <f t="shared" si="170"/>
        <v/>
      </c>
      <c r="LJ57" s="27">
        <f t="shared" si="369"/>
        <v>1</v>
      </c>
      <c r="LK57" s="27" t="str">
        <f t="shared" si="171"/>
        <v>1</v>
      </c>
      <c r="LL57" s="27" t="str">
        <f t="shared" si="338"/>
        <v/>
      </c>
      <c r="LM57" s="27" t="str">
        <f t="shared" si="172"/>
        <v/>
      </c>
      <c r="LN57" s="28" t="str">
        <f t="shared" ca="1" si="173"/>
        <v/>
      </c>
      <c r="LO57" s="33">
        <f>入力シート!LM57</f>
        <v>0</v>
      </c>
      <c r="LP57" s="88" t="str">
        <f t="shared" ca="1" si="439"/>
        <v/>
      </c>
      <c r="LQ57" s="87" t="str">
        <f t="shared" si="440"/>
        <v/>
      </c>
      <c r="LR57" s="89" t="str">
        <f t="shared" ca="1" si="174"/>
        <v/>
      </c>
      <c r="LS57" s="84">
        <f t="shared" si="175"/>
        <v>0</v>
      </c>
      <c r="LT57" s="84" t="str">
        <f t="shared" si="441"/>
        <v/>
      </c>
      <c r="LU57" s="84" t="str">
        <f t="shared" si="176"/>
        <v/>
      </c>
      <c r="LV57" s="24" t="str">
        <f t="shared" si="177"/>
        <v/>
      </c>
      <c r="LW57" s="101">
        <f>入力シート!LN57</f>
        <v>0</v>
      </c>
      <c r="LX57" s="210">
        <f>入力シート!LO57</f>
        <v>0</v>
      </c>
      <c r="LY57" s="211"/>
      <c r="LZ57" s="212"/>
      <c r="MA57" s="94"/>
      <c r="MB57" s="94"/>
      <c r="MC57" s="94"/>
      <c r="MD57" s="14">
        <f>入力シート!LP57</f>
        <v>0</v>
      </c>
      <c r="MF57" s="30" t="str">
        <f t="shared" si="339"/>
        <v/>
      </c>
      <c r="MG57" s="101">
        <f>入力シート!MF57</f>
        <v>0</v>
      </c>
      <c r="MH57" s="101" t="str">
        <f>IF(MF57="","",入力シート!MG57)</f>
        <v/>
      </c>
      <c r="MI57" s="24">
        <f>TIME(入力シート!MI57,入力シート!MK57,0)</f>
        <v>0</v>
      </c>
      <c r="MJ57" s="24">
        <f>TIME(入力シート!MM57,入力シート!MO57,0)</f>
        <v>0</v>
      </c>
      <c r="MK57" s="31">
        <f>TIME(入力シート!MQ57,入力シート!MS57,0)</f>
        <v>0</v>
      </c>
      <c r="ML57" s="31">
        <f>TIME(入力シート!MU57,入力シート!MW57,0)</f>
        <v>0</v>
      </c>
      <c r="MM57" s="24">
        <f t="shared" si="178"/>
        <v>0</v>
      </c>
      <c r="MN57" s="24">
        <f t="shared" si="179"/>
        <v>0</v>
      </c>
      <c r="MO57" s="24">
        <f t="shared" si="180"/>
        <v>0</v>
      </c>
      <c r="MP57" s="26" t="str">
        <f t="shared" si="27"/>
        <v/>
      </c>
      <c r="MQ57" s="26" t="str">
        <f t="shared" si="28"/>
        <v/>
      </c>
      <c r="MR57" s="24" t="str">
        <f t="shared" si="389"/>
        <v/>
      </c>
      <c r="MS57" s="24" t="str">
        <f t="shared" si="442"/>
        <v/>
      </c>
      <c r="MT57" s="101" t="str">
        <f t="shared" si="182"/>
        <v/>
      </c>
      <c r="MU57" s="24" t="str">
        <f t="shared" si="183"/>
        <v/>
      </c>
      <c r="MV57" s="27">
        <f t="shared" si="370"/>
        <v>1</v>
      </c>
      <c r="MW57" s="27" t="str">
        <f t="shared" si="184"/>
        <v>1</v>
      </c>
      <c r="MX57" s="27" t="str">
        <f t="shared" si="340"/>
        <v/>
      </c>
      <c r="MY57" s="27" t="str">
        <f t="shared" si="185"/>
        <v/>
      </c>
      <c r="MZ57" s="28" t="str">
        <f t="shared" ca="1" si="186"/>
        <v/>
      </c>
      <c r="NA57" s="33">
        <f>入力シート!MY57</f>
        <v>0</v>
      </c>
      <c r="NB57" s="88" t="str">
        <f t="shared" ca="1" si="443"/>
        <v/>
      </c>
      <c r="NC57" s="87" t="str">
        <f t="shared" si="444"/>
        <v/>
      </c>
      <c r="ND57" s="89" t="str">
        <f t="shared" ca="1" si="187"/>
        <v/>
      </c>
      <c r="NE57" s="84">
        <f t="shared" si="188"/>
        <v>0</v>
      </c>
      <c r="NF57" s="84" t="str">
        <f t="shared" si="445"/>
        <v/>
      </c>
      <c r="NG57" s="84" t="str">
        <f t="shared" si="189"/>
        <v/>
      </c>
      <c r="NH57" s="24" t="str">
        <f t="shared" si="190"/>
        <v/>
      </c>
      <c r="NI57" s="101">
        <f>入力シート!MZ57</f>
        <v>0</v>
      </c>
      <c r="NJ57" s="210">
        <f>入力シート!NA57</f>
        <v>0</v>
      </c>
      <c r="NK57" s="211"/>
      <c r="NL57" s="212"/>
      <c r="NM57" s="94"/>
      <c r="NN57" s="94"/>
      <c r="NO57" s="94"/>
      <c r="NP57" s="14">
        <f>入力シート!NB57</f>
        <v>0</v>
      </c>
      <c r="NR57" s="30" t="str">
        <f t="shared" si="341"/>
        <v/>
      </c>
      <c r="NS57" s="101">
        <f>入力シート!NR57</f>
        <v>0</v>
      </c>
      <c r="NT57" s="101" t="str">
        <f>IF(NR57="","",入力シート!NS57)</f>
        <v/>
      </c>
      <c r="NU57" s="24">
        <f>TIME(入力シート!NU57,入力シート!NW57,0)</f>
        <v>0</v>
      </c>
      <c r="NV57" s="24">
        <f>TIME(入力シート!NY57,入力シート!OA57,0)</f>
        <v>0</v>
      </c>
      <c r="NW57" s="31">
        <f>TIME(入力シート!OC57,入力シート!OE57,0)</f>
        <v>0</v>
      </c>
      <c r="NX57" s="31">
        <f>TIME(入力シート!OG57,入力シート!OI57,0)</f>
        <v>0</v>
      </c>
      <c r="NY57" s="24">
        <f t="shared" si="191"/>
        <v>0</v>
      </c>
      <c r="NZ57" s="24">
        <f t="shared" si="192"/>
        <v>0</v>
      </c>
      <c r="OA57" s="24">
        <f t="shared" si="193"/>
        <v>0</v>
      </c>
      <c r="OB57" s="26" t="str">
        <f t="shared" si="30"/>
        <v/>
      </c>
      <c r="OC57" s="26" t="str">
        <f t="shared" si="31"/>
        <v/>
      </c>
      <c r="OD57" s="24" t="str">
        <f t="shared" si="390"/>
        <v/>
      </c>
      <c r="OE57" s="24" t="str">
        <f t="shared" si="446"/>
        <v/>
      </c>
      <c r="OF57" s="101" t="str">
        <f t="shared" si="195"/>
        <v/>
      </c>
      <c r="OG57" s="24" t="str">
        <f t="shared" si="196"/>
        <v/>
      </c>
      <c r="OH57" s="27">
        <f t="shared" si="371"/>
        <v>1</v>
      </c>
      <c r="OI57" s="27" t="str">
        <f t="shared" si="197"/>
        <v>1</v>
      </c>
      <c r="OJ57" s="27" t="str">
        <f t="shared" si="342"/>
        <v/>
      </c>
      <c r="OK57" s="27" t="str">
        <f t="shared" si="198"/>
        <v/>
      </c>
      <c r="OL57" s="28" t="str">
        <f t="shared" ca="1" si="199"/>
        <v/>
      </c>
      <c r="OM57" s="33">
        <f>入力シート!OK57</f>
        <v>0</v>
      </c>
      <c r="ON57" s="88" t="str">
        <f t="shared" ca="1" si="447"/>
        <v/>
      </c>
      <c r="OO57" s="87" t="str">
        <f t="shared" si="448"/>
        <v/>
      </c>
      <c r="OP57" s="89" t="str">
        <f t="shared" ca="1" si="200"/>
        <v/>
      </c>
      <c r="OQ57" s="84">
        <f t="shared" si="201"/>
        <v>0</v>
      </c>
      <c r="OR57" s="84" t="str">
        <f t="shared" si="449"/>
        <v/>
      </c>
      <c r="OS57" s="84" t="str">
        <f t="shared" si="202"/>
        <v/>
      </c>
      <c r="OT57" s="24" t="str">
        <f t="shared" si="203"/>
        <v/>
      </c>
      <c r="OU57" s="101">
        <f>入力シート!OL57</f>
        <v>0</v>
      </c>
      <c r="OV57" s="210">
        <f>入力シート!OM57</f>
        <v>0</v>
      </c>
      <c r="OW57" s="211"/>
      <c r="OX57" s="212"/>
      <c r="OY57" s="94"/>
      <c r="OZ57" s="94"/>
      <c r="PA57" s="94"/>
      <c r="PB57" s="14">
        <f>入力シート!ON57</f>
        <v>0</v>
      </c>
      <c r="PD57" s="30" t="str">
        <f t="shared" si="343"/>
        <v/>
      </c>
      <c r="PE57" s="101">
        <f>入力シート!PD57</f>
        <v>0</v>
      </c>
      <c r="PF57" s="101" t="str">
        <f>IF(PD57="","",入力シート!PE57)</f>
        <v/>
      </c>
      <c r="PG57" s="24">
        <f>TIME(入力シート!PG57,入力シート!PI57,0)</f>
        <v>0</v>
      </c>
      <c r="PH57" s="24">
        <f>TIME(入力シート!PK57,入力シート!PM57,0)</f>
        <v>0</v>
      </c>
      <c r="PI57" s="31">
        <f>TIME(入力シート!PO57,入力シート!PQ57,0)</f>
        <v>0</v>
      </c>
      <c r="PJ57" s="31">
        <f>TIME(入力シート!PS57,入力シート!PU57,0)</f>
        <v>0</v>
      </c>
      <c r="PK57" s="24">
        <f t="shared" si="204"/>
        <v>0</v>
      </c>
      <c r="PL57" s="24">
        <f t="shared" si="205"/>
        <v>0</v>
      </c>
      <c r="PM57" s="24">
        <f t="shared" si="206"/>
        <v>0</v>
      </c>
      <c r="PN57" s="26" t="str">
        <f t="shared" si="33"/>
        <v/>
      </c>
      <c r="PO57" s="26" t="str">
        <f t="shared" si="34"/>
        <v/>
      </c>
      <c r="PP57" s="24" t="str">
        <f t="shared" si="391"/>
        <v/>
      </c>
      <c r="PQ57" s="24" t="str">
        <f t="shared" si="450"/>
        <v/>
      </c>
      <c r="PR57" s="101" t="str">
        <f t="shared" si="208"/>
        <v/>
      </c>
      <c r="PS57" s="24" t="str">
        <f t="shared" si="209"/>
        <v/>
      </c>
      <c r="PT57" s="27">
        <f t="shared" si="372"/>
        <v>1</v>
      </c>
      <c r="PU57" s="27" t="str">
        <f t="shared" si="210"/>
        <v>1</v>
      </c>
      <c r="PV57" s="27" t="str">
        <f t="shared" si="344"/>
        <v/>
      </c>
      <c r="PW57" s="27" t="str">
        <f t="shared" si="211"/>
        <v/>
      </c>
      <c r="PX57" s="28" t="str">
        <f t="shared" ca="1" si="212"/>
        <v/>
      </c>
      <c r="PY57" s="33">
        <f>入力シート!PW57</f>
        <v>0</v>
      </c>
      <c r="PZ57" s="88" t="str">
        <f t="shared" ca="1" si="451"/>
        <v/>
      </c>
      <c r="QA57" s="87" t="str">
        <f t="shared" si="452"/>
        <v/>
      </c>
      <c r="QB57" s="89" t="str">
        <f t="shared" ca="1" si="213"/>
        <v/>
      </c>
      <c r="QC57" s="84">
        <f t="shared" si="214"/>
        <v>0</v>
      </c>
      <c r="QD57" s="84" t="str">
        <f t="shared" si="453"/>
        <v/>
      </c>
      <c r="QE57" s="84" t="str">
        <f t="shared" si="215"/>
        <v/>
      </c>
      <c r="QF57" s="24" t="str">
        <f t="shared" si="216"/>
        <v/>
      </c>
      <c r="QG57" s="101">
        <f>入力シート!PX57</f>
        <v>0</v>
      </c>
      <c r="QH57" s="210">
        <f>入力シート!PY57</f>
        <v>0</v>
      </c>
      <c r="QI57" s="211"/>
      <c r="QJ57" s="212"/>
      <c r="QK57" s="94"/>
      <c r="QL57" s="94"/>
      <c r="QM57" s="94"/>
      <c r="QN57" s="14">
        <f>入力シート!PZ57</f>
        <v>0</v>
      </c>
      <c r="QP57" s="30" t="str">
        <f t="shared" si="345"/>
        <v/>
      </c>
      <c r="QQ57" s="101">
        <f>入力シート!QP57</f>
        <v>0</v>
      </c>
      <c r="QR57" s="101" t="str">
        <f>IF(QP57="","",入力シート!QQ57)</f>
        <v/>
      </c>
      <c r="QS57" s="24">
        <f>TIME(入力シート!QS57,入力シート!QU57,0)</f>
        <v>0</v>
      </c>
      <c r="QT57" s="24">
        <f>TIME(入力シート!QW57,入力シート!QY57,0)</f>
        <v>0</v>
      </c>
      <c r="QU57" s="31">
        <f>TIME(入力シート!RA57,入力シート!RC57,0)</f>
        <v>0</v>
      </c>
      <c r="QV57" s="31">
        <f>TIME(入力シート!RE57,入力シート!RG57,0)</f>
        <v>0</v>
      </c>
      <c r="QW57" s="24">
        <f t="shared" si="217"/>
        <v>0</v>
      </c>
      <c r="QX57" s="24">
        <f t="shared" si="218"/>
        <v>0</v>
      </c>
      <c r="QY57" s="24">
        <f t="shared" si="219"/>
        <v>0</v>
      </c>
      <c r="QZ57" s="26" t="str">
        <f t="shared" si="36"/>
        <v/>
      </c>
      <c r="RA57" s="26" t="str">
        <f t="shared" si="37"/>
        <v/>
      </c>
      <c r="RB57" s="24" t="str">
        <f t="shared" si="392"/>
        <v/>
      </c>
      <c r="RC57" s="24" t="str">
        <f t="shared" si="454"/>
        <v/>
      </c>
      <c r="RD57" s="101" t="str">
        <f t="shared" si="221"/>
        <v/>
      </c>
      <c r="RE57" s="24" t="str">
        <f t="shared" si="222"/>
        <v/>
      </c>
      <c r="RF57" s="27">
        <f t="shared" si="373"/>
        <v>1</v>
      </c>
      <c r="RG57" s="27" t="str">
        <f t="shared" si="223"/>
        <v>1</v>
      </c>
      <c r="RH57" s="27" t="str">
        <f t="shared" si="346"/>
        <v/>
      </c>
      <c r="RI57" s="27" t="str">
        <f t="shared" si="224"/>
        <v/>
      </c>
      <c r="RJ57" s="28" t="str">
        <f t="shared" ca="1" si="225"/>
        <v/>
      </c>
      <c r="RK57" s="33">
        <f>入力シート!RI57</f>
        <v>0</v>
      </c>
      <c r="RL57" s="88" t="str">
        <f t="shared" ca="1" si="455"/>
        <v/>
      </c>
      <c r="RM57" s="87" t="str">
        <f t="shared" si="456"/>
        <v/>
      </c>
      <c r="RN57" s="89" t="str">
        <f t="shared" ca="1" si="226"/>
        <v/>
      </c>
      <c r="RO57" s="84">
        <f t="shared" si="227"/>
        <v>0</v>
      </c>
      <c r="RP57" s="84" t="str">
        <f t="shared" si="457"/>
        <v/>
      </c>
      <c r="RQ57" s="84" t="str">
        <f t="shared" si="228"/>
        <v/>
      </c>
      <c r="RR57" s="24" t="str">
        <f t="shared" si="229"/>
        <v/>
      </c>
      <c r="RS57" s="101">
        <f>入力シート!RJ57</f>
        <v>0</v>
      </c>
      <c r="RT57" s="210">
        <f>入力シート!RK57</f>
        <v>0</v>
      </c>
      <c r="RU57" s="211"/>
      <c r="RV57" s="212"/>
      <c r="RW57" s="94"/>
      <c r="RX57" s="94"/>
      <c r="RY57" s="94"/>
      <c r="RZ57" s="14">
        <f>入力シート!RL57</f>
        <v>0</v>
      </c>
      <c r="SB57" s="30" t="str">
        <f t="shared" si="347"/>
        <v/>
      </c>
      <c r="SC57" s="101">
        <f>入力シート!SB57</f>
        <v>0</v>
      </c>
      <c r="SD57" s="101" t="str">
        <f>IF(SB57="","",入力シート!SC57)</f>
        <v/>
      </c>
      <c r="SE57" s="24">
        <f>TIME(入力シート!SE57,入力シート!SG57,0)</f>
        <v>0</v>
      </c>
      <c r="SF57" s="24">
        <f>TIME(入力シート!SI57,入力シート!SK57,0)</f>
        <v>0</v>
      </c>
      <c r="SG57" s="31">
        <f>TIME(入力シート!SM57,入力シート!SO57,0)</f>
        <v>0</v>
      </c>
      <c r="SH57" s="31">
        <f>TIME(入力シート!SQ57,入力シート!SS57,0)</f>
        <v>0</v>
      </c>
      <c r="SI57" s="24">
        <f t="shared" si="230"/>
        <v>0</v>
      </c>
      <c r="SJ57" s="24">
        <f t="shared" si="231"/>
        <v>0</v>
      </c>
      <c r="SK57" s="24">
        <f t="shared" si="232"/>
        <v>0</v>
      </c>
      <c r="SL57" s="26" t="str">
        <f t="shared" si="39"/>
        <v/>
      </c>
      <c r="SM57" s="26" t="str">
        <f t="shared" si="40"/>
        <v/>
      </c>
      <c r="SN57" s="24" t="str">
        <f t="shared" si="393"/>
        <v/>
      </c>
      <c r="SO57" s="24" t="str">
        <f t="shared" si="458"/>
        <v/>
      </c>
      <c r="SP57" s="101" t="str">
        <f t="shared" si="234"/>
        <v/>
      </c>
      <c r="SQ57" s="24" t="str">
        <f t="shared" si="235"/>
        <v/>
      </c>
      <c r="SR57" s="27">
        <f t="shared" si="374"/>
        <v>1</v>
      </c>
      <c r="SS57" s="27" t="str">
        <f t="shared" si="236"/>
        <v>1</v>
      </c>
      <c r="ST57" s="27" t="str">
        <f t="shared" si="348"/>
        <v/>
      </c>
      <c r="SU57" s="27" t="str">
        <f t="shared" si="237"/>
        <v/>
      </c>
      <c r="SV57" s="28" t="str">
        <f t="shared" ca="1" si="238"/>
        <v/>
      </c>
      <c r="SW57" s="33">
        <f>入力シート!SU57</f>
        <v>0</v>
      </c>
      <c r="SX57" s="88" t="str">
        <f t="shared" ca="1" si="459"/>
        <v/>
      </c>
      <c r="SY57" s="87" t="str">
        <f t="shared" si="460"/>
        <v/>
      </c>
      <c r="SZ57" s="89" t="str">
        <f t="shared" ca="1" si="239"/>
        <v/>
      </c>
      <c r="TA57" s="84">
        <f t="shared" si="240"/>
        <v>0</v>
      </c>
      <c r="TB57" s="84" t="str">
        <f t="shared" si="461"/>
        <v/>
      </c>
      <c r="TC57" s="84" t="str">
        <f t="shared" si="241"/>
        <v/>
      </c>
      <c r="TD57" s="24" t="str">
        <f t="shared" si="242"/>
        <v/>
      </c>
      <c r="TE57" s="101">
        <f>入力シート!SV57</f>
        <v>0</v>
      </c>
      <c r="TF57" s="210">
        <f>入力シート!SW57</f>
        <v>0</v>
      </c>
      <c r="TG57" s="211"/>
      <c r="TH57" s="212"/>
      <c r="TI57" s="94"/>
      <c r="TJ57" s="94"/>
      <c r="TK57" s="94"/>
      <c r="TL57" s="14">
        <f>入力シート!SX57</f>
        <v>0</v>
      </c>
      <c r="TN57" s="30" t="str">
        <f t="shared" si="349"/>
        <v/>
      </c>
      <c r="TO57" s="101">
        <f>入力シート!TN57</f>
        <v>0</v>
      </c>
      <c r="TP57" s="101" t="str">
        <f>IF(TN57="","",入力シート!TO57)</f>
        <v/>
      </c>
      <c r="TQ57" s="24">
        <f>TIME(入力シート!TQ57,入力シート!TS57,0)</f>
        <v>0</v>
      </c>
      <c r="TR57" s="24">
        <f>TIME(入力シート!TU57,入力シート!TW57,0)</f>
        <v>0</v>
      </c>
      <c r="TS57" s="31">
        <f>TIME(入力シート!TY57,入力シート!UA57,0)</f>
        <v>0</v>
      </c>
      <c r="TT57" s="31">
        <f>TIME(入力シート!UC57,入力シート!UE57,0)</f>
        <v>0</v>
      </c>
      <c r="TU57" s="24">
        <f t="shared" si="243"/>
        <v>0</v>
      </c>
      <c r="TV57" s="24">
        <f t="shared" si="244"/>
        <v>0</v>
      </c>
      <c r="TW57" s="24">
        <f t="shared" si="245"/>
        <v>0</v>
      </c>
      <c r="TX57" s="26" t="str">
        <f t="shared" si="42"/>
        <v/>
      </c>
      <c r="TY57" s="26" t="str">
        <f t="shared" si="43"/>
        <v/>
      </c>
      <c r="TZ57" s="24" t="str">
        <f t="shared" si="394"/>
        <v/>
      </c>
      <c r="UA57" s="24" t="str">
        <f t="shared" si="462"/>
        <v/>
      </c>
      <c r="UB57" s="101" t="str">
        <f t="shared" si="247"/>
        <v/>
      </c>
      <c r="UC57" s="24" t="str">
        <f t="shared" si="248"/>
        <v/>
      </c>
      <c r="UD57" s="27">
        <f t="shared" si="375"/>
        <v>1</v>
      </c>
      <c r="UE57" s="27" t="str">
        <f t="shared" si="249"/>
        <v>1</v>
      </c>
      <c r="UF57" s="27" t="str">
        <f t="shared" si="350"/>
        <v/>
      </c>
      <c r="UG57" s="27" t="str">
        <f t="shared" si="250"/>
        <v/>
      </c>
      <c r="UH57" s="28" t="str">
        <f t="shared" ca="1" si="251"/>
        <v/>
      </c>
      <c r="UI57" s="33">
        <f>入力シート!UG57</f>
        <v>0</v>
      </c>
      <c r="UJ57" s="88" t="str">
        <f t="shared" ca="1" si="463"/>
        <v/>
      </c>
      <c r="UK57" s="87" t="str">
        <f t="shared" si="464"/>
        <v/>
      </c>
      <c r="UL57" s="89" t="str">
        <f t="shared" ca="1" si="252"/>
        <v/>
      </c>
      <c r="UM57" s="84">
        <f t="shared" si="253"/>
        <v>0</v>
      </c>
      <c r="UN57" s="84" t="str">
        <f t="shared" si="465"/>
        <v/>
      </c>
      <c r="UO57" s="84" t="str">
        <f t="shared" si="254"/>
        <v/>
      </c>
      <c r="UP57" s="24" t="str">
        <f t="shared" si="255"/>
        <v/>
      </c>
      <c r="UQ57" s="101">
        <f>入力シート!UH57</f>
        <v>0</v>
      </c>
      <c r="UR57" s="210">
        <f>入力シート!UI57</f>
        <v>0</v>
      </c>
      <c r="US57" s="211"/>
      <c r="UT57" s="212"/>
      <c r="UU57" s="94"/>
      <c r="UV57" s="94"/>
      <c r="UW57" s="94"/>
      <c r="UX57" s="14">
        <f>入力シート!UJ57</f>
        <v>0</v>
      </c>
      <c r="UZ57" s="30" t="str">
        <f t="shared" si="351"/>
        <v/>
      </c>
      <c r="VA57" s="101">
        <f>入力シート!UZ57</f>
        <v>0</v>
      </c>
      <c r="VB57" s="101" t="str">
        <f>IF(UZ57="","",入力シート!VA57)</f>
        <v/>
      </c>
      <c r="VC57" s="24">
        <f>TIME(入力シート!VC57,入力シート!VE57,0)</f>
        <v>0</v>
      </c>
      <c r="VD57" s="24">
        <f>TIME(入力シート!VG57,入力シート!VI57,0)</f>
        <v>0</v>
      </c>
      <c r="VE57" s="31">
        <f>TIME(入力シート!VK57,入力シート!VM57,0)</f>
        <v>0</v>
      </c>
      <c r="VF57" s="31">
        <f>TIME(入力シート!VO57,入力シート!VQ57,0)</f>
        <v>0</v>
      </c>
      <c r="VG57" s="24">
        <f t="shared" si="256"/>
        <v>0</v>
      </c>
      <c r="VH57" s="24">
        <f t="shared" si="257"/>
        <v>0</v>
      </c>
      <c r="VI57" s="24">
        <f t="shared" si="258"/>
        <v>0</v>
      </c>
      <c r="VJ57" s="26" t="str">
        <f t="shared" si="45"/>
        <v/>
      </c>
      <c r="VK57" s="26" t="str">
        <f t="shared" si="46"/>
        <v/>
      </c>
      <c r="VL57" s="24" t="str">
        <f t="shared" si="395"/>
        <v/>
      </c>
      <c r="VM57" s="24" t="str">
        <f t="shared" si="466"/>
        <v/>
      </c>
      <c r="VN57" s="101" t="str">
        <f t="shared" si="260"/>
        <v/>
      </c>
      <c r="VO57" s="24" t="str">
        <f t="shared" si="261"/>
        <v/>
      </c>
      <c r="VP57" s="27">
        <f t="shared" si="376"/>
        <v>1</v>
      </c>
      <c r="VQ57" s="27" t="str">
        <f t="shared" si="262"/>
        <v>1</v>
      </c>
      <c r="VR57" s="27" t="str">
        <f t="shared" si="352"/>
        <v/>
      </c>
      <c r="VS57" s="27" t="str">
        <f t="shared" si="263"/>
        <v/>
      </c>
      <c r="VT57" s="28" t="str">
        <f t="shared" ca="1" si="264"/>
        <v/>
      </c>
      <c r="VU57" s="33">
        <f>入力シート!VS57</f>
        <v>0</v>
      </c>
      <c r="VV57" s="88" t="str">
        <f t="shared" ca="1" si="467"/>
        <v/>
      </c>
      <c r="VW57" s="87" t="str">
        <f t="shared" si="468"/>
        <v/>
      </c>
      <c r="VX57" s="89" t="str">
        <f t="shared" ca="1" si="265"/>
        <v/>
      </c>
      <c r="VY57" s="84">
        <f t="shared" si="266"/>
        <v>0</v>
      </c>
      <c r="VZ57" s="84" t="str">
        <f t="shared" si="469"/>
        <v/>
      </c>
      <c r="WA57" s="84" t="str">
        <f t="shared" si="267"/>
        <v/>
      </c>
      <c r="WB57" s="24" t="str">
        <f t="shared" si="268"/>
        <v/>
      </c>
      <c r="WC57" s="101">
        <f>入力シート!VT57</f>
        <v>0</v>
      </c>
      <c r="WD57" s="210">
        <f>入力シート!VU57</f>
        <v>0</v>
      </c>
      <c r="WE57" s="211"/>
      <c r="WF57" s="212"/>
      <c r="WG57" s="94"/>
      <c r="WH57" s="94"/>
      <c r="WI57" s="94"/>
      <c r="WJ57" s="14">
        <f>入力シート!VV57</f>
        <v>0</v>
      </c>
      <c r="WL57" s="30" t="str">
        <f t="shared" si="353"/>
        <v/>
      </c>
      <c r="WM57" s="101">
        <f>入力シート!WL57</f>
        <v>0</v>
      </c>
      <c r="WN57" s="101" t="str">
        <f>IF(WL57="","",入力シート!WM57)</f>
        <v/>
      </c>
      <c r="WO57" s="24">
        <f>TIME(入力シート!WO57,入力シート!WQ57,0)</f>
        <v>0</v>
      </c>
      <c r="WP57" s="24">
        <f>TIME(入力シート!WS57,入力シート!WU57,0)</f>
        <v>0</v>
      </c>
      <c r="WQ57" s="31">
        <f>TIME(入力シート!WW57,入力シート!WY57,0)</f>
        <v>0</v>
      </c>
      <c r="WR57" s="31">
        <f>TIME(入力シート!XA57,入力シート!XC57,0)</f>
        <v>0</v>
      </c>
      <c r="WS57" s="24">
        <f t="shared" si="269"/>
        <v>0</v>
      </c>
      <c r="WT57" s="24">
        <f t="shared" si="270"/>
        <v>0</v>
      </c>
      <c r="WU57" s="24">
        <f t="shared" si="271"/>
        <v>0</v>
      </c>
      <c r="WV57" s="26" t="str">
        <f t="shared" si="48"/>
        <v/>
      </c>
      <c r="WW57" s="26" t="str">
        <f t="shared" si="49"/>
        <v/>
      </c>
      <c r="WX57" s="24" t="str">
        <f t="shared" si="396"/>
        <v/>
      </c>
      <c r="WY57" s="24" t="str">
        <f t="shared" si="470"/>
        <v/>
      </c>
      <c r="WZ57" s="101" t="str">
        <f t="shared" si="273"/>
        <v/>
      </c>
      <c r="XA57" s="24" t="str">
        <f t="shared" si="274"/>
        <v/>
      </c>
      <c r="XB57" s="27">
        <f t="shared" si="377"/>
        <v>1</v>
      </c>
      <c r="XC57" s="27" t="str">
        <f t="shared" si="275"/>
        <v>1</v>
      </c>
      <c r="XD57" s="27" t="str">
        <f t="shared" si="354"/>
        <v/>
      </c>
      <c r="XE57" s="27" t="str">
        <f t="shared" si="276"/>
        <v/>
      </c>
      <c r="XF57" s="28" t="str">
        <f t="shared" ca="1" si="277"/>
        <v/>
      </c>
      <c r="XG57" s="33">
        <f>入力シート!XE57</f>
        <v>0</v>
      </c>
      <c r="XH57" s="88" t="str">
        <f t="shared" ca="1" si="471"/>
        <v/>
      </c>
      <c r="XI57" s="87" t="str">
        <f t="shared" si="472"/>
        <v/>
      </c>
      <c r="XJ57" s="89" t="str">
        <f t="shared" ca="1" si="278"/>
        <v/>
      </c>
      <c r="XK57" s="84">
        <f t="shared" si="279"/>
        <v>0</v>
      </c>
      <c r="XL57" s="84" t="str">
        <f t="shared" si="473"/>
        <v/>
      </c>
      <c r="XM57" s="84" t="str">
        <f t="shared" si="280"/>
        <v/>
      </c>
      <c r="XN57" s="24" t="str">
        <f t="shared" si="281"/>
        <v/>
      </c>
      <c r="XO57" s="101">
        <f>入力シート!XF57</f>
        <v>0</v>
      </c>
      <c r="XP57" s="210">
        <f>入力シート!XG57</f>
        <v>0</v>
      </c>
      <c r="XQ57" s="211"/>
      <c r="XR57" s="212"/>
      <c r="XS57" s="94"/>
      <c r="XT57" s="94"/>
      <c r="XU57" s="94"/>
      <c r="XV57" s="14">
        <f>入力シート!XH57</f>
        <v>0</v>
      </c>
      <c r="XX57" s="30" t="str">
        <f t="shared" si="355"/>
        <v/>
      </c>
      <c r="XY57" s="101">
        <f>入力シート!XX57</f>
        <v>0</v>
      </c>
      <c r="XZ57" s="101" t="str">
        <f>IF(XX57="","",入力シート!XY57)</f>
        <v/>
      </c>
      <c r="YA57" s="24">
        <f>TIME(入力シート!YA57,入力シート!YC57,0)</f>
        <v>0</v>
      </c>
      <c r="YB57" s="24">
        <f>TIME(入力シート!YE57,入力シート!YG57,0)</f>
        <v>0</v>
      </c>
      <c r="YC57" s="31">
        <f>TIME(入力シート!YI57,入力シート!YK57,0)</f>
        <v>0</v>
      </c>
      <c r="YD57" s="31">
        <f>TIME(入力シート!YM57,入力シート!YO57,0)</f>
        <v>0</v>
      </c>
      <c r="YE57" s="24">
        <f t="shared" si="282"/>
        <v>0</v>
      </c>
      <c r="YF57" s="24">
        <f t="shared" si="283"/>
        <v>0</v>
      </c>
      <c r="YG57" s="24">
        <f t="shared" si="284"/>
        <v>0</v>
      </c>
      <c r="YH57" s="26" t="str">
        <f t="shared" si="51"/>
        <v/>
      </c>
      <c r="YI57" s="26" t="str">
        <f t="shared" si="52"/>
        <v/>
      </c>
      <c r="YJ57" s="24" t="str">
        <f t="shared" si="397"/>
        <v/>
      </c>
      <c r="YK57" s="24" t="str">
        <f t="shared" si="474"/>
        <v/>
      </c>
      <c r="YL57" s="101" t="str">
        <f t="shared" si="286"/>
        <v/>
      </c>
      <c r="YM57" s="24" t="str">
        <f t="shared" si="287"/>
        <v/>
      </c>
      <c r="YN57" s="27">
        <f t="shared" si="378"/>
        <v>1</v>
      </c>
      <c r="YO57" s="27" t="str">
        <f t="shared" si="288"/>
        <v>1</v>
      </c>
      <c r="YP57" s="27" t="str">
        <f t="shared" si="356"/>
        <v/>
      </c>
      <c r="YQ57" s="27" t="str">
        <f t="shared" si="289"/>
        <v/>
      </c>
      <c r="YR57" s="28" t="str">
        <f t="shared" ca="1" si="290"/>
        <v/>
      </c>
      <c r="YS57" s="33">
        <f>入力シート!YQ57</f>
        <v>0</v>
      </c>
      <c r="YT57" s="88" t="str">
        <f t="shared" ca="1" si="475"/>
        <v/>
      </c>
      <c r="YU57" s="87" t="str">
        <f t="shared" si="476"/>
        <v/>
      </c>
      <c r="YV57" s="89" t="str">
        <f t="shared" ca="1" si="291"/>
        <v/>
      </c>
      <c r="YW57" s="84">
        <f t="shared" si="292"/>
        <v>0</v>
      </c>
      <c r="YX57" s="84" t="str">
        <f t="shared" si="477"/>
        <v/>
      </c>
      <c r="YY57" s="84" t="str">
        <f t="shared" si="293"/>
        <v/>
      </c>
      <c r="YZ57" s="24" t="str">
        <f t="shared" si="294"/>
        <v/>
      </c>
      <c r="ZA57" s="101">
        <f>入力シート!YR57</f>
        <v>0</v>
      </c>
      <c r="ZB57" s="210">
        <f>入力シート!YS57</f>
        <v>0</v>
      </c>
      <c r="ZC57" s="211"/>
      <c r="ZD57" s="212"/>
      <c r="ZE57" s="94"/>
      <c r="ZF57" s="94"/>
      <c r="ZG57" s="94"/>
      <c r="ZH57" s="14">
        <f>入力シート!YT57</f>
        <v>0</v>
      </c>
      <c r="ZJ57" s="30" t="str">
        <f t="shared" si="357"/>
        <v/>
      </c>
      <c r="ZK57" s="101">
        <f>入力シート!ZJ57</f>
        <v>0</v>
      </c>
      <c r="ZL57" s="101" t="str">
        <f>IF(ZJ57="","",入力シート!ZK57)</f>
        <v/>
      </c>
      <c r="ZM57" s="24">
        <f>TIME(入力シート!ZM57,入力シート!ZO57,0)</f>
        <v>0</v>
      </c>
      <c r="ZN57" s="24">
        <f>TIME(入力シート!ZQ57,入力シート!ZS57,0)</f>
        <v>0</v>
      </c>
      <c r="ZO57" s="31">
        <f>TIME(入力シート!ZU57,入力シート!ZW57,0)</f>
        <v>0</v>
      </c>
      <c r="ZP57" s="31">
        <f>TIME(入力シート!ZY57,入力シート!AAA57,0)</f>
        <v>0</v>
      </c>
      <c r="ZQ57" s="24">
        <f t="shared" si="295"/>
        <v>0</v>
      </c>
      <c r="ZR57" s="24">
        <f t="shared" si="296"/>
        <v>0</v>
      </c>
      <c r="ZS57" s="24">
        <f t="shared" si="297"/>
        <v>0</v>
      </c>
      <c r="ZT57" s="26" t="str">
        <f t="shared" si="54"/>
        <v/>
      </c>
      <c r="ZU57" s="26" t="str">
        <f t="shared" si="55"/>
        <v/>
      </c>
      <c r="ZV57" s="24" t="str">
        <f t="shared" si="398"/>
        <v/>
      </c>
      <c r="ZW57" s="24" t="str">
        <f t="shared" si="478"/>
        <v/>
      </c>
      <c r="ZX57" s="101" t="str">
        <f t="shared" si="299"/>
        <v/>
      </c>
      <c r="ZY57" s="24" t="str">
        <f t="shared" si="300"/>
        <v/>
      </c>
      <c r="ZZ57" s="27">
        <f t="shared" si="379"/>
        <v>1</v>
      </c>
      <c r="AAA57" s="27" t="str">
        <f t="shared" si="301"/>
        <v>1</v>
      </c>
      <c r="AAB57" s="27" t="str">
        <f t="shared" si="358"/>
        <v/>
      </c>
      <c r="AAC57" s="27" t="str">
        <f t="shared" si="302"/>
        <v/>
      </c>
      <c r="AAD57" s="28" t="str">
        <f t="shared" ca="1" si="303"/>
        <v/>
      </c>
      <c r="AAE57" s="33">
        <f>入力シート!AAC57</f>
        <v>0</v>
      </c>
      <c r="AAF57" s="88" t="str">
        <f t="shared" ca="1" si="479"/>
        <v/>
      </c>
      <c r="AAG57" s="87" t="str">
        <f t="shared" si="480"/>
        <v/>
      </c>
      <c r="AAH57" s="89" t="str">
        <f t="shared" ca="1" si="304"/>
        <v/>
      </c>
      <c r="AAI57" s="84">
        <f t="shared" si="305"/>
        <v>0</v>
      </c>
      <c r="AAJ57" s="84" t="str">
        <f t="shared" si="481"/>
        <v/>
      </c>
      <c r="AAK57" s="84" t="str">
        <f t="shared" si="306"/>
        <v/>
      </c>
      <c r="AAL57" s="24" t="str">
        <f t="shared" si="307"/>
        <v/>
      </c>
      <c r="AAM57" s="101">
        <f>入力シート!AAD57</f>
        <v>0</v>
      </c>
      <c r="AAN57" s="210">
        <f>入力シート!AAE57</f>
        <v>0</v>
      </c>
      <c r="AAO57" s="211"/>
      <c r="AAP57" s="212"/>
      <c r="AAQ57" s="94"/>
      <c r="AAR57" s="94"/>
      <c r="AAS57" s="94"/>
      <c r="AAT57" s="14">
        <f>入力シート!AAF57</f>
        <v>0</v>
      </c>
      <c r="AAV57" s="30" t="str">
        <f t="shared" si="359"/>
        <v/>
      </c>
      <c r="AAW57" s="101">
        <f>入力シート!AAV57</f>
        <v>0</v>
      </c>
      <c r="AAX57" s="101" t="str">
        <f>IF(AAV57="","",入力シート!AAW57)</f>
        <v/>
      </c>
      <c r="AAY57" s="24">
        <f>TIME(入力シート!AAY57,入力シート!ABA57,0)</f>
        <v>0</v>
      </c>
      <c r="AAZ57" s="24">
        <f>TIME(入力シート!ABC57,入力シート!ABE57,0)</f>
        <v>0</v>
      </c>
      <c r="ABA57" s="31">
        <f>TIME(入力シート!ABG57,入力シート!ABI57,0)</f>
        <v>0</v>
      </c>
      <c r="ABB57" s="31">
        <f>TIME(入力シート!ABK57,入力シート!ABM57,0)</f>
        <v>0</v>
      </c>
      <c r="ABC57" s="24">
        <f t="shared" si="308"/>
        <v>0</v>
      </c>
      <c r="ABD57" s="24">
        <f t="shared" si="309"/>
        <v>0</v>
      </c>
      <c r="ABE57" s="24">
        <f t="shared" si="310"/>
        <v>0</v>
      </c>
      <c r="ABF57" s="26" t="str">
        <f t="shared" si="57"/>
        <v/>
      </c>
      <c r="ABG57" s="26" t="str">
        <f t="shared" si="58"/>
        <v/>
      </c>
      <c r="ABH57" s="24" t="str">
        <f t="shared" si="399"/>
        <v/>
      </c>
      <c r="ABI57" s="24" t="str">
        <f t="shared" si="482"/>
        <v/>
      </c>
      <c r="ABJ57" s="101" t="str">
        <f t="shared" si="312"/>
        <v/>
      </c>
      <c r="ABK57" s="24" t="str">
        <f t="shared" si="313"/>
        <v/>
      </c>
      <c r="ABL57" s="27">
        <f t="shared" si="380"/>
        <v>1</v>
      </c>
      <c r="ABM57" s="27" t="str">
        <f t="shared" si="314"/>
        <v>1</v>
      </c>
      <c r="ABN57" s="27" t="str">
        <f t="shared" si="360"/>
        <v/>
      </c>
      <c r="ABO57" s="27" t="str">
        <f t="shared" si="315"/>
        <v/>
      </c>
      <c r="ABP57" s="28" t="str">
        <f t="shared" ca="1" si="316"/>
        <v/>
      </c>
      <c r="ABQ57" s="33">
        <f>入力シート!ABO57</f>
        <v>0</v>
      </c>
      <c r="ABR57" s="88" t="str">
        <f t="shared" ca="1" si="483"/>
        <v/>
      </c>
      <c r="ABS57" s="87" t="str">
        <f t="shared" si="484"/>
        <v/>
      </c>
      <c r="ABT57" s="89" t="str">
        <f t="shared" ca="1" si="317"/>
        <v/>
      </c>
      <c r="ABU57" s="84">
        <f t="shared" si="318"/>
        <v>0</v>
      </c>
      <c r="ABV57" s="84" t="str">
        <f t="shared" si="485"/>
        <v/>
      </c>
      <c r="ABW57" s="84" t="str">
        <f t="shared" si="319"/>
        <v/>
      </c>
      <c r="ABX57" s="24" t="str">
        <f t="shared" si="320"/>
        <v/>
      </c>
      <c r="ABY57" s="101">
        <f>入力シート!ABP57</f>
        <v>0</v>
      </c>
      <c r="ABZ57" s="210">
        <f>入力シート!ABQ57</f>
        <v>0</v>
      </c>
      <c r="ACA57" s="211"/>
      <c r="ACB57" s="212"/>
      <c r="ACC57" s="94"/>
      <c r="ACD57" s="94"/>
      <c r="ACE57" s="94"/>
      <c r="ACF57" s="14">
        <f>入力シート!ABR57</f>
        <v>0</v>
      </c>
    </row>
    <row r="58" spans="2:760" ht="18" customHeight="1" x14ac:dyDescent="0.2">
      <c r="B58" s="30" t="str">
        <f t="shared" si="321"/>
        <v/>
      </c>
      <c r="C58" s="101">
        <f>入力シート!B58</f>
        <v>0</v>
      </c>
      <c r="D58" s="101" t="str">
        <f>IF(B58="","",入力シート!C58)</f>
        <v/>
      </c>
      <c r="E58" s="24">
        <f>TIME(入力シート!E58,入力シート!G58,0)</f>
        <v>0</v>
      </c>
      <c r="F58" s="24">
        <f>TIME(入力シート!I58,入力シート!K58,0)</f>
        <v>0</v>
      </c>
      <c r="G58" s="31">
        <f>TIME(入力シート!M58,入力シート!O58,0)</f>
        <v>0</v>
      </c>
      <c r="H58" s="31">
        <f>TIME(入力シート!Q58,入力シート!S58,0)</f>
        <v>0</v>
      </c>
      <c r="I58" s="24">
        <f t="shared" si="60"/>
        <v>0</v>
      </c>
      <c r="J58" s="24">
        <f t="shared" si="61"/>
        <v>0</v>
      </c>
      <c r="K58" s="24">
        <f t="shared" si="62"/>
        <v>0</v>
      </c>
      <c r="L58" s="26" t="str">
        <f t="shared" si="400"/>
        <v/>
      </c>
      <c r="M58" s="26" t="str">
        <f t="shared" si="486"/>
        <v/>
      </c>
      <c r="N58" s="24" t="str">
        <f t="shared" si="401"/>
        <v/>
      </c>
      <c r="O58" s="24" t="str">
        <f t="shared" si="402"/>
        <v/>
      </c>
      <c r="P58" s="101" t="str">
        <f t="shared" si="403"/>
        <v/>
      </c>
      <c r="Q58" s="24" t="str">
        <f t="shared" si="66"/>
        <v/>
      </c>
      <c r="R58" s="27">
        <f t="shared" si="361"/>
        <v>1</v>
      </c>
      <c r="S58" s="27" t="str">
        <f t="shared" si="404"/>
        <v>1</v>
      </c>
      <c r="T58" s="27" t="str">
        <f t="shared" si="322"/>
        <v/>
      </c>
      <c r="U58" s="27" t="str">
        <f t="shared" si="405"/>
        <v/>
      </c>
      <c r="V58" s="28" t="str">
        <f t="shared" ca="1" si="406"/>
        <v/>
      </c>
      <c r="W58" s="33">
        <f>入力シート!U58</f>
        <v>0</v>
      </c>
      <c r="X58" s="88" t="str">
        <f t="shared" ca="1" si="407"/>
        <v/>
      </c>
      <c r="Y58" s="87" t="str">
        <f t="shared" si="408"/>
        <v/>
      </c>
      <c r="Z58" s="89" t="str">
        <f t="shared" ca="1" si="70"/>
        <v/>
      </c>
      <c r="AA58" s="84">
        <f t="shared" si="71"/>
        <v>0</v>
      </c>
      <c r="AB58" s="84" t="str">
        <f t="shared" si="409"/>
        <v/>
      </c>
      <c r="AC58" s="84" t="str">
        <f t="shared" si="72"/>
        <v/>
      </c>
      <c r="AD58" s="24" t="str">
        <f t="shared" si="73"/>
        <v/>
      </c>
      <c r="AE58" s="101">
        <f>入力シート!V58</f>
        <v>0</v>
      </c>
      <c r="AF58" s="210">
        <f>入力シート!W58</f>
        <v>0</v>
      </c>
      <c r="AG58" s="211"/>
      <c r="AH58" s="212"/>
      <c r="AI58" s="94"/>
      <c r="AJ58" s="94"/>
      <c r="AK58" s="94"/>
      <c r="AL58" s="14">
        <f>入力シート!X58</f>
        <v>0</v>
      </c>
      <c r="AN58" s="30" t="str">
        <f t="shared" si="323"/>
        <v/>
      </c>
      <c r="AO58" s="101">
        <f>入力シート!AN58</f>
        <v>0</v>
      </c>
      <c r="AP58" s="101" t="str">
        <f>IF(AN58="","",入力シート!AO58)</f>
        <v/>
      </c>
      <c r="AQ58" s="24">
        <f>TIME(入力シート!AQ58,入力シート!AS58,0)</f>
        <v>0</v>
      </c>
      <c r="AR58" s="24">
        <f>TIME(入力シート!AU58,入力シート!AW58,0)</f>
        <v>0</v>
      </c>
      <c r="AS58" s="31">
        <f>TIME(入力シート!AY58,入力シート!BA58,0)</f>
        <v>0</v>
      </c>
      <c r="AT58" s="31">
        <f>TIME(入力シート!BC58,入力シート!BE58,0)</f>
        <v>0</v>
      </c>
      <c r="AU58" s="24">
        <f t="shared" si="74"/>
        <v>0</v>
      </c>
      <c r="AV58" s="24">
        <f t="shared" si="75"/>
        <v>0</v>
      </c>
      <c r="AW58" s="24">
        <f t="shared" si="76"/>
        <v>0</v>
      </c>
      <c r="AX58" s="26" t="str">
        <f t="shared" si="3"/>
        <v/>
      </c>
      <c r="AY58" s="26" t="str">
        <f t="shared" si="4"/>
        <v/>
      </c>
      <c r="AZ58" s="24" t="str">
        <f t="shared" si="381"/>
        <v/>
      </c>
      <c r="BA58" s="24" t="str">
        <f t="shared" si="410"/>
        <v/>
      </c>
      <c r="BB58" s="101" t="str">
        <f t="shared" si="78"/>
        <v/>
      </c>
      <c r="BC58" s="24" t="str">
        <f t="shared" si="79"/>
        <v/>
      </c>
      <c r="BD58" s="27">
        <f t="shared" si="362"/>
        <v>1</v>
      </c>
      <c r="BE58" s="27" t="str">
        <f t="shared" si="80"/>
        <v>1</v>
      </c>
      <c r="BF58" s="27" t="str">
        <f t="shared" si="324"/>
        <v/>
      </c>
      <c r="BG58" s="27" t="str">
        <f t="shared" si="81"/>
        <v/>
      </c>
      <c r="BH58" s="28" t="str">
        <f t="shared" ca="1" si="82"/>
        <v/>
      </c>
      <c r="BI58" s="33">
        <f>入力シート!BG58</f>
        <v>0</v>
      </c>
      <c r="BJ58" s="88" t="str">
        <f t="shared" ca="1" si="411"/>
        <v/>
      </c>
      <c r="BK58" s="87" t="str">
        <f t="shared" si="412"/>
        <v/>
      </c>
      <c r="BL58" s="89" t="str">
        <f t="shared" ca="1" si="83"/>
        <v/>
      </c>
      <c r="BM58" s="84">
        <f t="shared" si="84"/>
        <v>0</v>
      </c>
      <c r="BN58" s="84" t="str">
        <f t="shared" si="413"/>
        <v/>
      </c>
      <c r="BO58" s="84" t="str">
        <f t="shared" si="85"/>
        <v/>
      </c>
      <c r="BP58" s="24" t="str">
        <f t="shared" si="86"/>
        <v/>
      </c>
      <c r="BQ58" s="101">
        <f>入力シート!BH58</f>
        <v>0</v>
      </c>
      <c r="BR58" s="210">
        <f>入力シート!BI58</f>
        <v>0</v>
      </c>
      <c r="BS58" s="211"/>
      <c r="BT58" s="212"/>
      <c r="BU58" s="94"/>
      <c r="BV58" s="94"/>
      <c r="BW58" s="94"/>
      <c r="BX58" s="14">
        <f>入力シート!BJ58</f>
        <v>0</v>
      </c>
      <c r="BZ58" s="30" t="str">
        <f t="shared" si="325"/>
        <v/>
      </c>
      <c r="CA58" s="101">
        <f>入力シート!BZ58</f>
        <v>0</v>
      </c>
      <c r="CB58" s="101" t="str">
        <f>IF(BZ58="","",入力シート!CA58)</f>
        <v/>
      </c>
      <c r="CC58" s="24">
        <f>TIME(入力シート!CC58,入力シート!CE58,0)</f>
        <v>0</v>
      </c>
      <c r="CD58" s="24">
        <f>TIME(入力シート!CG58,入力シート!CI58,0)</f>
        <v>0</v>
      </c>
      <c r="CE58" s="31">
        <f>TIME(入力シート!CK58,入力シート!CM58,0)</f>
        <v>0</v>
      </c>
      <c r="CF58" s="31">
        <f>TIME(入力シート!CO58,入力シート!CQ58,0)</f>
        <v>0</v>
      </c>
      <c r="CG58" s="24">
        <f t="shared" si="87"/>
        <v>0</v>
      </c>
      <c r="CH58" s="24">
        <f t="shared" si="88"/>
        <v>0</v>
      </c>
      <c r="CI58" s="24">
        <f t="shared" si="89"/>
        <v>0</v>
      </c>
      <c r="CJ58" s="26" t="str">
        <f t="shared" si="6"/>
        <v/>
      </c>
      <c r="CK58" s="26" t="str">
        <f t="shared" si="7"/>
        <v/>
      </c>
      <c r="CL58" s="24" t="str">
        <f t="shared" si="382"/>
        <v/>
      </c>
      <c r="CM58" s="24" t="str">
        <f t="shared" si="414"/>
        <v/>
      </c>
      <c r="CN58" s="101" t="str">
        <f t="shared" si="91"/>
        <v/>
      </c>
      <c r="CO58" s="24" t="str">
        <f t="shared" si="92"/>
        <v/>
      </c>
      <c r="CP58" s="27">
        <f t="shared" si="363"/>
        <v>1</v>
      </c>
      <c r="CQ58" s="27" t="str">
        <f t="shared" si="93"/>
        <v>1</v>
      </c>
      <c r="CR58" s="27" t="str">
        <f t="shared" si="326"/>
        <v/>
      </c>
      <c r="CS58" s="27" t="str">
        <f t="shared" si="94"/>
        <v/>
      </c>
      <c r="CT58" s="28" t="str">
        <f t="shared" ca="1" si="95"/>
        <v/>
      </c>
      <c r="CU58" s="33">
        <f>入力シート!CS58</f>
        <v>0</v>
      </c>
      <c r="CV58" s="88" t="str">
        <f t="shared" ca="1" si="415"/>
        <v/>
      </c>
      <c r="CW58" s="87" t="str">
        <f t="shared" si="416"/>
        <v/>
      </c>
      <c r="CX58" s="89" t="str">
        <f t="shared" ca="1" si="96"/>
        <v/>
      </c>
      <c r="CY58" s="84">
        <f t="shared" si="97"/>
        <v>0</v>
      </c>
      <c r="CZ58" s="84" t="str">
        <f t="shared" si="417"/>
        <v/>
      </c>
      <c r="DA58" s="84" t="str">
        <f t="shared" si="98"/>
        <v/>
      </c>
      <c r="DB58" s="24" t="str">
        <f t="shared" si="99"/>
        <v/>
      </c>
      <c r="DC58" s="101">
        <f>入力シート!CT58</f>
        <v>0</v>
      </c>
      <c r="DD58" s="210">
        <f>入力シート!CU58</f>
        <v>0</v>
      </c>
      <c r="DE58" s="211"/>
      <c r="DF58" s="212"/>
      <c r="DG58" s="94"/>
      <c r="DH58" s="94"/>
      <c r="DI58" s="94"/>
      <c r="DJ58" s="14">
        <f>入力シート!CV58</f>
        <v>0</v>
      </c>
      <c r="DL58" s="30" t="str">
        <f t="shared" si="327"/>
        <v/>
      </c>
      <c r="DM58" s="101">
        <f>入力シート!DL58</f>
        <v>0</v>
      </c>
      <c r="DN58" s="101" t="str">
        <f>IF(DL58="","",入力シート!DM58)</f>
        <v/>
      </c>
      <c r="DO58" s="24">
        <f>TIME(入力シート!DO58,入力シート!DQ58,0)</f>
        <v>0</v>
      </c>
      <c r="DP58" s="24">
        <f>TIME(入力シート!DS58,入力シート!DU58,0)</f>
        <v>0</v>
      </c>
      <c r="DQ58" s="31">
        <f>TIME(入力シート!DW58,入力シート!DY58,0)</f>
        <v>0</v>
      </c>
      <c r="DR58" s="31">
        <f>TIME(入力シート!EA58,入力シート!EC58,0)</f>
        <v>0</v>
      </c>
      <c r="DS58" s="24">
        <f t="shared" si="100"/>
        <v>0</v>
      </c>
      <c r="DT58" s="24">
        <f t="shared" si="101"/>
        <v>0</v>
      </c>
      <c r="DU58" s="24">
        <f t="shared" si="102"/>
        <v>0</v>
      </c>
      <c r="DV58" s="26" t="str">
        <f t="shared" si="9"/>
        <v/>
      </c>
      <c r="DW58" s="26" t="str">
        <f t="shared" si="10"/>
        <v/>
      </c>
      <c r="DX58" s="24" t="str">
        <f t="shared" si="383"/>
        <v/>
      </c>
      <c r="DY58" s="24" t="str">
        <f t="shared" si="418"/>
        <v/>
      </c>
      <c r="DZ58" s="101" t="str">
        <f t="shared" si="104"/>
        <v/>
      </c>
      <c r="EA58" s="24" t="str">
        <f t="shared" si="105"/>
        <v/>
      </c>
      <c r="EB58" s="27">
        <f t="shared" si="364"/>
        <v>1</v>
      </c>
      <c r="EC58" s="27" t="str">
        <f t="shared" si="106"/>
        <v>1</v>
      </c>
      <c r="ED58" s="27" t="str">
        <f t="shared" si="328"/>
        <v/>
      </c>
      <c r="EE58" s="27" t="str">
        <f t="shared" si="107"/>
        <v/>
      </c>
      <c r="EF58" s="28" t="str">
        <f t="shared" ca="1" si="108"/>
        <v/>
      </c>
      <c r="EG58" s="33">
        <f>入力シート!EE58</f>
        <v>0</v>
      </c>
      <c r="EH58" s="88" t="str">
        <f t="shared" ca="1" si="419"/>
        <v/>
      </c>
      <c r="EI58" s="87" t="str">
        <f t="shared" si="420"/>
        <v/>
      </c>
      <c r="EJ58" s="89" t="str">
        <f t="shared" ca="1" si="109"/>
        <v/>
      </c>
      <c r="EK58" s="84">
        <f t="shared" si="110"/>
        <v>0</v>
      </c>
      <c r="EL58" s="84" t="str">
        <f t="shared" si="421"/>
        <v/>
      </c>
      <c r="EM58" s="84" t="str">
        <f t="shared" si="111"/>
        <v/>
      </c>
      <c r="EN58" s="24" t="str">
        <f t="shared" si="112"/>
        <v/>
      </c>
      <c r="EO58" s="101">
        <f>入力シート!EF58</f>
        <v>0</v>
      </c>
      <c r="EP58" s="210">
        <f>入力シート!EG58</f>
        <v>0</v>
      </c>
      <c r="EQ58" s="211"/>
      <c r="ER58" s="212"/>
      <c r="ES58" s="94"/>
      <c r="ET58" s="94"/>
      <c r="EU58" s="94"/>
      <c r="EV58" s="14">
        <f>入力シート!EH58</f>
        <v>0</v>
      </c>
      <c r="EX58" s="30" t="str">
        <f t="shared" si="329"/>
        <v/>
      </c>
      <c r="EY58" s="101">
        <f>入力シート!EX58</f>
        <v>0</v>
      </c>
      <c r="EZ58" s="101" t="str">
        <f>IF(EX58="","",入力シート!EY58)</f>
        <v/>
      </c>
      <c r="FA58" s="24">
        <f>TIME(入力シート!FA58,入力シート!FC58,0)</f>
        <v>0</v>
      </c>
      <c r="FB58" s="24">
        <f>TIME(入力シート!FE58,入力シート!FG58,0)</f>
        <v>0</v>
      </c>
      <c r="FC58" s="31">
        <f>TIME(入力シート!FI58,入力シート!FK58,0)</f>
        <v>0</v>
      </c>
      <c r="FD58" s="31">
        <f>TIME(入力シート!FM58,入力シート!FO58,0)</f>
        <v>0</v>
      </c>
      <c r="FE58" s="24">
        <f t="shared" si="113"/>
        <v>0</v>
      </c>
      <c r="FF58" s="24">
        <f t="shared" si="114"/>
        <v>0</v>
      </c>
      <c r="FG58" s="24">
        <f t="shared" si="115"/>
        <v>0</v>
      </c>
      <c r="FH58" s="26" t="str">
        <f t="shared" si="12"/>
        <v/>
      </c>
      <c r="FI58" s="26" t="str">
        <f t="shared" si="13"/>
        <v/>
      </c>
      <c r="FJ58" s="24" t="str">
        <f t="shared" si="384"/>
        <v/>
      </c>
      <c r="FK58" s="24" t="str">
        <f t="shared" si="422"/>
        <v/>
      </c>
      <c r="FL58" s="101" t="str">
        <f t="shared" si="117"/>
        <v/>
      </c>
      <c r="FM58" s="24" t="str">
        <f t="shared" si="118"/>
        <v/>
      </c>
      <c r="FN58" s="27">
        <f t="shared" si="365"/>
        <v>1</v>
      </c>
      <c r="FO58" s="27" t="str">
        <f t="shared" si="119"/>
        <v>1</v>
      </c>
      <c r="FP58" s="27" t="str">
        <f t="shared" si="330"/>
        <v/>
      </c>
      <c r="FQ58" s="27" t="str">
        <f t="shared" si="120"/>
        <v/>
      </c>
      <c r="FR58" s="28" t="str">
        <f t="shared" ca="1" si="121"/>
        <v/>
      </c>
      <c r="FS58" s="33">
        <f>入力シート!FQ58</f>
        <v>0</v>
      </c>
      <c r="FT58" s="88" t="str">
        <f t="shared" ca="1" si="423"/>
        <v/>
      </c>
      <c r="FU58" s="87" t="str">
        <f t="shared" si="424"/>
        <v/>
      </c>
      <c r="FV58" s="89" t="str">
        <f t="shared" ca="1" si="122"/>
        <v/>
      </c>
      <c r="FW58" s="84">
        <f t="shared" si="123"/>
        <v>0</v>
      </c>
      <c r="FX58" s="84" t="str">
        <f t="shared" si="425"/>
        <v/>
      </c>
      <c r="FY58" s="84" t="str">
        <f t="shared" si="124"/>
        <v/>
      </c>
      <c r="FZ58" s="24" t="str">
        <f t="shared" si="125"/>
        <v/>
      </c>
      <c r="GA58" s="101">
        <f>入力シート!FR58</f>
        <v>0</v>
      </c>
      <c r="GB58" s="210">
        <f>入力シート!FS58</f>
        <v>0</v>
      </c>
      <c r="GC58" s="211"/>
      <c r="GD58" s="212"/>
      <c r="GE58" s="94"/>
      <c r="GF58" s="94"/>
      <c r="GG58" s="94"/>
      <c r="GH58" s="14">
        <f>入力シート!FT58</f>
        <v>0</v>
      </c>
      <c r="GJ58" s="30" t="str">
        <f t="shared" si="331"/>
        <v/>
      </c>
      <c r="GK58" s="101">
        <f>入力シート!GJ58</f>
        <v>0</v>
      </c>
      <c r="GL58" s="101" t="str">
        <f>IF(GJ58="","",入力シート!GK58)</f>
        <v/>
      </c>
      <c r="GM58" s="24">
        <f>TIME(入力シート!GM58,入力シート!GO58,0)</f>
        <v>0</v>
      </c>
      <c r="GN58" s="24">
        <f>TIME(入力シート!GQ58,入力シート!GS58,0)</f>
        <v>0</v>
      </c>
      <c r="GO58" s="31">
        <f>TIME(入力シート!GU58,入力シート!GW58,0)</f>
        <v>0</v>
      </c>
      <c r="GP58" s="31">
        <f>TIME(入力シート!GY58,入力シート!HA58,0)</f>
        <v>0</v>
      </c>
      <c r="GQ58" s="24">
        <f t="shared" si="126"/>
        <v>0</v>
      </c>
      <c r="GR58" s="24">
        <f t="shared" si="127"/>
        <v>0</v>
      </c>
      <c r="GS58" s="24">
        <f t="shared" si="128"/>
        <v>0</v>
      </c>
      <c r="GT58" s="26" t="str">
        <f t="shared" si="15"/>
        <v/>
      </c>
      <c r="GU58" s="26" t="str">
        <f t="shared" si="16"/>
        <v/>
      </c>
      <c r="GV58" s="24" t="str">
        <f t="shared" si="385"/>
        <v/>
      </c>
      <c r="GW58" s="24" t="str">
        <f t="shared" si="426"/>
        <v/>
      </c>
      <c r="GX58" s="101" t="str">
        <f t="shared" si="130"/>
        <v/>
      </c>
      <c r="GY58" s="24" t="str">
        <f t="shared" si="131"/>
        <v/>
      </c>
      <c r="GZ58" s="27">
        <f t="shared" si="366"/>
        <v>1</v>
      </c>
      <c r="HA58" s="27" t="str">
        <f t="shared" si="132"/>
        <v>1</v>
      </c>
      <c r="HB58" s="27" t="str">
        <f t="shared" si="332"/>
        <v/>
      </c>
      <c r="HC58" s="27" t="str">
        <f t="shared" si="133"/>
        <v/>
      </c>
      <c r="HD58" s="28" t="str">
        <f t="shared" ca="1" si="134"/>
        <v/>
      </c>
      <c r="HE58" s="33">
        <f>入力シート!HC58</f>
        <v>0</v>
      </c>
      <c r="HF58" s="88" t="str">
        <f t="shared" ca="1" si="427"/>
        <v/>
      </c>
      <c r="HG58" s="87" t="str">
        <f t="shared" si="428"/>
        <v/>
      </c>
      <c r="HH58" s="89" t="str">
        <f t="shared" ca="1" si="135"/>
        <v/>
      </c>
      <c r="HI58" s="84">
        <f t="shared" si="136"/>
        <v>0</v>
      </c>
      <c r="HJ58" s="84" t="str">
        <f t="shared" si="429"/>
        <v/>
      </c>
      <c r="HK58" s="84" t="str">
        <f t="shared" si="137"/>
        <v/>
      </c>
      <c r="HL58" s="24" t="str">
        <f t="shared" si="138"/>
        <v/>
      </c>
      <c r="HM58" s="101">
        <f>入力シート!HD58</f>
        <v>0</v>
      </c>
      <c r="HN58" s="210">
        <f>入力シート!HE58</f>
        <v>0</v>
      </c>
      <c r="HO58" s="211"/>
      <c r="HP58" s="212"/>
      <c r="HQ58" s="94"/>
      <c r="HR58" s="94"/>
      <c r="HS58" s="94"/>
      <c r="HT58" s="14">
        <f>入力シート!HF58</f>
        <v>0</v>
      </c>
      <c r="HV58" s="30" t="str">
        <f t="shared" si="333"/>
        <v/>
      </c>
      <c r="HW58" s="101">
        <f>入力シート!HV58</f>
        <v>0</v>
      </c>
      <c r="HX58" s="101" t="str">
        <f>IF(HV58="","",入力シート!HW58)</f>
        <v/>
      </c>
      <c r="HY58" s="24">
        <f>TIME(入力シート!HY58,入力シート!IA58,0)</f>
        <v>0</v>
      </c>
      <c r="HZ58" s="24">
        <f>TIME(入力シート!IC58,入力シート!IE58,0)</f>
        <v>0</v>
      </c>
      <c r="IA58" s="31">
        <f>TIME(入力シート!IG58,入力シート!II58,0)</f>
        <v>0</v>
      </c>
      <c r="IB58" s="31">
        <f>TIME(入力シート!IK58,入力シート!IM58,0)</f>
        <v>0</v>
      </c>
      <c r="IC58" s="24">
        <f t="shared" si="139"/>
        <v>0</v>
      </c>
      <c r="ID58" s="24">
        <f t="shared" si="140"/>
        <v>0</v>
      </c>
      <c r="IE58" s="24">
        <f t="shared" si="141"/>
        <v>0</v>
      </c>
      <c r="IF58" s="26" t="str">
        <f t="shared" si="18"/>
        <v/>
      </c>
      <c r="IG58" s="26" t="str">
        <f t="shared" si="19"/>
        <v/>
      </c>
      <c r="IH58" s="24" t="str">
        <f t="shared" si="386"/>
        <v/>
      </c>
      <c r="II58" s="24" t="str">
        <f t="shared" si="430"/>
        <v/>
      </c>
      <c r="IJ58" s="101" t="str">
        <f t="shared" si="143"/>
        <v/>
      </c>
      <c r="IK58" s="24" t="str">
        <f t="shared" si="144"/>
        <v/>
      </c>
      <c r="IL58" s="27">
        <f t="shared" si="367"/>
        <v>1</v>
      </c>
      <c r="IM58" s="27" t="str">
        <f t="shared" si="145"/>
        <v>1</v>
      </c>
      <c r="IN58" s="27" t="str">
        <f t="shared" si="334"/>
        <v/>
      </c>
      <c r="IO58" s="27" t="str">
        <f t="shared" si="146"/>
        <v/>
      </c>
      <c r="IP58" s="28" t="str">
        <f t="shared" ca="1" si="147"/>
        <v/>
      </c>
      <c r="IQ58" s="33">
        <f>入力シート!IO58</f>
        <v>0</v>
      </c>
      <c r="IR58" s="88" t="str">
        <f t="shared" ca="1" si="431"/>
        <v/>
      </c>
      <c r="IS58" s="87" t="str">
        <f t="shared" si="432"/>
        <v/>
      </c>
      <c r="IT58" s="89" t="str">
        <f t="shared" ca="1" si="148"/>
        <v/>
      </c>
      <c r="IU58" s="84">
        <f t="shared" si="149"/>
        <v>0</v>
      </c>
      <c r="IV58" s="84" t="str">
        <f t="shared" si="433"/>
        <v/>
      </c>
      <c r="IW58" s="84" t="str">
        <f t="shared" si="150"/>
        <v/>
      </c>
      <c r="IX58" s="24" t="str">
        <f t="shared" si="151"/>
        <v/>
      </c>
      <c r="IY58" s="101">
        <f>入力シート!IP58</f>
        <v>0</v>
      </c>
      <c r="IZ58" s="210">
        <f>入力シート!IQ58</f>
        <v>0</v>
      </c>
      <c r="JA58" s="211"/>
      <c r="JB58" s="212"/>
      <c r="JC58" s="94"/>
      <c r="JD58" s="94"/>
      <c r="JE58" s="94"/>
      <c r="JF58" s="14">
        <f>入力シート!IR58</f>
        <v>0</v>
      </c>
      <c r="JH58" s="30" t="str">
        <f t="shared" si="335"/>
        <v/>
      </c>
      <c r="JI58" s="101">
        <f>入力シート!JH58</f>
        <v>0</v>
      </c>
      <c r="JJ58" s="101" t="str">
        <f>IF(JH58="","",入力シート!JI58)</f>
        <v/>
      </c>
      <c r="JK58" s="24">
        <f>TIME(入力シート!JK58,入力シート!JM58,0)</f>
        <v>0</v>
      </c>
      <c r="JL58" s="24">
        <f>TIME(入力シート!JO58,入力シート!JQ58,0)</f>
        <v>0</v>
      </c>
      <c r="JM58" s="31">
        <f>TIME(入力シート!JS58,入力シート!JU58,0)</f>
        <v>0</v>
      </c>
      <c r="JN58" s="31">
        <f>TIME(入力シート!JW58,入力シート!JY58,0)</f>
        <v>0</v>
      </c>
      <c r="JO58" s="24">
        <f t="shared" si="152"/>
        <v>0</v>
      </c>
      <c r="JP58" s="24">
        <f t="shared" si="153"/>
        <v>0</v>
      </c>
      <c r="JQ58" s="24">
        <f t="shared" si="154"/>
        <v>0</v>
      </c>
      <c r="JR58" s="26" t="str">
        <f t="shared" si="21"/>
        <v/>
      </c>
      <c r="JS58" s="26" t="str">
        <f t="shared" si="22"/>
        <v/>
      </c>
      <c r="JT58" s="24" t="str">
        <f t="shared" si="387"/>
        <v/>
      </c>
      <c r="JU58" s="24" t="str">
        <f t="shared" si="434"/>
        <v/>
      </c>
      <c r="JV58" s="101" t="str">
        <f t="shared" si="156"/>
        <v/>
      </c>
      <c r="JW58" s="24" t="str">
        <f t="shared" si="157"/>
        <v/>
      </c>
      <c r="JX58" s="27">
        <f t="shared" si="368"/>
        <v>1</v>
      </c>
      <c r="JY58" s="27" t="str">
        <f t="shared" si="158"/>
        <v>1</v>
      </c>
      <c r="JZ58" s="27" t="str">
        <f t="shared" si="336"/>
        <v/>
      </c>
      <c r="KA58" s="27" t="str">
        <f t="shared" si="159"/>
        <v/>
      </c>
      <c r="KB58" s="28" t="str">
        <f t="shared" ca="1" si="160"/>
        <v/>
      </c>
      <c r="KC58" s="33">
        <f>入力シート!KA58</f>
        <v>0</v>
      </c>
      <c r="KD58" s="88" t="str">
        <f t="shared" ca="1" si="435"/>
        <v/>
      </c>
      <c r="KE58" s="87" t="str">
        <f t="shared" si="436"/>
        <v/>
      </c>
      <c r="KF58" s="89" t="str">
        <f t="shared" ca="1" si="161"/>
        <v/>
      </c>
      <c r="KG58" s="84">
        <f t="shared" si="162"/>
        <v>0</v>
      </c>
      <c r="KH58" s="84" t="str">
        <f t="shared" si="437"/>
        <v/>
      </c>
      <c r="KI58" s="84" t="str">
        <f t="shared" si="163"/>
        <v/>
      </c>
      <c r="KJ58" s="24" t="str">
        <f t="shared" si="164"/>
        <v/>
      </c>
      <c r="KK58" s="101">
        <f>入力シート!KB58</f>
        <v>0</v>
      </c>
      <c r="KL58" s="210">
        <f>入力シート!KC58</f>
        <v>0</v>
      </c>
      <c r="KM58" s="211"/>
      <c r="KN58" s="212"/>
      <c r="KO58" s="94"/>
      <c r="KP58" s="94"/>
      <c r="KQ58" s="94"/>
      <c r="KR58" s="14">
        <f>入力シート!KD58</f>
        <v>0</v>
      </c>
      <c r="KT58" s="30" t="str">
        <f t="shared" si="337"/>
        <v/>
      </c>
      <c r="KU58" s="101">
        <f>入力シート!KT58</f>
        <v>0</v>
      </c>
      <c r="KV58" s="101" t="str">
        <f>IF(KT58="","",入力シート!KU58)</f>
        <v/>
      </c>
      <c r="KW58" s="24">
        <f>TIME(入力シート!KW58,入力シート!KY58,0)</f>
        <v>0</v>
      </c>
      <c r="KX58" s="24">
        <f>TIME(入力シート!LA58,入力シート!LC58,0)</f>
        <v>0</v>
      </c>
      <c r="KY58" s="31">
        <f>TIME(入力シート!LE58,入力シート!LG58,0)</f>
        <v>0</v>
      </c>
      <c r="KZ58" s="31">
        <f>TIME(入力シート!LI58,入力シート!LK58,0)</f>
        <v>0</v>
      </c>
      <c r="LA58" s="24">
        <f t="shared" si="165"/>
        <v>0</v>
      </c>
      <c r="LB58" s="24">
        <f t="shared" si="166"/>
        <v>0</v>
      </c>
      <c r="LC58" s="24">
        <f t="shared" si="167"/>
        <v>0</v>
      </c>
      <c r="LD58" s="26" t="str">
        <f t="shared" si="24"/>
        <v/>
      </c>
      <c r="LE58" s="26" t="str">
        <f t="shared" si="25"/>
        <v/>
      </c>
      <c r="LF58" s="24" t="str">
        <f t="shared" si="388"/>
        <v/>
      </c>
      <c r="LG58" s="24" t="str">
        <f t="shared" si="438"/>
        <v/>
      </c>
      <c r="LH58" s="101" t="str">
        <f t="shared" si="169"/>
        <v/>
      </c>
      <c r="LI58" s="24" t="str">
        <f t="shared" si="170"/>
        <v/>
      </c>
      <c r="LJ58" s="27">
        <f t="shared" si="369"/>
        <v>1</v>
      </c>
      <c r="LK58" s="27" t="str">
        <f t="shared" si="171"/>
        <v>1</v>
      </c>
      <c r="LL58" s="27" t="str">
        <f t="shared" si="338"/>
        <v/>
      </c>
      <c r="LM58" s="27" t="str">
        <f t="shared" si="172"/>
        <v/>
      </c>
      <c r="LN58" s="28" t="str">
        <f t="shared" ca="1" si="173"/>
        <v/>
      </c>
      <c r="LO58" s="33">
        <f>入力シート!LM58</f>
        <v>0</v>
      </c>
      <c r="LP58" s="88" t="str">
        <f t="shared" ca="1" si="439"/>
        <v/>
      </c>
      <c r="LQ58" s="87" t="str">
        <f t="shared" si="440"/>
        <v/>
      </c>
      <c r="LR58" s="89" t="str">
        <f t="shared" ca="1" si="174"/>
        <v/>
      </c>
      <c r="LS58" s="84">
        <f t="shared" si="175"/>
        <v>0</v>
      </c>
      <c r="LT58" s="84" t="str">
        <f t="shared" si="441"/>
        <v/>
      </c>
      <c r="LU58" s="84" t="str">
        <f t="shared" si="176"/>
        <v/>
      </c>
      <c r="LV58" s="24" t="str">
        <f t="shared" si="177"/>
        <v/>
      </c>
      <c r="LW58" s="101">
        <f>入力シート!LN58</f>
        <v>0</v>
      </c>
      <c r="LX58" s="210">
        <f>入力シート!LO58</f>
        <v>0</v>
      </c>
      <c r="LY58" s="211"/>
      <c r="LZ58" s="212"/>
      <c r="MA58" s="94"/>
      <c r="MB58" s="94"/>
      <c r="MC58" s="94"/>
      <c r="MD58" s="14">
        <f>入力シート!LP58</f>
        <v>0</v>
      </c>
      <c r="MF58" s="30" t="str">
        <f t="shared" si="339"/>
        <v/>
      </c>
      <c r="MG58" s="101">
        <f>入力シート!MF58</f>
        <v>0</v>
      </c>
      <c r="MH58" s="101" t="str">
        <f>IF(MF58="","",入力シート!MG58)</f>
        <v/>
      </c>
      <c r="MI58" s="24">
        <f>TIME(入力シート!MI58,入力シート!MK58,0)</f>
        <v>0</v>
      </c>
      <c r="MJ58" s="24">
        <f>TIME(入力シート!MM58,入力シート!MO58,0)</f>
        <v>0</v>
      </c>
      <c r="MK58" s="31">
        <f>TIME(入力シート!MQ58,入力シート!MS58,0)</f>
        <v>0</v>
      </c>
      <c r="ML58" s="31">
        <f>TIME(入力シート!MU58,入力シート!MW58,0)</f>
        <v>0</v>
      </c>
      <c r="MM58" s="24">
        <f t="shared" si="178"/>
        <v>0</v>
      </c>
      <c r="MN58" s="24">
        <f t="shared" si="179"/>
        <v>0</v>
      </c>
      <c r="MO58" s="24">
        <f t="shared" si="180"/>
        <v>0</v>
      </c>
      <c r="MP58" s="26" t="str">
        <f t="shared" si="27"/>
        <v/>
      </c>
      <c r="MQ58" s="26" t="str">
        <f t="shared" si="28"/>
        <v/>
      </c>
      <c r="MR58" s="24" t="str">
        <f t="shared" si="389"/>
        <v/>
      </c>
      <c r="MS58" s="24" t="str">
        <f t="shared" si="442"/>
        <v/>
      </c>
      <c r="MT58" s="101" t="str">
        <f t="shared" si="182"/>
        <v/>
      </c>
      <c r="MU58" s="24" t="str">
        <f t="shared" si="183"/>
        <v/>
      </c>
      <c r="MV58" s="27">
        <f t="shared" si="370"/>
        <v>1</v>
      </c>
      <c r="MW58" s="27" t="str">
        <f t="shared" si="184"/>
        <v>1</v>
      </c>
      <c r="MX58" s="27" t="str">
        <f t="shared" si="340"/>
        <v/>
      </c>
      <c r="MY58" s="27" t="str">
        <f t="shared" si="185"/>
        <v/>
      </c>
      <c r="MZ58" s="28" t="str">
        <f t="shared" ca="1" si="186"/>
        <v/>
      </c>
      <c r="NA58" s="33">
        <f>入力シート!MY58</f>
        <v>0</v>
      </c>
      <c r="NB58" s="88" t="str">
        <f t="shared" ca="1" si="443"/>
        <v/>
      </c>
      <c r="NC58" s="87" t="str">
        <f t="shared" si="444"/>
        <v/>
      </c>
      <c r="ND58" s="89" t="str">
        <f t="shared" ca="1" si="187"/>
        <v/>
      </c>
      <c r="NE58" s="84">
        <f t="shared" si="188"/>
        <v>0</v>
      </c>
      <c r="NF58" s="84" t="str">
        <f t="shared" si="445"/>
        <v/>
      </c>
      <c r="NG58" s="84" t="str">
        <f t="shared" si="189"/>
        <v/>
      </c>
      <c r="NH58" s="24" t="str">
        <f t="shared" si="190"/>
        <v/>
      </c>
      <c r="NI58" s="101">
        <f>入力シート!MZ58</f>
        <v>0</v>
      </c>
      <c r="NJ58" s="210">
        <f>入力シート!NA58</f>
        <v>0</v>
      </c>
      <c r="NK58" s="211"/>
      <c r="NL58" s="212"/>
      <c r="NM58" s="94"/>
      <c r="NN58" s="94"/>
      <c r="NO58" s="94"/>
      <c r="NP58" s="14">
        <f>入力シート!NB58</f>
        <v>0</v>
      </c>
      <c r="NR58" s="30" t="str">
        <f t="shared" si="341"/>
        <v/>
      </c>
      <c r="NS58" s="101">
        <f>入力シート!NR58</f>
        <v>0</v>
      </c>
      <c r="NT58" s="101" t="str">
        <f>IF(NR58="","",入力シート!NS58)</f>
        <v/>
      </c>
      <c r="NU58" s="24">
        <f>TIME(入力シート!NU58,入力シート!NW58,0)</f>
        <v>0</v>
      </c>
      <c r="NV58" s="24">
        <f>TIME(入力シート!NY58,入力シート!OA58,0)</f>
        <v>0</v>
      </c>
      <c r="NW58" s="31">
        <f>TIME(入力シート!OC58,入力シート!OE58,0)</f>
        <v>0</v>
      </c>
      <c r="NX58" s="31">
        <f>TIME(入力シート!OG58,入力シート!OI58,0)</f>
        <v>0</v>
      </c>
      <c r="NY58" s="24">
        <f t="shared" si="191"/>
        <v>0</v>
      </c>
      <c r="NZ58" s="24">
        <f t="shared" si="192"/>
        <v>0</v>
      </c>
      <c r="OA58" s="24">
        <f t="shared" si="193"/>
        <v>0</v>
      </c>
      <c r="OB58" s="26" t="str">
        <f t="shared" si="30"/>
        <v/>
      </c>
      <c r="OC58" s="26" t="str">
        <f t="shared" si="31"/>
        <v/>
      </c>
      <c r="OD58" s="24" t="str">
        <f t="shared" si="390"/>
        <v/>
      </c>
      <c r="OE58" s="24" t="str">
        <f t="shared" si="446"/>
        <v/>
      </c>
      <c r="OF58" s="101" t="str">
        <f t="shared" si="195"/>
        <v/>
      </c>
      <c r="OG58" s="24" t="str">
        <f t="shared" si="196"/>
        <v/>
      </c>
      <c r="OH58" s="27">
        <f t="shared" si="371"/>
        <v>1</v>
      </c>
      <c r="OI58" s="27" t="str">
        <f t="shared" si="197"/>
        <v>1</v>
      </c>
      <c r="OJ58" s="27" t="str">
        <f t="shared" si="342"/>
        <v/>
      </c>
      <c r="OK58" s="27" t="str">
        <f t="shared" si="198"/>
        <v/>
      </c>
      <c r="OL58" s="28" t="str">
        <f t="shared" ca="1" si="199"/>
        <v/>
      </c>
      <c r="OM58" s="33">
        <f>入力シート!OK58</f>
        <v>0</v>
      </c>
      <c r="ON58" s="88" t="str">
        <f t="shared" ca="1" si="447"/>
        <v/>
      </c>
      <c r="OO58" s="87" t="str">
        <f t="shared" si="448"/>
        <v/>
      </c>
      <c r="OP58" s="89" t="str">
        <f t="shared" ca="1" si="200"/>
        <v/>
      </c>
      <c r="OQ58" s="84">
        <f t="shared" si="201"/>
        <v>0</v>
      </c>
      <c r="OR58" s="84" t="str">
        <f t="shared" si="449"/>
        <v/>
      </c>
      <c r="OS58" s="84" t="str">
        <f t="shared" si="202"/>
        <v/>
      </c>
      <c r="OT58" s="24" t="str">
        <f t="shared" si="203"/>
        <v/>
      </c>
      <c r="OU58" s="101">
        <f>入力シート!OL58</f>
        <v>0</v>
      </c>
      <c r="OV58" s="210">
        <f>入力シート!OM58</f>
        <v>0</v>
      </c>
      <c r="OW58" s="211"/>
      <c r="OX58" s="212"/>
      <c r="OY58" s="94"/>
      <c r="OZ58" s="94"/>
      <c r="PA58" s="94"/>
      <c r="PB58" s="14">
        <f>入力シート!ON58</f>
        <v>0</v>
      </c>
      <c r="PD58" s="30" t="str">
        <f t="shared" si="343"/>
        <v/>
      </c>
      <c r="PE58" s="101">
        <f>入力シート!PD58</f>
        <v>0</v>
      </c>
      <c r="PF58" s="101" t="str">
        <f>IF(PD58="","",入力シート!PE58)</f>
        <v/>
      </c>
      <c r="PG58" s="24">
        <f>TIME(入力シート!PG58,入力シート!PI58,0)</f>
        <v>0</v>
      </c>
      <c r="PH58" s="24">
        <f>TIME(入力シート!PK58,入力シート!PM58,0)</f>
        <v>0</v>
      </c>
      <c r="PI58" s="31">
        <f>TIME(入力シート!PO58,入力シート!PQ58,0)</f>
        <v>0</v>
      </c>
      <c r="PJ58" s="31">
        <f>TIME(入力シート!PS58,入力シート!PU58,0)</f>
        <v>0</v>
      </c>
      <c r="PK58" s="24">
        <f t="shared" si="204"/>
        <v>0</v>
      </c>
      <c r="PL58" s="24">
        <f t="shared" si="205"/>
        <v>0</v>
      </c>
      <c r="PM58" s="24">
        <f t="shared" si="206"/>
        <v>0</v>
      </c>
      <c r="PN58" s="26" t="str">
        <f t="shared" si="33"/>
        <v/>
      </c>
      <c r="PO58" s="26" t="str">
        <f t="shared" si="34"/>
        <v/>
      </c>
      <c r="PP58" s="24" t="str">
        <f t="shared" si="391"/>
        <v/>
      </c>
      <c r="PQ58" s="24" t="str">
        <f t="shared" si="450"/>
        <v/>
      </c>
      <c r="PR58" s="101" t="str">
        <f t="shared" si="208"/>
        <v/>
      </c>
      <c r="PS58" s="24" t="str">
        <f t="shared" si="209"/>
        <v/>
      </c>
      <c r="PT58" s="27">
        <f t="shared" si="372"/>
        <v>1</v>
      </c>
      <c r="PU58" s="27" t="str">
        <f t="shared" si="210"/>
        <v>1</v>
      </c>
      <c r="PV58" s="27" t="str">
        <f t="shared" si="344"/>
        <v/>
      </c>
      <c r="PW58" s="27" t="str">
        <f t="shared" si="211"/>
        <v/>
      </c>
      <c r="PX58" s="28" t="str">
        <f t="shared" ca="1" si="212"/>
        <v/>
      </c>
      <c r="PY58" s="33">
        <f>入力シート!PW58</f>
        <v>0</v>
      </c>
      <c r="PZ58" s="88" t="str">
        <f t="shared" ca="1" si="451"/>
        <v/>
      </c>
      <c r="QA58" s="87" t="str">
        <f t="shared" si="452"/>
        <v/>
      </c>
      <c r="QB58" s="89" t="str">
        <f t="shared" ca="1" si="213"/>
        <v/>
      </c>
      <c r="QC58" s="84">
        <f t="shared" si="214"/>
        <v>0</v>
      </c>
      <c r="QD58" s="84" t="str">
        <f t="shared" si="453"/>
        <v/>
      </c>
      <c r="QE58" s="84" t="str">
        <f t="shared" si="215"/>
        <v/>
      </c>
      <c r="QF58" s="24" t="str">
        <f t="shared" si="216"/>
        <v/>
      </c>
      <c r="QG58" s="101">
        <f>入力シート!PX58</f>
        <v>0</v>
      </c>
      <c r="QH58" s="210">
        <f>入力シート!PY58</f>
        <v>0</v>
      </c>
      <c r="QI58" s="211"/>
      <c r="QJ58" s="212"/>
      <c r="QK58" s="94"/>
      <c r="QL58" s="94"/>
      <c r="QM58" s="94"/>
      <c r="QN58" s="14">
        <f>入力シート!PZ58</f>
        <v>0</v>
      </c>
      <c r="QP58" s="30" t="str">
        <f t="shared" si="345"/>
        <v/>
      </c>
      <c r="QQ58" s="101">
        <f>入力シート!QP58</f>
        <v>0</v>
      </c>
      <c r="QR58" s="101" t="str">
        <f>IF(QP58="","",入力シート!QQ58)</f>
        <v/>
      </c>
      <c r="QS58" s="24">
        <f>TIME(入力シート!QS58,入力シート!QU58,0)</f>
        <v>0</v>
      </c>
      <c r="QT58" s="24">
        <f>TIME(入力シート!QW58,入力シート!QY58,0)</f>
        <v>0</v>
      </c>
      <c r="QU58" s="31">
        <f>TIME(入力シート!RA58,入力シート!RC58,0)</f>
        <v>0</v>
      </c>
      <c r="QV58" s="31">
        <f>TIME(入力シート!RE58,入力シート!RG58,0)</f>
        <v>0</v>
      </c>
      <c r="QW58" s="24">
        <f t="shared" si="217"/>
        <v>0</v>
      </c>
      <c r="QX58" s="24">
        <f t="shared" si="218"/>
        <v>0</v>
      </c>
      <c r="QY58" s="24">
        <f t="shared" si="219"/>
        <v>0</v>
      </c>
      <c r="QZ58" s="26" t="str">
        <f t="shared" si="36"/>
        <v/>
      </c>
      <c r="RA58" s="26" t="str">
        <f t="shared" si="37"/>
        <v/>
      </c>
      <c r="RB58" s="24" t="str">
        <f t="shared" si="392"/>
        <v/>
      </c>
      <c r="RC58" s="24" t="str">
        <f t="shared" si="454"/>
        <v/>
      </c>
      <c r="RD58" s="101" t="str">
        <f t="shared" si="221"/>
        <v/>
      </c>
      <c r="RE58" s="24" t="str">
        <f t="shared" si="222"/>
        <v/>
      </c>
      <c r="RF58" s="27">
        <f t="shared" si="373"/>
        <v>1</v>
      </c>
      <c r="RG58" s="27" t="str">
        <f t="shared" si="223"/>
        <v>1</v>
      </c>
      <c r="RH58" s="27" t="str">
        <f t="shared" si="346"/>
        <v/>
      </c>
      <c r="RI58" s="27" t="str">
        <f t="shared" si="224"/>
        <v/>
      </c>
      <c r="RJ58" s="28" t="str">
        <f t="shared" ca="1" si="225"/>
        <v/>
      </c>
      <c r="RK58" s="33">
        <f>入力シート!RI58</f>
        <v>0</v>
      </c>
      <c r="RL58" s="88" t="str">
        <f t="shared" ca="1" si="455"/>
        <v/>
      </c>
      <c r="RM58" s="87" t="str">
        <f t="shared" si="456"/>
        <v/>
      </c>
      <c r="RN58" s="89" t="str">
        <f t="shared" ca="1" si="226"/>
        <v/>
      </c>
      <c r="RO58" s="84">
        <f t="shared" si="227"/>
        <v>0</v>
      </c>
      <c r="RP58" s="84" t="str">
        <f t="shared" si="457"/>
        <v/>
      </c>
      <c r="RQ58" s="84" t="str">
        <f t="shared" si="228"/>
        <v/>
      </c>
      <c r="RR58" s="24" t="str">
        <f t="shared" si="229"/>
        <v/>
      </c>
      <c r="RS58" s="101">
        <f>入力シート!RJ58</f>
        <v>0</v>
      </c>
      <c r="RT58" s="210">
        <f>入力シート!RK58</f>
        <v>0</v>
      </c>
      <c r="RU58" s="211"/>
      <c r="RV58" s="212"/>
      <c r="RW58" s="94"/>
      <c r="RX58" s="94"/>
      <c r="RY58" s="94"/>
      <c r="RZ58" s="14">
        <f>入力シート!RL58</f>
        <v>0</v>
      </c>
      <c r="SB58" s="30" t="str">
        <f t="shared" si="347"/>
        <v/>
      </c>
      <c r="SC58" s="101">
        <f>入力シート!SB58</f>
        <v>0</v>
      </c>
      <c r="SD58" s="101" t="str">
        <f>IF(SB58="","",入力シート!SC58)</f>
        <v/>
      </c>
      <c r="SE58" s="24">
        <f>TIME(入力シート!SE58,入力シート!SG58,0)</f>
        <v>0</v>
      </c>
      <c r="SF58" s="24">
        <f>TIME(入力シート!SI58,入力シート!SK58,0)</f>
        <v>0</v>
      </c>
      <c r="SG58" s="31">
        <f>TIME(入力シート!SM58,入力シート!SO58,0)</f>
        <v>0</v>
      </c>
      <c r="SH58" s="31">
        <f>TIME(入力シート!SQ58,入力シート!SS58,0)</f>
        <v>0</v>
      </c>
      <c r="SI58" s="24">
        <f t="shared" si="230"/>
        <v>0</v>
      </c>
      <c r="SJ58" s="24">
        <f t="shared" si="231"/>
        <v>0</v>
      </c>
      <c r="SK58" s="24">
        <f t="shared" si="232"/>
        <v>0</v>
      </c>
      <c r="SL58" s="26" t="str">
        <f t="shared" si="39"/>
        <v/>
      </c>
      <c r="SM58" s="26" t="str">
        <f t="shared" si="40"/>
        <v/>
      </c>
      <c r="SN58" s="24" t="str">
        <f t="shared" si="393"/>
        <v/>
      </c>
      <c r="SO58" s="24" t="str">
        <f t="shared" si="458"/>
        <v/>
      </c>
      <c r="SP58" s="101" t="str">
        <f t="shared" si="234"/>
        <v/>
      </c>
      <c r="SQ58" s="24" t="str">
        <f t="shared" si="235"/>
        <v/>
      </c>
      <c r="SR58" s="27">
        <f t="shared" si="374"/>
        <v>1</v>
      </c>
      <c r="SS58" s="27" t="str">
        <f t="shared" si="236"/>
        <v>1</v>
      </c>
      <c r="ST58" s="27" t="str">
        <f t="shared" si="348"/>
        <v/>
      </c>
      <c r="SU58" s="27" t="str">
        <f t="shared" si="237"/>
        <v/>
      </c>
      <c r="SV58" s="28" t="str">
        <f t="shared" ca="1" si="238"/>
        <v/>
      </c>
      <c r="SW58" s="33">
        <f>入力シート!SU58</f>
        <v>0</v>
      </c>
      <c r="SX58" s="88" t="str">
        <f t="shared" ca="1" si="459"/>
        <v/>
      </c>
      <c r="SY58" s="87" t="str">
        <f t="shared" si="460"/>
        <v/>
      </c>
      <c r="SZ58" s="89" t="str">
        <f t="shared" ca="1" si="239"/>
        <v/>
      </c>
      <c r="TA58" s="84">
        <f t="shared" si="240"/>
        <v>0</v>
      </c>
      <c r="TB58" s="84" t="str">
        <f t="shared" si="461"/>
        <v/>
      </c>
      <c r="TC58" s="84" t="str">
        <f t="shared" si="241"/>
        <v/>
      </c>
      <c r="TD58" s="24" t="str">
        <f t="shared" si="242"/>
        <v/>
      </c>
      <c r="TE58" s="101">
        <f>入力シート!SV58</f>
        <v>0</v>
      </c>
      <c r="TF58" s="210">
        <f>入力シート!SW58</f>
        <v>0</v>
      </c>
      <c r="TG58" s="211"/>
      <c r="TH58" s="212"/>
      <c r="TI58" s="94"/>
      <c r="TJ58" s="94"/>
      <c r="TK58" s="94"/>
      <c r="TL58" s="14">
        <f>入力シート!SX58</f>
        <v>0</v>
      </c>
      <c r="TN58" s="30" t="str">
        <f t="shared" si="349"/>
        <v/>
      </c>
      <c r="TO58" s="101">
        <f>入力シート!TN58</f>
        <v>0</v>
      </c>
      <c r="TP58" s="101" t="str">
        <f>IF(TN58="","",入力シート!TO58)</f>
        <v/>
      </c>
      <c r="TQ58" s="24">
        <f>TIME(入力シート!TQ58,入力シート!TS58,0)</f>
        <v>0</v>
      </c>
      <c r="TR58" s="24">
        <f>TIME(入力シート!TU58,入力シート!TW58,0)</f>
        <v>0</v>
      </c>
      <c r="TS58" s="31">
        <f>TIME(入力シート!TY58,入力シート!UA58,0)</f>
        <v>0</v>
      </c>
      <c r="TT58" s="31">
        <f>TIME(入力シート!UC58,入力シート!UE58,0)</f>
        <v>0</v>
      </c>
      <c r="TU58" s="24">
        <f t="shared" si="243"/>
        <v>0</v>
      </c>
      <c r="TV58" s="24">
        <f t="shared" si="244"/>
        <v>0</v>
      </c>
      <c r="TW58" s="24">
        <f t="shared" si="245"/>
        <v>0</v>
      </c>
      <c r="TX58" s="26" t="str">
        <f t="shared" si="42"/>
        <v/>
      </c>
      <c r="TY58" s="26" t="str">
        <f t="shared" si="43"/>
        <v/>
      </c>
      <c r="TZ58" s="24" t="str">
        <f t="shared" si="394"/>
        <v/>
      </c>
      <c r="UA58" s="24" t="str">
        <f t="shared" si="462"/>
        <v/>
      </c>
      <c r="UB58" s="101" t="str">
        <f t="shared" si="247"/>
        <v/>
      </c>
      <c r="UC58" s="24" t="str">
        <f t="shared" si="248"/>
        <v/>
      </c>
      <c r="UD58" s="27">
        <f t="shared" si="375"/>
        <v>1</v>
      </c>
      <c r="UE58" s="27" t="str">
        <f t="shared" si="249"/>
        <v>1</v>
      </c>
      <c r="UF58" s="27" t="str">
        <f t="shared" si="350"/>
        <v/>
      </c>
      <c r="UG58" s="27" t="str">
        <f t="shared" si="250"/>
        <v/>
      </c>
      <c r="UH58" s="28" t="str">
        <f t="shared" ca="1" si="251"/>
        <v/>
      </c>
      <c r="UI58" s="33">
        <f>入力シート!UG58</f>
        <v>0</v>
      </c>
      <c r="UJ58" s="88" t="str">
        <f t="shared" ca="1" si="463"/>
        <v/>
      </c>
      <c r="UK58" s="87" t="str">
        <f t="shared" si="464"/>
        <v/>
      </c>
      <c r="UL58" s="89" t="str">
        <f t="shared" ca="1" si="252"/>
        <v/>
      </c>
      <c r="UM58" s="84">
        <f t="shared" si="253"/>
        <v>0</v>
      </c>
      <c r="UN58" s="84" t="str">
        <f t="shared" si="465"/>
        <v/>
      </c>
      <c r="UO58" s="84" t="str">
        <f t="shared" si="254"/>
        <v/>
      </c>
      <c r="UP58" s="24" t="str">
        <f t="shared" si="255"/>
        <v/>
      </c>
      <c r="UQ58" s="101">
        <f>入力シート!UH58</f>
        <v>0</v>
      </c>
      <c r="UR58" s="210">
        <f>入力シート!UI58</f>
        <v>0</v>
      </c>
      <c r="US58" s="211"/>
      <c r="UT58" s="212"/>
      <c r="UU58" s="94"/>
      <c r="UV58" s="94"/>
      <c r="UW58" s="94"/>
      <c r="UX58" s="14">
        <f>入力シート!UJ58</f>
        <v>0</v>
      </c>
      <c r="UZ58" s="30" t="str">
        <f t="shared" si="351"/>
        <v/>
      </c>
      <c r="VA58" s="101">
        <f>入力シート!UZ58</f>
        <v>0</v>
      </c>
      <c r="VB58" s="101" t="str">
        <f>IF(UZ58="","",入力シート!VA58)</f>
        <v/>
      </c>
      <c r="VC58" s="24">
        <f>TIME(入力シート!VC58,入力シート!VE58,0)</f>
        <v>0</v>
      </c>
      <c r="VD58" s="24">
        <f>TIME(入力シート!VG58,入力シート!VI58,0)</f>
        <v>0</v>
      </c>
      <c r="VE58" s="31">
        <f>TIME(入力シート!VK58,入力シート!VM58,0)</f>
        <v>0</v>
      </c>
      <c r="VF58" s="31">
        <f>TIME(入力シート!VO58,入力シート!VQ58,0)</f>
        <v>0</v>
      </c>
      <c r="VG58" s="24">
        <f t="shared" si="256"/>
        <v>0</v>
      </c>
      <c r="VH58" s="24">
        <f t="shared" si="257"/>
        <v>0</v>
      </c>
      <c r="VI58" s="24">
        <f t="shared" si="258"/>
        <v>0</v>
      </c>
      <c r="VJ58" s="26" t="str">
        <f t="shared" si="45"/>
        <v/>
      </c>
      <c r="VK58" s="26" t="str">
        <f t="shared" si="46"/>
        <v/>
      </c>
      <c r="VL58" s="24" t="str">
        <f t="shared" si="395"/>
        <v/>
      </c>
      <c r="VM58" s="24" t="str">
        <f t="shared" si="466"/>
        <v/>
      </c>
      <c r="VN58" s="101" t="str">
        <f t="shared" si="260"/>
        <v/>
      </c>
      <c r="VO58" s="24" t="str">
        <f t="shared" si="261"/>
        <v/>
      </c>
      <c r="VP58" s="27">
        <f t="shared" si="376"/>
        <v>1</v>
      </c>
      <c r="VQ58" s="27" t="str">
        <f t="shared" si="262"/>
        <v>1</v>
      </c>
      <c r="VR58" s="27" t="str">
        <f t="shared" si="352"/>
        <v/>
      </c>
      <c r="VS58" s="27" t="str">
        <f t="shared" si="263"/>
        <v/>
      </c>
      <c r="VT58" s="28" t="str">
        <f t="shared" ca="1" si="264"/>
        <v/>
      </c>
      <c r="VU58" s="33">
        <f>入力シート!VS58</f>
        <v>0</v>
      </c>
      <c r="VV58" s="88" t="str">
        <f t="shared" ca="1" si="467"/>
        <v/>
      </c>
      <c r="VW58" s="87" t="str">
        <f t="shared" si="468"/>
        <v/>
      </c>
      <c r="VX58" s="89" t="str">
        <f t="shared" ca="1" si="265"/>
        <v/>
      </c>
      <c r="VY58" s="84">
        <f t="shared" si="266"/>
        <v>0</v>
      </c>
      <c r="VZ58" s="84" t="str">
        <f t="shared" si="469"/>
        <v/>
      </c>
      <c r="WA58" s="84" t="str">
        <f t="shared" si="267"/>
        <v/>
      </c>
      <c r="WB58" s="24" t="str">
        <f t="shared" si="268"/>
        <v/>
      </c>
      <c r="WC58" s="101">
        <f>入力シート!VT58</f>
        <v>0</v>
      </c>
      <c r="WD58" s="210">
        <f>入力シート!VU58</f>
        <v>0</v>
      </c>
      <c r="WE58" s="211"/>
      <c r="WF58" s="212"/>
      <c r="WG58" s="94"/>
      <c r="WH58" s="94"/>
      <c r="WI58" s="94"/>
      <c r="WJ58" s="14">
        <f>入力シート!VV58</f>
        <v>0</v>
      </c>
      <c r="WL58" s="30" t="str">
        <f t="shared" si="353"/>
        <v/>
      </c>
      <c r="WM58" s="101">
        <f>入力シート!WL58</f>
        <v>0</v>
      </c>
      <c r="WN58" s="101" t="str">
        <f>IF(WL58="","",入力シート!WM58)</f>
        <v/>
      </c>
      <c r="WO58" s="24">
        <f>TIME(入力シート!WO58,入力シート!WQ58,0)</f>
        <v>0</v>
      </c>
      <c r="WP58" s="24">
        <f>TIME(入力シート!WS58,入力シート!WU58,0)</f>
        <v>0</v>
      </c>
      <c r="WQ58" s="31">
        <f>TIME(入力シート!WW58,入力シート!WY58,0)</f>
        <v>0</v>
      </c>
      <c r="WR58" s="31">
        <f>TIME(入力シート!XA58,入力シート!XC58,0)</f>
        <v>0</v>
      </c>
      <c r="WS58" s="24">
        <f t="shared" si="269"/>
        <v>0</v>
      </c>
      <c r="WT58" s="24">
        <f t="shared" si="270"/>
        <v>0</v>
      </c>
      <c r="WU58" s="24">
        <f t="shared" si="271"/>
        <v>0</v>
      </c>
      <c r="WV58" s="26" t="str">
        <f t="shared" si="48"/>
        <v/>
      </c>
      <c r="WW58" s="26" t="str">
        <f t="shared" si="49"/>
        <v/>
      </c>
      <c r="WX58" s="24" t="str">
        <f t="shared" si="396"/>
        <v/>
      </c>
      <c r="WY58" s="24" t="str">
        <f t="shared" si="470"/>
        <v/>
      </c>
      <c r="WZ58" s="101" t="str">
        <f t="shared" si="273"/>
        <v/>
      </c>
      <c r="XA58" s="24" t="str">
        <f t="shared" si="274"/>
        <v/>
      </c>
      <c r="XB58" s="27">
        <f t="shared" si="377"/>
        <v>1</v>
      </c>
      <c r="XC58" s="27" t="str">
        <f t="shared" si="275"/>
        <v>1</v>
      </c>
      <c r="XD58" s="27" t="str">
        <f t="shared" si="354"/>
        <v/>
      </c>
      <c r="XE58" s="27" t="str">
        <f t="shared" si="276"/>
        <v/>
      </c>
      <c r="XF58" s="28" t="str">
        <f t="shared" ca="1" si="277"/>
        <v/>
      </c>
      <c r="XG58" s="33">
        <f>入力シート!XE58</f>
        <v>0</v>
      </c>
      <c r="XH58" s="88" t="str">
        <f t="shared" ca="1" si="471"/>
        <v/>
      </c>
      <c r="XI58" s="87" t="str">
        <f t="shared" si="472"/>
        <v/>
      </c>
      <c r="XJ58" s="89" t="str">
        <f t="shared" ca="1" si="278"/>
        <v/>
      </c>
      <c r="XK58" s="84">
        <f t="shared" si="279"/>
        <v>0</v>
      </c>
      <c r="XL58" s="84" t="str">
        <f t="shared" si="473"/>
        <v/>
      </c>
      <c r="XM58" s="84" t="str">
        <f t="shared" si="280"/>
        <v/>
      </c>
      <c r="XN58" s="24" t="str">
        <f t="shared" si="281"/>
        <v/>
      </c>
      <c r="XO58" s="101">
        <f>入力シート!XF58</f>
        <v>0</v>
      </c>
      <c r="XP58" s="210">
        <f>入力シート!XG58</f>
        <v>0</v>
      </c>
      <c r="XQ58" s="211"/>
      <c r="XR58" s="212"/>
      <c r="XS58" s="94"/>
      <c r="XT58" s="94"/>
      <c r="XU58" s="94"/>
      <c r="XV58" s="14">
        <f>入力シート!XH58</f>
        <v>0</v>
      </c>
      <c r="XX58" s="30" t="str">
        <f t="shared" si="355"/>
        <v/>
      </c>
      <c r="XY58" s="101">
        <f>入力シート!XX58</f>
        <v>0</v>
      </c>
      <c r="XZ58" s="101" t="str">
        <f>IF(XX58="","",入力シート!XY58)</f>
        <v/>
      </c>
      <c r="YA58" s="24">
        <f>TIME(入力シート!YA58,入力シート!YC58,0)</f>
        <v>0</v>
      </c>
      <c r="YB58" s="24">
        <f>TIME(入力シート!YE58,入力シート!YG58,0)</f>
        <v>0</v>
      </c>
      <c r="YC58" s="31">
        <f>TIME(入力シート!YI58,入力シート!YK58,0)</f>
        <v>0</v>
      </c>
      <c r="YD58" s="31">
        <f>TIME(入力シート!YM58,入力シート!YO58,0)</f>
        <v>0</v>
      </c>
      <c r="YE58" s="24">
        <f t="shared" si="282"/>
        <v>0</v>
      </c>
      <c r="YF58" s="24">
        <f t="shared" si="283"/>
        <v>0</v>
      </c>
      <c r="YG58" s="24">
        <f t="shared" si="284"/>
        <v>0</v>
      </c>
      <c r="YH58" s="26" t="str">
        <f t="shared" si="51"/>
        <v/>
      </c>
      <c r="YI58" s="26" t="str">
        <f t="shared" si="52"/>
        <v/>
      </c>
      <c r="YJ58" s="24" t="str">
        <f t="shared" si="397"/>
        <v/>
      </c>
      <c r="YK58" s="24" t="str">
        <f t="shared" si="474"/>
        <v/>
      </c>
      <c r="YL58" s="101" t="str">
        <f t="shared" si="286"/>
        <v/>
      </c>
      <c r="YM58" s="24" t="str">
        <f t="shared" si="287"/>
        <v/>
      </c>
      <c r="YN58" s="27">
        <f t="shared" si="378"/>
        <v>1</v>
      </c>
      <c r="YO58" s="27" t="str">
        <f t="shared" si="288"/>
        <v>1</v>
      </c>
      <c r="YP58" s="27" t="str">
        <f t="shared" si="356"/>
        <v/>
      </c>
      <c r="YQ58" s="27" t="str">
        <f t="shared" si="289"/>
        <v/>
      </c>
      <c r="YR58" s="28" t="str">
        <f t="shared" ca="1" si="290"/>
        <v/>
      </c>
      <c r="YS58" s="33">
        <f>入力シート!YQ58</f>
        <v>0</v>
      </c>
      <c r="YT58" s="88" t="str">
        <f t="shared" ca="1" si="475"/>
        <v/>
      </c>
      <c r="YU58" s="87" t="str">
        <f t="shared" si="476"/>
        <v/>
      </c>
      <c r="YV58" s="89" t="str">
        <f t="shared" ca="1" si="291"/>
        <v/>
      </c>
      <c r="YW58" s="84">
        <f t="shared" si="292"/>
        <v>0</v>
      </c>
      <c r="YX58" s="84" t="str">
        <f t="shared" si="477"/>
        <v/>
      </c>
      <c r="YY58" s="84" t="str">
        <f t="shared" si="293"/>
        <v/>
      </c>
      <c r="YZ58" s="24" t="str">
        <f t="shared" si="294"/>
        <v/>
      </c>
      <c r="ZA58" s="101">
        <f>入力シート!YR58</f>
        <v>0</v>
      </c>
      <c r="ZB58" s="210">
        <f>入力シート!YS58</f>
        <v>0</v>
      </c>
      <c r="ZC58" s="211"/>
      <c r="ZD58" s="212"/>
      <c r="ZE58" s="94"/>
      <c r="ZF58" s="94"/>
      <c r="ZG58" s="94"/>
      <c r="ZH58" s="14">
        <f>入力シート!YT58</f>
        <v>0</v>
      </c>
      <c r="ZJ58" s="30" t="str">
        <f t="shared" si="357"/>
        <v/>
      </c>
      <c r="ZK58" s="101">
        <f>入力シート!ZJ58</f>
        <v>0</v>
      </c>
      <c r="ZL58" s="101" t="str">
        <f>IF(ZJ58="","",入力シート!ZK58)</f>
        <v/>
      </c>
      <c r="ZM58" s="24">
        <f>TIME(入力シート!ZM58,入力シート!ZO58,0)</f>
        <v>0</v>
      </c>
      <c r="ZN58" s="24">
        <f>TIME(入力シート!ZQ58,入力シート!ZS58,0)</f>
        <v>0</v>
      </c>
      <c r="ZO58" s="31">
        <f>TIME(入力シート!ZU58,入力シート!ZW58,0)</f>
        <v>0</v>
      </c>
      <c r="ZP58" s="31">
        <f>TIME(入力シート!ZY58,入力シート!AAA58,0)</f>
        <v>0</v>
      </c>
      <c r="ZQ58" s="24">
        <f t="shared" si="295"/>
        <v>0</v>
      </c>
      <c r="ZR58" s="24">
        <f t="shared" si="296"/>
        <v>0</v>
      </c>
      <c r="ZS58" s="24">
        <f t="shared" si="297"/>
        <v>0</v>
      </c>
      <c r="ZT58" s="26" t="str">
        <f t="shared" si="54"/>
        <v/>
      </c>
      <c r="ZU58" s="26" t="str">
        <f t="shared" si="55"/>
        <v/>
      </c>
      <c r="ZV58" s="24" t="str">
        <f t="shared" si="398"/>
        <v/>
      </c>
      <c r="ZW58" s="24" t="str">
        <f t="shared" si="478"/>
        <v/>
      </c>
      <c r="ZX58" s="101" t="str">
        <f t="shared" si="299"/>
        <v/>
      </c>
      <c r="ZY58" s="24" t="str">
        <f t="shared" si="300"/>
        <v/>
      </c>
      <c r="ZZ58" s="27">
        <f t="shared" si="379"/>
        <v>1</v>
      </c>
      <c r="AAA58" s="27" t="str">
        <f t="shared" si="301"/>
        <v>1</v>
      </c>
      <c r="AAB58" s="27" t="str">
        <f t="shared" si="358"/>
        <v/>
      </c>
      <c r="AAC58" s="27" t="str">
        <f t="shared" si="302"/>
        <v/>
      </c>
      <c r="AAD58" s="28" t="str">
        <f t="shared" ca="1" si="303"/>
        <v/>
      </c>
      <c r="AAE58" s="33">
        <f>入力シート!AAC58</f>
        <v>0</v>
      </c>
      <c r="AAF58" s="88" t="str">
        <f t="shared" ca="1" si="479"/>
        <v/>
      </c>
      <c r="AAG58" s="87" t="str">
        <f t="shared" si="480"/>
        <v/>
      </c>
      <c r="AAH58" s="89" t="str">
        <f t="shared" ca="1" si="304"/>
        <v/>
      </c>
      <c r="AAI58" s="84">
        <f t="shared" si="305"/>
        <v>0</v>
      </c>
      <c r="AAJ58" s="84" t="str">
        <f t="shared" si="481"/>
        <v/>
      </c>
      <c r="AAK58" s="84" t="str">
        <f t="shared" si="306"/>
        <v/>
      </c>
      <c r="AAL58" s="24" t="str">
        <f t="shared" si="307"/>
        <v/>
      </c>
      <c r="AAM58" s="101">
        <f>入力シート!AAD58</f>
        <v>0</v>
      </c>
      <c r="AAN58" s="210">
        <f>入力シート!AAE58</f>
        <v>0</v>
      </c>
      <c r="AAO58" s="211"/>
      <c r="AAP58" s="212"/>
      <c r="AAQ58" s="94"/>
      <c r="AAR58" s="94"/>
      <c r="AAS58" s="94"/>
      <c r="AAT58" s="14">
        <f>入力シート!AAF58</f>
        <v>0</v>
      </c>
      <c r="AAV58" s="30" t="str">
        <f t="shared" si="359"/>
        <v/>
      </c>
      <c r="AAW58" s="101">
        <f>入力シート!AAV58</f>
        <v>0</v>
      </c>
      <c r="AAX58" s="101" t="str">
        <f>IF(AAV58="","",入力シート!AAW58)</f>
        <v/>
      </c>
      <c r="AAY58" s="24">
        <f>TIME(入力シート!AAY58,入力シート!ABA58,0)</f>
        <v>0</v>
      </c>
      <c r="AAZ58" s="24">
        <f>TIME(入力シート!ABC58,入力シート!ABE58,0)</f>
        <v>0</v>
      </c>
      <c r="ABA58" s="31">
        <f>TIME(入力シート!ABG58,入力シート!ABI58,0)</f>
        <v>0</v>
      </c>
      <c r="ABB58" s="31">
        <f>TIME(入力シート!ABK58,入力シート!ABM58,0)</f>
        <v>0</v>
      </c>
      <c r="ABC58" s="24">
        <f t="shared" si="308"/>
        <v>0</v>
      </c>
      <c r="ABD58" s="24">
        <f t="shared" si="309"/>
        <v>0</v>
      </c>
      <c r="ABE58" s="24">
        <f t="shared" si="310"/>
        <v>0</v>
      </c>
      <c r="ABF58" s="26" t="str">
        <f t="shared" si="57"/>
        <v/>
      </c>
      <c r="ABG58" s="26" t="str">
        <f t="shared" si="58"/>
        <v/>
      </c>
      <c r="ABH58" s="24" t="str">
        <f t="shared" si="399"/>
        <v/>
      </c>
      <c r="ABI58" s="24" t="str">
        <f t="shared" si="482"/>
        <v/>
      </c>
      <c r="ABJ58" s="101" t="str">
        <f t="shared" si="312"/>
        <v/>
      </c>
      <c r="ABK58" s="24" t="str">
        <f t="shared" si="313"/>
        <v/>
      </c>
      <c r="ABL58" s="27">
        <f t="shared" si="380"/>
        <v>1</v>
      </c>
      <c r="ABM58" s="27" t="str">
        <f t="shared" si="314"/>
        <v>1</v>
      </c>
      <c r="ABN58" s="27" t="str">
        <f t="shared" si="360"/>
        <v/>
      </c>
      <c r="ABO58" s="27" t="str">
        <f t="shared" si="315"/>
        <v/>
      </c>
      <c r="ABP58" s="28" t="str">
        <f t="shared" ca="1" si="316"/>
        <v/>
      </c>
      <c r="ABQ58" s="33">
        <f>入力シート!ABO58</f>
        <v>0</v>
      </c>
      <c r="ABR58" s="88" t="str">
        <f t="shared" ca="1" si="483"/>
        <v/>
      </c>
      <c r="ABS58" s="87" t="str">
        <f t="shared" si="484"/>
        <v/>
      </c>
      <c r="ABT58" s="89" t="str">
        <f t="shared" ca="1" si="317"/>
        <v/>
      </c>
      <c r="ABU58" s="84">
        <f t="shared" si="318"/>
        <v>0</v>
      </c>
      <c r="ABV58" s="84" t="str">
        <f t="shared" si="485"/>
        <v/>
      </c>
      <c r="ABW58" s="84" t="str">
        <f t="shared" si="319"/>
        <v/>
      </c>
      <c r="ABX58" s="24" t="str">
        <f t="shared" si="320"/>
        <v/>
      </c>
      <c r="ABY58" s="101">
        <f>入力シート!ABP58</f>
        <v>0</v>
      </c>
      <c r="ABZ58" s="210">
        <f>入力シート!ABQ58</f>
        <v>0</v>
      </c>
      <c r="ACA58" s="211"/>
      <c r="ACB58" s="212"/>
      <c r="ACC58" s="94"/>
      <c r="ACD58" s="94"/>
      <c r="ACE58" s="94"/>
      <c r="ACF58" s="14">
        <f>入力シート!ABR58</f>
        <v>0</v>
      </c>
    </row>
    <row r="59" spans="2:760" ht="18" customHeight="1" x14ac:dyDescent="0.2">
      <c r="B59" s="30" t="str">
        <f t="shared" si="321"/>
        <v/>
      </c>
      <c r="C59" s="101">
        <f>入力シート!B59</f>
        <v>0</v>
      </c>
      <c r="D59" s="101" t="str">
        <f>IF(B59="","",入力シート!C59)</f>
        <v/>
      </c>
      <c r="E59" s="24">
        <f>TIME(入力シート!E59,入力シート!G59,0)</f>
        <v>0</v>
      </c>
      <c r="F59" s="24">
        <f>TIME(入力シート!I59,入力シート!K59,0)</f>
        <v>0</v>
      </c>
      <c r="G59" s="31">
        <f>TIME(入力シート!M59,入力シート!O59,0)</f>
        <v>0</v>
      </c>
      <c r="H59" s="31">
        <f>TIME(入力シート!Q59,入力シート!S59,0)</f>
        <v>0</v>
      </c>
      <c r="I59" s="24">
        <f t="shared" si="60"/>
        <v>0</v>
      </c>
      <c r="J59" s="24">
        <f t="shared" si="61"/>
        <v>0</v>
      </c>
      <c r="K59" s="24">
        <f t="shared" si="62"/>
        <v>0</v>
      </c>
      <c r="L59" s="26" t="str">
        <f t="shared" si="400"/>
        <v/>
      </c>
      <c r="M59" s="26" t="str">
        <f t="shared" si="486"/>
        <v/>
      </c>
      <c r="N59" s="24" t="str">
        <f>IF(E59="","",IF(AND(C59=C60,E60-F59&lt;0),999,IF(AND(C59=C60,M59=M60,E60-F59&lt;TIME(2,0,0)),"",K59)))</f>
        <v/>
      </c>
      <c r="O59" s="24" t="str">
        <f t="shared" si="402"/>
        <v/>
      </c>
      <c r="P59" s="101" t="str">
        <f t="shared" si="403"/>
        <v/>
      </c>
      <c r="Q59" s="24" t="str">
        <f t="shared" si="66"/>
        <v/>
      </c>
      <c r="R59" s="27">
        <f t="shared" si="361"/>
        <v>1</v>
      </c>
      <c r="S59" s="27" t="str">
        <f t="shared" si="404"/>
        <v>1</v>
      </c>
      <c r="T59" s="27" t="str">
        <f t="shared" si="322"/>
        <v/>
      </c>
      <c r="U59" s="27" t="str">
        <f t="shared" si="405"/>
        <v/>
      </c>
      <c r="V59" s="28" t="str">
        <f t="shared" ca="1" si="406"/>
        <v/>
      </c>
      <c r="W59" s="33">
        <f>入力シート!U59</f>
        <v>0</v>
      </c>
      <c r="X59" s="88" t="str">
        <f t="shared" ca="1" si="407"/>
        <v/>
      </c>
      <c r="Y59" s="87" t="str">
        <f t="shared" si="408"/>
        <v/>
      </c>
      <c r="Z59" s="89" t="str">
        <f t="shared" ca="1" si="70"/>
        <v/>
      </c>
      <c r="AA59" s="84">
        <f t="shared" si="71"/>
        <v>0</v>
      </c>
      <c r="AB59" s="84" t="str">
        <f t="shared" si="409"/>
        <v/>
      </c>
      <c r="AC59" s="84" t="str">
        <f t="shared" si="72"/>
        <v/>
      </c>
      <c r="AD59" s="24" t="str">
        <f t="shared" si="73"/>
        <v/>
      </c>
      <c r="AE59" s="101">
        <f>入力シート!V59</f>
        <v>0</v>
      </c>
      <c r="AF59" s="210">
        <f>入力シート!W59</f>
        <v>0</v>
      </c>
      <c r="AG59" s="211"/>
      <c r="AH59" s="212"/>
      <c r="AI59" s="94"/>
      <c r="AJ59" s="94"/>
      <c r="AK59" s="94"/>
      <c r="AL59" s="14">
        <f>入力シート!X59</f>
        <v>0</v>
      </c>
      <c r="AN59" s="30" t="str">
        <f t="shared" si="323"/>
        <v/>
      </c>
      <c r="AO59" s="101">
        <f>入力シート!AN59</f>
        <v>0</v>
      </c>
      <c r="AP59" s="101" t="str">
        <f>IF(AN59="","",入力シート!AO59)</f>
        <v/>
      </c>
      <c r="AQ59" s="24">
        <f>TIME(入力シート!AQ59,入力シート!AS59,0)</f>
        <v>0</v>
      </c>
      <c r="AR59" s="24">
        <f>TIME(入力シート!AU59,入力シート!AW59,0)</f>
        <v>0</v>
      </c>
      <c r="AS59" s="31">
        <f>TIME(入力シート!AY59,入力シート!BA59,0)</f>
        <v>0</v>
      </c>
      <c r="AT59" s="31">
        <f>TIME(入力シート!BC59,入力シート!BE59,0)</f>
        <v>0</v>
      </c>
      <c r="AU59" s="24">
        <f t="shared" si="74"/>
        <v>0</v>
      </c>
      <c r="AV59" s="24">
        <f t="shared" si="75"/>
        <v>0</v>
      </c>
      <c r="AW59" s="24">
        <f t="shared" si="76"/>
        <v>0</v>
      </c>
      <c r="AX59" s="26" t="str">
        <f t="shared" si="3"/>
        <v/>
      </c>
      <c r="AY59" s="26" t="str">
        <f t="shared" si="4"/>
        <v/>
      </c>
      <c r="AZ59" s="24" t="str">
        <f>IF(AQ59="","",IF(AND(AO59=AO60,AQ60-AR59&lt;0),999,IF(AND(AO59=AO60,AY59=AY60,AQ60-AR59&lt;TIME(2,0,0)),"",AW59)))</f>
        <v/>
      </c>
      <c r="BA59" s="24" t="str">
        <f t="shared" si="410"/>
        <v/>
      </c>
      <c r="BB59" s="101" t="str">
        <f t="shared" si="78"/>
        <v/>
      </c>
      <c r="BC59" s="24" t="str">
        <f t="shared" si="79"/>
        <v/>
      </c>
      <c r="BD59" s="27">
        <f t="shared" si="362"/>
        <v>1</v>
      </c>
      <c r="BE59" s="27" t="str">
        <f t="shared" si="80"/>
        <v>1</v>
      </c>
      <c r="BF59" s="27" t="str">
        <f t="shared" si="324"/>
        <v/>
      </c>
      <c r="BG59" s="27" t="str">
        <f t="shared" si="81"/>
        <v/>
      </c>
      <c r="BH59" s="28" t="str">
        <f t="shared" ca="1" si="82"/>
        <v/>
      </c>
      <c r="BI59" s="33">
        <f>入力シート!BG59</f>
        <v>0</v>
      </c>
      <c r="BJ59" s="88" t="str">
        <f t="shared" ca="1" si="411"/>
        <v/>
      </c>
      <c r="BK59" s="87" t="str">
        <f t="shared" si="412"/>
        <v/>
      </c>
      <c r="BL59" s="89" t="str">
        <f t="shared" ca="1" si="83"/>
        <v/>
      </c>
      <c r="BM59" s="84">
        <f t="shared" si="84"/>
        <v>0</v>
      </c>
      <c r="BN59" s="84" t="str">
        <f t="shared" si="413"/>
        <v/>
      </c>
      <c r="BO59" s="84" t="str">
        <f t="shared" si="85"/>
        <v/>
      </c>
      <c r="BP59" s="24" t="str">
        <f t="shared" si="86"/>
        <v/>
      </c>
      <c r="BQ59" s="101">
        <f>入力シート!BH59</f>
        <v>0</v>
      </c>
      <c r="BR59" s="210">
        <f>入力シート!BI59</f>
        <v>0</v>
      </c>
      <c r="BS59" s="211"/>
      <c r="BT59" s="212"/>
      <c r="BU59" s="94"/>
      <c r="BV59" s="94"/>
      <c r="BW59" s="94"/>
      <c r="BX59" s="14">
        <f>入力シート!BJ59</f>
        <v>0</v>
      </c>
      <c r="BZ59" s="30" t="str">
        <f t="shared" si="325"/>
        <v/>
      </c>
      <c r="CA59" s="101">
        <f>入力シート!BZ59</f>
        <v>0</v>
      </c>
      <c r="CB59" s="101" t="str">
        <f>IF(BZ59="","",入力シート!CA59)</f>
        <v/>
      </c>
      <c r="CC59" s="24">
        <f>TIME(入力シート!CC59,入力シート!CE59,0)</f>
        <v>0</v>
      </c>
      <c r="CD59" s="24">
        <f>TIME(入力シート!CG59,入力シート!CI59,0)</f>
        <v>0</v>
      </c>
      <c r="CE59" s="31">
        <f>TIME(入力シート!CK59,入力シート!CM59,0)</f>
        <v>0</v>
      </c>
      <c r="CF59" s="31">
        <f>TIME(入力シート!CO59,入力シート!CQ59,0)</f>
        <v>0</v>
      </c>
      <c r="CG59" s="24">
        <f t="shared" si="87"/>
        <v>0</v>
      </c>
      <c r="CH59" s="24">
        <f t="shared" si="88"/>
        <v>0</v>
      </c>
      <c r="CI59" s="24">
        <f t="shared" si="89"/>
        <v>0</v>
      </c>
      <c r="CJ59" s="26" t="str">
        <f t="shared" si="6"/>
        <v/>
      </c>
      <c r="CK59" s="26" t="str">
        <f t="shared" si="7"/>
        <v/>
      </c>
      <c r="CL59" s="24" t="str">
        <f>IF(CC59="","",IF(AND(CA59=CA60,CC60-CD59&lt;0),999,IF(AND(CA59=CA60,CK59=CK60,CC60-CD59&lt;TIME(2,0,0)),"",CI59)))</f>
        <v/>
      </c>
      <c r="CM59" s="24" t="str">
        <f t="shared" si="414"/>
        <v/>
      </c>
      <c r="CN59" s="101" t="str">
        <f t="shared" si="91"/>
        <v/>
      </c>
      <c r="CO59" s="24" t="str">
        <f t="shared" si="92"/>
        <v/>
      </c>
      <c r="CP59" s="27">
        <f t="shared" si="363"/>
        <v>1</v>
      </c>
      <c r="CQ59" s="27" t="str">
        <f t="shared" si="93"/>
        <v>1</v>
      </c>
      <c r="CR59" s="27" t="str">
        <f t="shared" si="326"/>
        <v/>
      </c>
      <c r="CS59" s="27" t="str">
        <f t="shared" si="94"/>
        <v/>
      </c>
      <c r="CT59" s="28" t="str">
        <f t="shared" ca="1" si="95"/>
        <v/>
      </c>
      <c r="CU59" s="33">
        <f>入力シート!CS59</f>
        <v>0</v>
      </c>
      <c r="CV59" s="88" t="str">
        <f t="shared" ca="1" si="415"/>
        <v/>
      </c>
      <c r="CW59" s="87" t="str">
        <f t="shared" si="416"/>
        <v/>
      </c>
      <c r="CX59" s="89" t="str">
        <f t="shared" ca="1" si="96"/>
        <v/>
      </c>
      <c r="CY59" s="84">
        <f t="shared" si="97"/>
        <v>0</v>
      </c>
      <c r="CZ59" s="84" t="str">
        <f t="shared" si="417"/>
        <v/>
      </c>
      <c r="DA59" s="84" t="str">
        <f t="shared" si="98"/>
        <v/>
      </c>
      <c r="DB59" s="24" t="str">
        <f t="shared" si="99"/>
        <v/>
      </c>
      <c r="DC59" s="101">
        <f>入力シート!CT59</f>
        <v>0</v>
      </c>
      <c r="DD59" s="210">
        <f>入力シート!CU59</f>
        <v>0</v>
      </c>
      <c r="DE59" s="211"/>
      <c r="DF59" s="212"/>
      <c r="DG59" s="94"/>
      <c r="DH59" s="94"/>
      <c r="DI59" s="94"/>
      <c r="DJ59" s="14">
        <f>入力シート!CV59</f>
        <v>0</v>
      </c>
      <c r="DL59" s="30" t="str">
        <f t="shared" si="327"/>
        <v/>
      </c>
      <c r="DM59" s="101">
        <f>入力シート!DL59</f>
        <v>0</v>
      </c>
      <c r="DN59" s="101" t="str">
        <f>IF(DL59="","",入力シート!DM59)</f>
        <v/>
      </c>
      <c r="DO59" s="24">
        <f>TIME(入力シート!DO59,入力シート!DQ59,0)</f>
        <v>0</v>
      </c>
      <c r="DP59" s="24">
        <f>TIME(入力シート!DS59,入力シート!DU59,0)</f>
        <v>0</v>
      </c>
      <c r="DQ59" s="31">
        <f>TIME(入力シート!DW59,入力シート!DY59,0)</f>
        <v>0</v>
      </c>
      <c r="DR59" s="31">
        <f>TIME(入力シート!EA59,入力シート!EC59,0)</f>
        <v>0</v>
      </c>
      <c r="DS59" s="24">
        <f t="shared" si="100"/>
        <v>0</v>
      </c>
      <c r="DT59" s="24">
        <f t="shared" si="101"/>
        <v>0</v>
      </c>
      <c r="DU59" s="24">
        <f t="shared" si="102"/>
        <v>0</v>
      </c>
      <c r="DV59" s="26" t="str">
        <f t="shared" si="9"/>
        <v/>
      </c>
      <c r="DW59" s="26" t="str">
        <f t="shared" si="10"/>
        <v/>
      </c>
      <c r="DX59" s="24" t="str">
        <f>IF(DO59="","",IF(AND(DM59=DM60,DO60-DP59&lt;0),999,IF(AND(DM59=DM60,DW59=DW60,DO60-DP59&lt;TIME(2,0,0)),"",DU59)))</f>
        <v/>
      </c>
      <c r="DY59" s="24" t="str">
        <f t="shared" si="418"/>
        <v/>
      </c>
      <c r="DZ59" s="101" t="str">
        <f t="shared" si="104"/>
        <v/>
      </c>
      <c r="EA59" s="24" t="str">
        <f t="shared" si="105"/>
        <v/>
      </c>
      <c r="EB59" s="27">
        <f t="shared" si="364"/>
        <v>1</v>
      </c>
      <c r="EC59" s="27" t="str">
        <f t="shared" si="106"/>
        <v>1</v>
      </c>
      <c r="ED59" s="27" t="str">
        <f t="shared" si="328"/>
        <v/>
      </c>
      <c r="EE59" s="27" t="str">
        <f t="shared" si="107"/>
        <v/>
      </c>
      <c r="EF59" s="28" t="str">
        <f t="shared" ca="1" si="108"/>
        <v/>
      </c>
      <c r="EG59" s="33">
        <f>入力シート!EE59</f>
        <v>0</v>
      </c>
      <c r="EH59" s="88" t="str">
        <f t="shared" ca="1" si="419"/>
        <v/>
      </c>
      <c r="EI59" s="87" t="str">
        <f t="shared" si="420"/>
        <v/>
      </c>
      <c r="EJ59" s="89" t="str">
        <f t="shared" ca="1" si="109"/>
        <v/>
      </c>
      <c r="EK59" s="84">
        <f t="shared" si="110"/>
        <v>0</v>
      </c>
      <c r="EL59" s="84" t="str">
        <f t="shared" si="421"/>
        <v/>
      </c>
      <c r="EM59" s="84" t="str">
        <f t="shared" si="111"/>
        <v/>
      </c>
      <c r="EN59" s="24" t="str">
        <f t="shared" si="112"/>
        <v/>
      </c>
      <c r="EO59" s="101">
        <f>入力シート!EF59</f>
        <v>0</v>
      </c>
      <c r="EP59" s="210">
        <f>入力シート!EG59</f>
        <v>0</v>
      </c>
      <c r="EQ59" s="211"/>
      <c r="ER59" s="212"/>
      <c r="ES59" s="94"/>
      <c r="ET59" s="94"/>
      <c r="EU59" s="94"/>
      <c r="EV59" s="14">
        <f>入力シート!EH59</f>
        <v>0</v>
      </c>
      <c r="EX59" s="30" t="str">
        <f t="shared" si="329"/>
        <v/>
      </c>
      <c r="EY59" s="101">
        <f>入力シート!EX59</f>
        <v>0</v>
      </c>
      <c r="EZ59" s="101" t="str">
        <f>IF(EX59="","",入力シート!EY59)</f>
        <v/>
      </c>
      <c r="FA59" s="24">
        <f>TIME(入力シート!FA59,入力シート!FC59,0)</f>
        <v>0</v>
      </c>
      <c r="FB59" s="24">
        <f>TIME(入力シート!FE59,入力シート!FG59,0)</f>
        <v>0</v>
      </c>
      <c r="FC59" s="31">
        <f>TIME(入力シート!FI59,入力シート!FK59,0)</f>
        <v>0</v>
      </c>
      <c r="FD59" s="31">
        <f>TIME(入力シート!FM59,入力シート!FO59,0)</f>
        <v>0</v>
      </c>
      <c r="FE59" s="24">
        <f t="shared" si="113"/>
        <v>0</v>
      </c>
      <c r="FF59" s="24">
        <f t="shared" si="114"/>
        <v>0</v>
      </c>
      <c r="FG59" s="24">
        <f t="shared" si="115"/>
        <v>0</v>
      </c>
      <c r="FH59" s="26" t="str">
        <f t="shared" si="12"/>
        <v/>
      </c>
      <c r="FI59" s="26" t="str">
        <f t="shared" si="13"/>
        <v/>
      </c>
      <c r="FJ59" s="24" t="str">
        <f>IF(FA59="","",IF(AND(EY59=EY60,FA60-FB59&lt;0),999,IF(AND(EY59=EY60,FI59=FI60,FA60-FB59&lt;TIME(2,0,0)),"",FG59)))</f>
        <v/>
      </c>
      <c r="FK59" s="24" t="str">
        <f t="shared" si="422"/>
        <v/>
      </c>
      <c r="FL59" s="101" t="str">
        <f t="shared" si="117"/>
        <v/>
      </c>
      <c r="FM59" s="24" t="str">
        <f t="shared" si="118"/>
        <v/>
      </c>
      <c r="FN59" s="27">
        <f t="shared" si="365"/>
        <v>1</v>
      </c>
      <c r="FO59" s="27" t="str">
        <f t="shared" si="119"/>
        <v>1</v>
      </c>
      <c r="FP59" s="27" t="str">
        <f t="shared" si="330"/>
        <v/>
      </c>
      <c r="FQ59" s="27" t="str">
        <f t="shared" si="120"/>
        <v/>
      </c>
      <c r="FR59" s="28" t="str">
        <f t="shared" ca="1" si="121"/>
        <v/>
      </c>
      <c r="FS59" s="33">
        <f>入力シート!FQ59</f>
        <v>0</v>
      </c>
      <c r="FT59" s="88" t="str">
        <f t="shared" ca="1" si="423"/>
        <v/>
      </c>
      <c r="FU59" s="87" t="str">
        <f t="shared" si="424"/>
        <v/>
      </c>
      <c r="FV59" s="89" t="str">
        <f t="shared" ca="1" si="122"/>
        <v/>
      </c>
      <c r="FW59" s="84">
        <f t="shared" si="123"/>
        <v>0</v>
      </c>
      <c r="FX59" s="84" t="str">
        <f t="shared" si="425"/>
        <v/>
      </c>
      <c r="FY59" s="84" t="str">
        <f t="shared" si="124"/>
        <v/>
      </c>
      <c r="FZ59" s="24" t="str">
        <f t="shared" si="125"/>
        <v/>
      </c>
      <c r="GA59" s="101">
        <f>入力シート!FR59</f>
        <v>0</v>
      </c>
      <c r="GB59" s="210">
        <f>入力シート!FS59</f>
        <v>0</v>
      </c>
      <c r="GC59" s="211"/>
      <c r="GD59" s="212"/>
      <c r="GE59" s="94"/>
      <c r="GF59" s="94"/>
      <c r="GG59" s="94"/>
      <c r="GH59" s="14">
        <f>入力シート!FT59</f>
        <v>0</v>
      </c>
      <c r="GJ59" s="30" t="str">
        <f t="shared" si="331"/>
        <v/>
      </c>
      <c r="GK59" s="101">
        <f>入力シート!GJ59</f>
        <v>0</v>
      </c>
      <c r="GL59" s="101" t="str">
        <f>IF(GJ59="","",入力シート!GK59)</f>
        <v/>
      </c>
      <c r="GM59" s="24">
        <f>TIME(入力シート!GM59,入力シート!GO59,0)</f>
        <v>0</v>
      </c>
      <c r="GN59" s="24">
        <f>TIME(入力シート!GQ59,入力シート!GS59,0)</f>
        <v>0</v>
      </c>
      <c r="GO59" s="31">
        <f>TIME(入力シート!GU59,入力シート!GW59,0)</f>
        <v>0</v>
      </c>
      <c r="GP59" s="31">
        <f>TIME(入力シート!GY59,入力シート!HA59,0)</f>
        <v>0</v>
      </c>
      <c r="GQ59" s="24">
        <f t="shared" si="126"/>
        <v>0</v>
      </c>
      <c r="GR59" s="24">
        <f t="shared" si="127"/>
        <v>0</v>
      </c>
      <c r="GS59" s="24">
        <f t="shared" si="128"/>
        <v>0</v>
      </c>
      <c r="GT59" s="26" t="str">
        <f t="shared" si="15"/>
        <v/>
      </c>
      <c r="GU59" s="26" t="str">
        <f t="shared" si="16"/>
        <v/>
      </c>
      <c r="GV59" s="24" t="str">
        <f>IF(GM59="","",IF(AND(GK59=GK60,GM60-GN59&lt;0),999,IF(AND(GK59=GK60,GU59=GU60,GM60-GN59&lt;TIME(2,0,0)),"",GS59)))</f>
        <v/>
      </c>
      <c r="GW59" s="24" t="str">
        <f t="shared" si="426"/>
        <v/>
      </c>
      <c r="GX59" s="101" t="str">
        <f t="shared" si="130"/>
        <v/>
      </c>
      <c r="GY59" s="24" t="str">
        <f t="shared" si="131"/>
        <v/>
      </c>
      <c r="GZ59" s="27">
        <f t="shared" si="366"/>
        <v>1</v>
      </c>
      <c r="HA59" s="27" t="str">
        <f t="shared" si="132"/>
        <v>1</v>
      </c>
      <c r="HB59" s="27" t="str">
        <f t="shared" si="332"/>
        <v/>
      </c>
      <c r="HC59" s="27" t="str">
        <f t="shared" si="133"/>
        <v/>
      </c>
      <c r="HD59" s="28" t="str">
        <f t="shared" ca="1" si="134"/>
        <v/>
      </c>
      <c r="HE59" s="33">
        <f>入力シート!HC59</f>
        <v>0</v>
      </c>
      <c r="HF59" s="88" t="str">
        <f t="shared" ca="1" si="427"/>
        <v/>
      </c>
      <c r="HG59" s="87" t="str">
        <f t="shared" si="428"/>
        <v/>
      </c>
      <c r="HH59" s="89" t="str">
        <f t="shared" ca="1" si="135"/>
        <v/>
      </c>
      <c r="HI59" s="84">
        <f t="shared" si="136"/>
        <v>0</v>
      </c>
      <c r="HJ59" s="84" t="str">
        <f t="shared" si="429"/>
        <v/>
      </c>
      <c r="HK59" s="84" t="str">
        <f t="shared" si="137"/>
        <v/>
      </c>
      <c r="HL59" s="24" t="str">
        <f t="shared" si="138"/>
        <v/>
      </c>
      <c r="HM59" s="101">
        <f>入力シート!HD59</f>
        <v>0</v>
      </c>
      <c r="HN59" s="210">
        <f>入力シート!HE59</f>
        <v>0</v>
      </c>
      <c r="HO59" s="211"/>
      <c r="HP59" s="212"/>
      <c r="HQ59" s="94"/>
      <c r="HR59" s="94"/>
      <c r="HS59" s="94"/>
      <c r="HT59" s="14">
        <f>入力シート!HF59</f>
        <v>0</v>
      </c>
      <c r="HV59" s="30" t="str">
        <f t="shared" si="333"/>
        <v/>
      </c>
      <c r="HW59" s="101">
        <f>入力シート!HV59</f>
        <v>0</v>
      </c>
      <c r="HX59" s="101" t="str">
        <f>IF(HV59="","",入力シート!HW59)</f>
        <v/>
      </c>
      <c r="HY59" s="24">
        <f>TIME(入力シート!HY59,入力シート!IA59,0)</f>
        <v>0</v>
      </c>
      <c r="HZ59" s="24">
        <f>TIME(入力シート!IC59,入力シート!IE59,0)</f>
        <v>0</v>
      </c>
      <c r="IA59" s="31">
        <f>TIME(入力シート!IG59,入力シート!II59,0)</f>
        <v>0</v>
      </c>
      <c r="IB59" s="31">
        <f>TIME(入力シート!IK59,入力シート!IM59,0)</f>
        <v>0</v>
      </c>
      <c r="IC59" s="24">
        <f t="shared" si="139"/>
        <v>0</v>
      </c>
      <c r="ID59" s="24">
        <f t="shared" si="140"/>
        <v>0</v>
      </c>
      <c r="IE59" s="24">
        <f t="shared" si="141"/>
        <v>0</v>
      </c>
      <c r="IF59" s="26" t="str">
        <f t="shared" si="18"/>
        <v/>
      </c>
      <c r="IG59" s="26" t="str">
        <f t="shared" si="19"/>
        <v/>
      </c>
      <c r="IH59" s="24" t="str">
        <f>IF(HY59="","",IF(AND(HW59=HW60,HY60-HZ59&lt;0),999,IF(AND(HW59=HW60,IG59=IG60,HY60-HZ59&lt;TIME(2,0,0)),"",IE59)))</f>
        <v/>
      </c>
      <c r="II59" s="24" t="str">
        <f t="shared" si="430"/>
        <v/>
      </c>
      <c r="IJ59" s="101" t="str">
        <f t="shared" si="143"/>
        <v/>
      </c>
      <c r="IK59" s="24" t="str">
        <f t="shared" si="144"/>
        <v/>
      </c>
      <c r="IL59" s="27">
        <f t="shared" si="367"/>
        <v>1</v>
      </c>
      <c r="IM59" s="27" t="str">
        <f t="shared" si="145"/>
        <v>1</v>
      </c>
      <c r="IN59" s="27" t="str">
        <f t="shared" si="334"/>
        <v/>
      </c>
      <c r="IO59" s="27" t="str">
        <f t="shared" si="146"/>
        <v/>
      </c>
      <c r="IP59" s="28" t="str">
        <f t="shared" ca="1" si="147"/>
        <v/>
      </c>
      <c r="IQ59" s="33">
        <f>入力シート!IO59</f>
        <v>0</v>
      </c>
      <c r="IR59" s="88" t="str">
        <f t="shared" ca="1" si="431"/>
        <v/>
      </c>
      <c r="IS59" s="87" t="str">
        <f t="shared" si="432"/>
        <v/>
      </c>
      <c r="IT59" s="89" t="str">
        <f t="shared" ca="1" si="148"/>
        <v/>
      </c>
      <c r="IU59" s="84">
        <f t="shared" si="149"/>
        <v>0</v>
      </c>
      <c r="IV59" s="84" t="str">
        <f t="shared" si="433"/>
        <v/>
      </c>
      <c r="IW59" s="84" t="str">
        <f t="shared" si="150"/>
        <v/>
      </c>
      <c r="IX59" s="24" t="str">
        <f t="shared" si="151"/>
        <v/>
      </c>
      <c r="IY59" s="101">
        <f>入力シート!IP59</f>
        <v>0</v>
      </c>
      <c r="IZ59" s="210">
        <f>入力シート!IQ59</f>
        <v>0</v>
      </c>
      <c r="JA59" s="211"/>
      <c r="JB59" s="212"/>
      <c r="JC59" s="94"/>
      <c r="JD59" s="94"/>
      <c r="JE59" s="94"/>
      <c r="JF59" s="14">
        <f>入力シート!IR59</f>
        <v>0</v>
      </c>
      <c r="JH59" s="30" t="str">
        <f t="shared" si="335"/>
        <v/>
      </c>
      <c r="JI59" s="101">
        <f>入力シート!JH59</f>
        <v>0</v>
      </c>
      <c r="JJ59" s="101" t="str">
        <f>IF(JH59="","",入力シート!JI59)</f>
        <v/>
      </c>
      <c r="JK59" s="24">
        <f>TIME(入力シート!JK59,入力シート!JM59,0)</f>
        <v>0</v>
      </c>
      <c r="JL59" s="24">
        <f>TIME(入力シート!JO59,入力シート!JQ59,0)</f>
        <v>0</v>
      </c>
      <c r="JM59" s="31">
        <f>TIME(入力シート!JS59,入力シート!JU59,0)</f>
        <v>0</v>
      </c>
      <c r="JN59" s="31">
        <f>TIME(入力シート!JW59,入力シート!JY59,0)</f>
        <v>0</v>
      </c>
      <c r="JO59" s="24">
        <f t="shared" si="152"/>
        <v>0</v>
      </c>
      <c r="JP59" s="24">
        <f t="shared" si="153"/>
        <v>0</v>
      </c>
      <c r="JQ59" s="24">
        <f t="shared" si="154"/>
        <v>0</v>
      </c>
      <c r="JR59" s="26" t="str">
        <f t="shared" si="21"/>
        <v/>
      </c>
      <c r="JS59" s="26" t="str">
        <f t="shared" si="22"/>
        <v/>
      </c>
      <c r="JT59" s="24" t="str">
        <f>IF(JK59="","",IF(AND(JI59=JI60,JK60-JL59&lt;0),999,IF(AND(JI59=JI60,JS59=JS60,JK60-JL59&lt;TIME(2,0,0)),"",JQ59)))</f>
        <v/>
      </c>
      <c r="JU59" s="24" t="str">
        <f t="shared" si="434"/>
        <v/>
      </c>
      <c r="JV59" s="101" t="str">
        <f t="shared" si="156"/>
        <v/>
      </c>
      <c r="JW59" s="24" t="str">
        <f t="shared" si="157"/>
        <v/>
      </c>
      <c r="JX59" s="27">
        <f t="shared" si="368"/>
        <v>1</v>
      </c>
      <c r="JY59" s="27" t="str">
        <f t="shared" si="158"/>
        <v>1</v>
      </c>
      <c r="JZ59" s="27" t="str">
        <f t="shared" si="336"/>
        <v/>
      </c>
      <c r="KA59" s="27" t="str">
        <f t="shared" si="159"/>
        <v/>
      </c>
      <c r="KB59" s="28" t="str">
        <f t="shared" ca="1" si="160"/>
        <v/>
      </c>
      <c r="KC59" s="33">
        <f>入力シート!KA59</f>
        <v>0</v>
      </c>
      <c r="KD59" s="88" t="str">
        <f t="shared" ca="1" si="435"/>
        <v/>
      </c>
      <c r="KE59" s="87" t="str">
        <f t="shared" si="436"/>
        <v/>
      </c>
      <c r="KF59" s="89" t="str">
        <f t="shared" ca="1" si="161"/>
        <v/>
      </c>
      <c r="KG59" s="84">
        <f t="shared" si="162"/>
        <v>0</v>
      </c>
      <c r="KH59" s="84" t="str">
        <f t="shared" si="437"/>
        <v/>
      </c>
      <c r="KI59" s="84" t="str">
        <f t="shared" si="163"/>
        <v/>
      </c>
      <c r="KJ59" s="24" t="str">
        <f t="shared" si="164"/>
        <v/>
      </c>
      <c r="KK59" s="101">
        <f>入力シート!KB59</f>
        <v>0</v>
      </c>
      <c r="KL59" s="210">
        <f>入力シート!KC59</f>
        <v>0</v>
      </c>
      <c r="KM59" s="211"/>
      <c r="KN59" s="212"/>
      <c r="KO59" s="94"/>
      <c r="KP59" s="94"/>
      <c r="KQ59" s="94"/>
      <c r="KR59" s="14">
        <f>入力シート!KD59</f>
        <v>0</v>
      </c>
      <c r="KT59" s="30" t="str">
        <f t="shared" si="337"/>
        <v/>
      </c>
      <c r="KU59" s="101">
        <f>入力シート!KT59</f>
        <v>0</v>
      </c>
      <c r="KV59" s="101" t="str">
        <f>IF(KT59="","",入力シート!KU59)</f>
        <v/>
      </c>
      <c r="KW59" s="24">
        <f>TIME(入力シート!KW59,入力シート!KY59,0)</f>
        <v>0</v>
      </c>
      <c r="KX59" s="24">
        <f>TIME(入力シート!LA59,入力シート!LC59,0)</f>
        <v>0</v>
      </c>
      <c r="KY59" s="31">
        <f>TIME(入力シート!LE59,入力シート!LG59,0)</f>
        <v>0</v>
      </c>
      <c r="KZ59" s="31">
        <f>TIME(入力シート!LI59,入力シート!LK59,0)</f>
        <v>0</v>
      </c>
      <c r="LA59" s="24">
        <f t="shared" si="165"/>
        <v>0</v>
      </c>
      <c r="LB59" s="24">
        <f t="shared" si="166"/>
        <v>0</v>
      </c>
      <c r="LC59" s="24">
        <f t="shared" si="167"/>
        <v>0</v>
      </c>
      <c r="LD59" s="26" t="str">
        <f t="shared" si="24"/>
        <v/>
      </c>
      <c r="LE59" s="26" t="str">
        <f t="shared" si="25"/>
        <v/>
      </c>
      <c r="LF59" s="24" t="str">
        <f>IF(KW59="","",IF(AND(KU59=KU60,KW60-KX59&lt;0),999,IF(AND(KU59=KU60,LE59=LE60,KW60-KX59&lt;TIME(2,0,0)),"",LC59)))</f>
        <v/>
      </c>
      <c r="LG59" s="24" t="str">
        <f t="shared" si="438"/>
        <v/>
      </c>
      <c r="LH59" s="101" t="str">
        <f t="shared" si="169"/>
        <v/>
      </c>
      <c r="LI59" s="24" t="str">
        <f t="shared" si="170"/>
        <v/>
      </c>
      <c r="LJ59" s="27">
        <f t="shared" si="369"/>
        <v>1</v>
      </c>
      <c r="LK59" s="27" t="str">
        <f t="shared" si="171"/>
        <v>1</v>
      </c>
      <c r="LL59" s="27" t="str">
        <f t="shared" si="338"/>
        <v/>
      </c>
      <c r="LM59" s="27" t="str">
        <f t="shared" si="172"/>
        <v/>
      </c>
      <c r="LN59" s="28" t="str">
        <f t="shared" ca="1" si="173"/>
        <v/>
      </c>
      <c r="LO59" s="33">
        <f>入力シート!LM59</f>
        <v>0</v>
      </c>
      <c r="LP59" s="88" t="str">
        <f t="shared" ca="1" si="439"/>
        <v/>
      </c>
      <c r="LQ59" s="87" t="str">
        <f t="shared" si="440"/>
        <v/>
      </c>
      <c r="LR59" s="89" t="str">
        <f t="shared" ca="1" si="174"/>
        <v/>
      </c>
      <c r="LS59" s="84">
        <f t="shared" si="175"/>
        <v>0</v>
      </c>
      <c r="LT59" s="84" t="str">
        <f t="shared" si="441"/>
        <v/>
      </c>
      <c r="LU59" s="84" t="str">
        <f t="shared" si="176"/>
        <v/>
      </c>
      <c r="LV59" s="24" t="str">
        <f t="shared" si="177"/>
        <v/>
      </c>
      <c r="LW59" s="101">
        <f>入力シート!LN59</f>
        <v>0</v>
      </c>
      <c r="LX59" s="210">
        <f>入力シート!LO59</f>
        <v>0</v>
      </c>
      <c r="LY59" s="211"/>
      <c r="LZ59" s="212"/>
      <c r="MA59" s="94"/>
      <c r="MB59" s="94"/>
      <c r="MC59" s="94"/>
      <c r="MD59" s="14">
        <f>入力シート!LP59</f>
        <v>0</v>
      </c>
      <c r="MF59" s="30" t="str">
        <f t="shared" si="339"/>
        <v/>
      </c>
      <c r="MG59" s="101">
        <f>入力シート!MF59</f>
        <v>0</v>
      </c>
      <c r="MH59" s="101" t="str">
        <f>IF(MF59="","",入力シート!MG59)</f>
        <v/>
      </c>
      <c r="MI59" s="24">
        <f>TIME(入力シート!MI59,入力シート!MK59,0)</f>
        <v>0</v>
      </c>
      <c r="MJ59" s="24">
        <f>TIME(入力シート!MM59,入力シート!MO59,0)</f>
        <v>0</v>
      </c>
      <c r="MK59" s="31">
        <f>TIME(入力シート!MQ59,入力シート!MS59,0)</f>
        <v>0</v>
      </c>
      <c r="ML59" s="31">
        <f>TIME(入力シート!MU59,入力シート!MW59,0)</f>
        <v>0</v>
      </c>
      <c r="MM59" s="24">
        <f t="shared" si="178"/>
        <v>0</v>
      </c>
      <c r="MN59" s="24">
        <f t="shared" si="179"/>
        <v>0</v>
      </c>
      <c r="MO59" s="24">
        <f t="shared" si="180"/>
        <v>0</v>
      </c>
      <c r="MP59" s="26" t="str">
        <f t="shared" si="27"/>
        <v/>
      </c>
      <c r="MQ59" s="26" t="str">
        <f t="shared" si="28"/>
        <v/>
      </c>
      <c r="MR59" s="24" t="str">
        <f>IF(MI59="","",IF(AND(MG59=MG60,MI60-MJ59&lt;0),999,IF(AND(MG59=MG60,MQ59=MQ60,MI60-MJ59&lt;TIME(2,0,0)),"",MO59)))</f>
        <v/>
      </c>
      <c r="MS59" s="24" t="str">
        <f t="shared" si="442"/>
        <v/>
      </c>
      <c r="MT59" s="101" t="str">
        <f t="shared" si="182"/>
        <v/>
      </c>
      <c r="MU59" s="24" t="str">
        <f t="shared" si="183"/>
        <v/>
      </c>
      <c r="MV59" s="27">
        <f t="shared" si="370"/>
        <v>1</v>
      </c>
      <c r="MW59" s="27" t="str">
        <f t="shared" si="184"/>
        <v>1</v>
      </c>
      <c r="MX59" s="27" t="str">
        <f t="shared" si="340"/>
        <v/>
      </c>
      <c r="MY59" s="27" t="str">
        <f t="shared" si="185"/>
        <v/>
      </c>
      <c r="MZ59" s="28" t="str">
        <f t="shared" ca="1" si="186"/>
        <v/>
      </c>
      <c r="NA59" s="33">
        <f>入力シート!MY59</f>
        <v>0</v>
      </c>
      <c r="NB59" s="88" t="str">
        <f t="shared" ca="1" si="443"/>
        <v/>
      </c>
      <c r="NC59" s="87" t="str">
        <f t="shared" si="444"/>
        <v/>
      </c>
      <c r="ND59" s="89" t="str">
        <f t="shared" ca="1" si="187"/>
        <v/>
      </c>
      <c r="NE59" s="84">
        <f t="shared" si="188"/>
        <v>0</v>
      </c>
      <c r="NF59" s="84" t="str">
        <f t="shared" si="445"/>
        <v/>
      </c>
      <c r="NG59" s="84" t="str">
        <f t="shared" si="189"/>
        <v/>
      </c>
      <c r="NH59" s="24" t="str">
        <f t="shared" si="190"/>
        <v/>
      </c>
      <c r="NI59" s="101">
        <f>入力シート!MZ59</f>
        <v>0</v>
      </c>
      <c r="NJ59" s="210">
        <f>入力シート!NA59</f>
        <v>0</v>
      </c>
      <c r="NK59" s="211"/>
      <c r="NL59" s="212"/>
      <c r="NM59" s="94"/>
      <c r="NN59" s="94"/>
      <c r="NO59" s="94"/>
      <c r="NP59" s="14">
        <f>入力シート!NB59</f>
        <v>0</v>
      </c>
      <c r="NR59" s="30" t="str">
        <f t="shared" si="341"/>
        <v/>
      </c>
      <c r="NS59" s="101">
        <f>入力シート!NR59</f>
        <v>0</v>
      </c>
      <c r="NT59" s="101" t="str">
        <f>IF(NR59="","",入力シート!NS59)</f>
        <v/>
      </c>
      <c r="NU59" s="24">
        <f>TIME(入力シート!NU59,入力シート!NW59,0)</f>
        <v>0</v>
      </c>
      <c r="NV59" s="24">
        <f>TIME(入力シート!NY59,入力シート!OA59,0)</f>
        <v>0</v>
      </c>
      <c r="NW59" s="31">
        <f>TIME(入力シート!OC59,入力シート!OE59,0)</f>
        <v>0</v>
      </c>
      <c r="NX59" s="31">
        <f>TIME(入力シート!OG59,入力シート!OI59,0)</f>
        <v>0</v>
      </c>
      <c r="NY59" s="24">
        <f t="shared" si="191"/>
        <v>0</v>
      </c>
      <c r="NZ59" s="24">
        <f t="shared" si="192"/>
        <v>0</v>
      </c>
      <c r="OA59" s="24">
        <f t="shared" si="193"/>
        <v>0</v>
      </c>
      <c r="OB59" s="26" t="str">
        <f t="shared" si="30"/>
        <v/>
      </c>
      <c r="OC59" s="26" t="str">
        <f t="shared" si="31"/>
        <v/>
      </c>
      <c r="OD59" s="24" t="str">
        <f>IF(NU59="","",IF(AND(NS59=NS60,NU60-NV59&lt;0),999,IF(AND(NS59=NS60,OC59=OC60,NU60-NV59&lt;TIME(2,0,0)),"",OA59)))</f>
        <v/>
      </c>
      <c r="OE59" s="24" t="str">
        <f t="shared" si="446"/>
        <v/>
      </c>
      <c r="OF59" s="101" t="str">
        <f t="shared" si="195"/>
        <v/>
      </c>
      <c r="OG59" s="24" t="str">
        <f t="shared" si="196"/>
        <v/>
      </c>
      <c r="OH59" s="27">
        <f t="shared" si="371"/>
        <v>1</v>
      </c>
      <c r="OI59" s="27" t="str">
        <f t="shared" si="197"/>
        <v>1</v>
      </c>
      <c r="OJ59" s="27" t="str">
        <f t="shared" si="342"/>
        <v/>
      </c>
      <c r="OK59" s="27" t="str">
        <f t="shared" si="198"/>
        <v/>
      </c>
      <c r="OL59" s="28" t="str">
        <f t="shared" ca="1" si="199"/>
        <v/>
      </c>
      <c r="OM59" s="33">
        <f>入力シート!OK59</f>
        <v>0</v>
      </c>
      <c r="ON59" s="88" t="str">
        <f t="shared" ca="1" si="447"/>
        <v/>
      </c>
      <c r="OO59" s="87" t="str">
        <f t="shared" si="448"/>
        <v/>
      </c>
      <c r="OP59" s="89" t="str">
        <f t="shared" ca="1" si="200"/>
        <v/>
      </c>
      <c r="OQ59" s="84">
        <f t="shared" si="201"/>
        <v>0</v>
      </c>
      <c r="OR59" s="84" t="str">
        <f t="shared" si="449"/>
        <v/>
      </c>
      <c r="OS59" s="84" t="str">
        <f t="shared" si="202"/>
        <v/>
      </c>
      <c r="OT59" s="24" t="str">
        <f t="shared" si="203"/>
        <v/>
      </c>
      <c r="OU59" s="101">
        <f>入力シート!OL59</f>
        <v>0</v>
      </c>
      <c r="OV59" s="210">
        <f>入力シート!OM59</f>
        <v>0</v>
      </c>
      <c r="OW59" s="211"/>
      <c r="OX59" s="212"/>
      <c r="OY59" s="94"/>
      <c r="OZ59" s="94"/>
      <c r="PA59" s="94"/>
      <c r="PB59" s="14">
        <f>入力シート!ON59</f>
        <v>0</v>
      </c>
      <c r="PD59" s="30" t="str">
        <f t="shared" si="343"/>
        <v/>
      </c>
      <c r="PE59" s="101">
        <f>入力シート!PD59</f>
        <v>0</v>
      </c>
      <c r="PF59" s="101" t="str">
        <f>IF(PD59="","",入力シート!PE59)</f>
        <v/>
      </c>
      <c r="PG59" s="24">
        <f>TIME(入力シート!PG59,入力シート!PI59,0)</f>
        <v>0</v>
      </c>
      <c r="PH59" s="24">
        <f>TIME(入力シート!PK59,入力シート!PM59,0)</f>
        <v>0</v>
      </c>
      <c r="PI59" s="31">
        <f>TIME(入力シート!PO59,入力シート!PQ59,0)</f>
        <v>0</v>
      </c>
      <c r="PJ59" s="31">
        <f>TIME(入力シート!PS59,入力シート!PU59,0)</f>
        <v>0</v>
      </c>
      <c r="PK59" s="24">
        <f t="shared" si="204"/>
        <v>0</v>
      </c>
      <c r="PL59" s="24">
        <f t="shared" si="205"/>
        <v>0</v>
      </c>
      <c r="PM59" s="24">
        <f t="shared" si="206"/>
        <v>0</v>
      </c>
      <c r="PN59" s="26" t="str">
        <f t="shared" si="33"/>
        <v/>
      </c>
      <c r="PO59" s="26" t="str">
        <f t="shared" si="34"/>
        <v/>
      </c>
      <c r="PP59" s="24" t="str">
        <f>IF(PG59="","",IF(AND(PE59=PE60,PG60-PH59&lt;0),999,IF(AND(PE59=PE60,PO59=PO60,PG60-PH59&lt;TIME(2,0,0)),"",PM59)))</f>
        <v/>
      </c>
      <c r="PQ59" s="24" t="str">
        <f t="shared" si="450"/>
        <v/>
      </c>
      <c r="PR59" s="101" t="str">
        <f t="shared" si="208"/>
        <v/>
      </c>
      <c r="PS59" s="24" t="str">
        <f t="shared" si="209"/>
        <v/>
      </c>
      <c r="PT59" s="27">
        <f t="shared" si="372"/>
        <v>1</v>
      </c>
      <c r="PU59" s="27" t="str">
        <f t="shared" si="210"/>
        <v>1</v>
      </c>
      <c r="PV59" s="27" t="str">
        <f t="shared" si="344"/>
        <v/>
      </c>
      <c r="PW59" s="27" t="str">
        <f t="shared" si="211"/>
        <v/>
      </c>
      <c r="PX59" s="28" t="str">
        <f t="shared" ca="1" si="212"/>
        <v/>
      </c>
      <c r="PY59" s="33">
        <f>入力シート!PW59</f>
        <v>0</v>
      </c>
      <c r="PZ59" s="88" t="str">
        <f t="shared" ca="1" si="451"/>
        <v/>
      </c>
      <c r="QA59" s="87" t="str">
        <f t="shared" si="452"/>
        <v/>
      </c>
      <c r="QB59" s="89" t="str">
        <f t="shared" ca="1" si="213"/>
        <v/>
      </c>
      <c r="QC59" s="84">
        <f t="shared" si="214"/>
        <v>0</v>
      </c>
      <c r="QD59" s="84" t="str">
        <f t="shared" si="453"/>
        <v/>
      </c>
      <c r="QE59" s="84" t="str">
        <f t="shared" si="215"/>
        <v/>
      </c>
      <c r="QF59" s="24" t="str">
        <f t="shared" si="216"/>
        <v/>
      </c>
      <c r="QG59" s="101">
        <f>入力シート!PX59</f>
        <v>0</v>
      </c>
      <c r="QH59" s="210">
        <f>入力シート!PY59</f>
        <v>0</v>
      </c>
      <c r="QI59" s="211"/>
      <c r="QJ59" s="212"/>
      <c r="QK59" s="94"/>
      <c r="QL59" s="94"/>
      <c r="QM59" s="94"/>
      <c r="QN59" s="14">
        <f>入力シート!PZ59</f>
        <v>0</v>
      </c>
      <c r="QP59" s="30" t="str">
        <f t="shared" si="345"/>
        <v/>
      </c>
      <c r="QQ59" s="101">
        <f>入力シート!QP59</f>
        <v>0</v>
      </c>
      <c r="QR59" s="101" t="str">
        <f>IF(QP59="","",入力シート!QQ59)</f>
        <v/>
      </c>
      <c r="QS59" s="24">
        <f>TIME(入力シート!QS59,入力シート!QU59,0)</f>
        <v>0</v>
      </c>
      <c r="QT59" s="24">
        <f>TIME(入力シート!QW59,入力シート!QY59,0)</f>
        <v>0</v>
      </c>
      <c r="QU59" s="31">
        <f>TIME(入力シート!RA59,入力シート!RC59,0)</f>
        <v>0</v>
      </c>
      <c r="QV59" s="31">
        <f>TIME(入力シート!RE59,入力シート!RG59,0)</f>
        <v>0</v>
      </c>
      <c r="QW59" s="24">
        <f t="shared" si="217"/>
        <v>0</v>
      </c>
      <c r="QX59" s="24">
        <f t="shared" si="218"/>
        <v>0</v>
      </c>
      <c r="QY59" s="24">
        <f t="shared" si="219"/>
        <v>0</v>
      </c>
      <c r="QZ59" s="26" t="str">
        <f t="shared" si="36"/>
        <v/>
      </c>
      <c r="RA59" s="26" t="str">
        <f t="shared" si="37"/>
        <v/>
      </c>
      <c r="RB59" s="24" t="str">
        <f>IF(QS59="","",IF(AND(QQ59=QQ60,QS60-QT59&lt;0),999,IF(AND(QQ59=QQ60,RA59=RA60,QS60-QT59&lt;TIME(2,0,0)),"",QY59)))</f>
        <v/>
      </c>
      <c r="RC59" s="24" t="str">
        <f t="shared" si="454"/>
        <v/>
      </c>
      <c r="RD59" s="101" t="str">
        <f t="shared" si="221"/>
        <v/>
      </c>
      <c r="RE59" s="24" t="str">
        <f t="shared" si="222"/>
        <v/>
      </c>
      <c r="RF59" s="27">
        <f t="shared" si="373"/>
        <v>1</v>
      </c>
      <c r="RG59" s="27" t="str">
        <f t="shared" si="223"/>
        <v>1</v>
      </c>
      <c r="RH59" s="27" t="str">
        <f t="shared" si="346"/>
        <v/>
      </c>
      <c r="RI59" s="27" t="str">
        <f t="shared" si="224"/>
        <v/>
      </c>
      <c r="RJ59" s="28" t="str">
        <f t="shared" ca="1" si="225"/>
        <v/>
      </c>
      <c r="RK59" s="33">
        <f>入力シート!RI59</f>
        <v>0</v>
      </c>
      <c r="RL59" s="88" t="str">
        <f t="shared" ca="1" si="455"/>
        <v/>
      </c>
      <c r="RM59" s="87" t="str">
        <f t="shared" si="456"/>
        <v/>
      </c>
      <c r="RN59" s="89" t="str">
        <f t="shared" ca="1" si="226"/>
        <v/>
      </c>
      <c r="RO59" s="84">
        <f t="shared" si="227"/>
        <v>0</v>
      </c>
      <c r="RP59" s="84" t="str">
        <f t="shared" si="457"/>
        <v/>
      </c>
      <c r="RQ59" s="84" t="str">
        <f t="shared" si="228"/>
        <v/>
      </c>
      <c r="RR59" s="24" t="str">
        <f t="shared" si="229"/>
        <v/>
      </c>
      <c r="RS59" s="101">
        <f>入力シート!RJ59</f>
        <v>0</v>
      </c>
      <c r="RT59" s="210">
        <f>入力シート!RK59</f>
        <v>0</v>
      </c>
      <c r="RU59" s="211"/>
      <c r="RV59" s="212"/>
      <c r="RW59" s="94"/>
      <c r="RX59" s="94"/>
      <c r="RY59" s="94"/>
      <c r="RZ59" s="14">
        <f>入力シート!RL59</f>
        <v>0</v>
      </c>
      <c r="SB59" s="30" t="str">
        <f t="shared" si="347"/>
        <v/>
      </c>
      <c r="SC59" s="101">
        <f>入力シート!SB59</f>
        <v>0</v>
      </c>
      <c r="SD59" s="101" t="str">
        <f>IF(SB59="","",入力シート!SC59)</f>
        <v/>
      </c>
      <c r="SE59" s="24">
        <f>TIME(入力シート!SE59,入力シート!SG59,0)</f>
        <v>0</v>
      </c>
      <c r="SF59" s="24">
        <f>TIME(入力シート!SI59,入力シート!SK59,0)</f>
        <v>0</v>
      </c>
      <c r="SG59" s="31">
        <f>TIME(入力シート!SM59,入力シート!SO59,0)</f>
        <v>0</v>
      </c>
      <c r="SH59" s="31">
        <f>TIME(入力シート!SQ59,入力シート!SS59,0)</f>
        <v>0</v>
      </c>
      <c r="SI59" s="24">
        <f t="shared" si="230"/>
        <v>0</v>
      </c>
      <c r="SJ59" s="24">
        <f t="shared" si="231"/>
        <v>0</v>
      </c>
      <c r="SK59" s="24">
        <f t="shared" si="232"/>
        <v>0</v>
      </c>
      <c r="SL59" s="26" t="str">
        <f t="shared" si="39"/>
        <v/>
      </c>
      <c r="SM59" s="26" t="str">
        <f t="shared" si="40"/>
        <v/>
      </c>
      <c r="SN59" s="24" t="str">
        <f>IF(SE59="","",IF(AND(SC59=SC60,SE60-SF59&lt;0),999,IF(AND(SC59=SC60,SM59=SM60,SE60-SF59&lt;TIME(2,0,0)),"",SK59)))</f>
        <v/>
      </c>
      <c r="SO59" s="24" t="str">
        <f t="shared" si="458"/>
        <v/>
      </c>
      <c r="SP59" s="101" t="str">
        <f t="shared" si="234"/>
        <v/>
      </c>
      <c r="SQ59" s="24" t="str">
        <f t="shared" si="235"/>
        <v/>
      </c>
      <c r="SR59" s="27">
        <f t="shared" si="374"/>
        <v>1</v>
      </c>
      <c r="SS59" s="27" t="str">
        <f t="shared" si="236"/>
        <v>1</v>
      </c>
      <c r="ST59" s="27" t="str">
        <f t="shared" si="348"/>
        <v/>
      </c>
      <c r="SU59" s="27" t="str">
        <f t="shared" si="237"/>
        <v/>
      </c>
      <c r="SV59" s="28" t="str">
        <f t="shared" ca="1" si="238"/>
        <v/>
      </c>
      <c r="SW59" s="33">
        <f>入力シート!SU59</f>
        <v>0</v>
      </c>
      <c r="SX59" s="88" t="str">
        <f t="shared" ca="1" si="459"/>
        <v/>
      </c>
      <c r="SY59" s="87" t="str">
        <f t="shared" si="460"/>
        <v/>
      </c>
      <c r="SZ59" s="89" t="str">
        <f t="shared" ca="1" si="239"/>
        <v/>
      </c>
      <c r="TA59" s="84">
        <f t="shared" si="240"/>
        <v>0</v>
      </c>
      <c r="TB59" s="84" t="str">
        <f t="shared" si="461"/>
        <v/>
      </c>
      <c r="TC59" s="84" t="str">
        <f t="shared" si="241"/>
        <v/>
      </c>
      <c r="TD59" s="24" t="str">
        <f t="shared" si="242"/>
        <v/>
      </c>
      <c r="TE59" s="101">
        <f>入力シート!SV59</f>
        <v>0</v>
      </c>
      <c r="TF59" s="210">
        <f>入力シート!SW59</f>
        <v>0</v>
      </c>
      <c r="TG59" s="211"/>
      <c r="TH59" s="212"/>
      <c r="TI59" s="94"/>
      <c r="TJ59" s="94"/>
      <c r="TK59" s="94"/>
      <c r="TL59" s="14">
        <f>入力シート!SX59</f>
        <v>0</v>
      </c>
      <c r="TN59" s="30" t="str">
        <f t="shared" si="349"/>
        <v/>
      </c>
      <c r="TO59" s="101">
        <f>入力シート!TN59</f>
        <v>0</v>
      </c>
      <c r="TP59" s="101" t="str">
        <f>IF(TN59="","",入力シート!TO59)</f>
        <v/>
      </c>
      <c r="TQ59" s="24">
        <f>TIME(入力シート!TQ59,入力シート!TS59,0)</f>
        <v>0</v>
      </c>
      <c r="TR59" s="24">
        <f>TIME(入力シート!TU59,入力シート!TW59,0)</f>
        <v>0</v>
      </c>
      <c r="TS59" s="31">
        <f>TIME(入力シート!TY59,入力シート!UA59,0)</f>
        <v>0</v>
      </c>
      <c r="TT59" s="31">
        <f>TIME(入力シート!UC59,入力シート!UE59,0)</f>
        <v>0</v>
      </c>
      <c r="TU59" s="24">
        <f t="shared" si="243"/>
        <v>0</v>
      </c>
      <c r="TV59" s="24">
        <f t="shared" si="244"/>
        <v>0</v>
      </c>
      <c r="TW59" s="24">
        <f t="shared" si="245"/>
        <v>0</v>
      </c>
      <c r="TX59" s="26" t="str">
        <f t="shared" si="42"/>
        <v/>
      </c>
      <c r="TY59" s="26" t="str">
        <f t="shared" si="43"/>
        <v/>
      </c>
      <c r="TZ59" s="24" t="str">
        <f>IF(TQ59="","",IF(AND(TO59=TO60,TQ60-TR59&lt;0),999,IF(AND(TO59=TO60,TY59=TY60,TQ60-TR59&lt;TIME(2,0,0)),"",TW59)))</f>
        <v/>
      </c>
      <c r="UA59" s="24" t="str">
        <f t="shared" si="462"/>
        <v/>
      </c>
      <c r="UB59" s="101" t="str">
        <f t="shared" si="247"/>
        <v/>
      </c>
      <c r="UC59" s="24" t="str">
        <f t="shared" si="248"/>
        <v/>
      </c>
      <c r="UD59" s="27">
        <f t="shared" si="375"/>
        <v>1</v>
      </c>
      <c r="UE59" s="27" t="str">
        <f t="shared" si="249"/>
        <v>1</v>
      </c>
      <c r="UF59" s="27" t="str">
        <f t="shared" si="350"/>
        <v/>
      </c>
      <c r="UG59" s="27" t="str">
        <f t="shared" si="250"/>
        <v/>
      </c>
      <c r="UH59" s="28" t="str">
        <f t="shared" ca="1" si="251"/>
        <v/>
      </c>
      <c r="UI59" s="33">
        <f>入力シート!UG59</f>
        <v>0</v>
      </c>
      <c r="UJ59" s="88" t="str">
        <f t="shared" ca="1" si="463"/>
        <v/>
      </c>
      <c r="UK59" s="87" t="str">
        <f t="shared" si="464"/>
        <v/>
      </c>
      <c r="UL59" s="89" t="str">
        <f t="shared" ca="1" si="252"/>
        <v/>
      </c>
      <c r="UM59" s="84">
        <f t="shared" si="253"/>
        <v>0</v>
      </c>
      <c r="UN59" s="84" t="str">
        <f t="shared" si="465"/>
        <v/>
      </c>
      <c r="UO59" s="84" t="str">
        <f t="shared" si="254"/>
        <v/>
      </c>
      <c r="UP59" s="24" t="str">
        <f t="shared" si="255"/>
        <v/>
      </c>
      <c r="UQ59" s="101">
        <f>入力シート!UH59</f>
        <v>0</v>
      </c>
      <c r="UR59" s="210">
        <f>入力シート!UI59</f>
        <v>0</v>
      </c>
      <c r="US59" s="211"/>
      <c r="UT59" s="212"/>
      <c r="UU59" s="94"/>
      <c r="UV59" s="94"/>
      <c r="UW59" s="94"/>
      <c r="UX59" s="14">
        <f>入力シート!UJ59</f>
        <v>0</v>
      </c>
      <c r="UZ59" s="30" t="str">
        <f t="shared" si="351"/>
        <v/>
      </c>
      <c r="VA59" s="101">
        <f>入力シート!UZ59</f>
        <v>0</v>
      </c>
      <c r="VB59" s="101" t="str">
        <f>IF(UZ59="","",入力シート!VA59)</f>
        <v/>
      </c>
      <c r="VC59" s="24">
        <f>TIME(入力シート!VC59,入力シート!VE59,0)</f>
        <v>0</v>
      </c>
      <c r="VD59" s="24">
        <f>TIME(入力シート!VG59,入力シート!VI59,0)</f>
        <v>0</v>
      </c>
      <c r="VE59" s="31">
        <f>TIME(入力シート!VK59,入力シート!VM59,0)</f>
        <v>0</v>
      </c>
      <c r="VF59" s="31">
        <f>TIME(入力シート!VO59,入力シート!VQ59,0)</f>
        <v>0</v>
      </c>
      <c r="VG59" s="24">
        <f t="shared" si="256"/>
        <v>0</v>
      </c>
      <c r="VH59" s="24">
        <f t="shared" si="257"/>
        <v>0</v>
      </c>
      <c r="VI59" s="24">
        <f t="shared" si="258"/>
        <v>0</v>
      </c>
      <c r="VJ59" s="26" t="str">
        <f t="shared" si="45"/>
        <v/>
      </c>
      <c r="VK59" s="26" t="str">
        <f t="shared" si="46"/>
        <v/>
      </c>
      <c r="VL59" s="24" t="str">
        <f>IF(VC59="","",IF(AND(VA59=VA60,VC60-VD59&lt;0),999,IF(AND(VA59=VA60,VK59=VK60,VC60-VD59&lt;TIME(2,0,0)),"",VI59)))</f>
        <v/>
      </c>
      <c r="VM59" s="24" t="str">
        <f t="shared" si="466"/>
        <v/>
      </c>
      <c r="VN59" s="101" t="str">
        <f t="shared" si="260"/>
        <v/>
      </c>
      <c r="VO59" s="24" t="str">
        <f t="shared" si="261"/>
        <v/>
      </c>
      <c r="VP59" s="27">
        <f t="shared" si="376"/>
        <v>1</v>
      </c>
      <c r="VQ59" s="27" t="str">
        <f t="shared" si="262"/>
        <v>1</v>
      </c>
      <c r="VR59" s="27" t="str">
        <f t="shared" si="352"/>
        <v/>
      </c>
      <c r="VS59" s="27" t="str">
        <f t="shared" si="263"/>
        <v/>
      </c>
      <c r="VT59" s="28" t="str">
        <f t="shared" ca="1" si="264"/>
        <v/>
      </c>
      <c r="VU59" s="33">
        <f>入力シート!VS59</f>
        <v>0</v>
      </c>
      <c r="VV59" s="88" t="str">
        <f t="shared" ca="1" si="467"/>
        <v/>
      </c>
      <c r="VW59" s="87" t="str">
        <f t="shared" si="468"/>
        <v/>
      </c>
      <c r="VX59" s="89" t="str">
        <f t="shared" ca="1" si="265"/>
        <v/>
      </c>
      <c r="VY59" s="84">
        <f t="shared" si="266"/>
        <v>0</v>
      </c>
      <c r="VZ59" s="84" t="str">
        <f t="shared" si="469"/>
        <v/>
      </c>
      <c r="WA59" s="84" t="str">
        <f t="shared" si="267"/>
        <v/>
      </c>
      <c r="WB59" s="24" t="str">
        <f t="shared" si="268"/>
        <v/>
      </c>
      <c r="WC59" s="101">
        <f>入力シート!VT59</f>
        <v>0</v>
      </c>
      <c r="WD59" s="210">
        <f>入力シート!VU59</f>
        <v>0</v>
      </c>
      <c r="WE59" s="211"/>
      <c r="WF59" s="212"/>
      <c r="WG59" s="94"/>
      <c r="WH59" s="94"/>
      <c r="WI59" s="94"/>
      <c r="WJ59" s="14">
        <f>入力シート!VV59</f>
        <v>0</v>
      </c>
      <c r="WL59" s="30" t="str">
        <f t="shared" si="353"/>
        <v/>
      </c>
      <c r="WM59" s="101">
        <f>入力シート!WL59</f>
        <v>0</v>
      </c>
      <c r="WN59" s="101" t="str">
        <f>IF(WL59="","",入力シート!WM59)</f>
        <v/>
      </c>
      <c r="WO59" s="24">
        <f>TIME(入力シート!WO59,入力シート!WQ59,0)</f>
        <v>0</v>
      </c>
      <c r="WP59" s="24">
        <f>TIME(入力シート!WS59,入力シート!WU59,0)</f>
        <v>0</v>
      </c>
      <c r="WQ59" s="31">
        <f>TIME(入力シート!WW59,入力シート!WY59,0)</f>
        <v>0</v>
      </c>
      <c r="WR59" s="31">
        <f>TIME(入力シート!XA59,入力シート!XC59,0)</f>
        <v>0</v>
      </c>
      <c r="WS59" s="24">
        <f t="shared" si="269"/>
        <v>0</v>
      </c>
      <c r="WT59" s="24">
        <f t="shared" si="270"/>
        <v>0</v>
      </c>
      <c r="WU59" s="24">
        <f t="shared" si="271"/>
        <v>0</v>
      </c>
      <c r="WV59" s="26" t="str">
        <f t="shared" si="48"/>
        <v/>
      </c>
      <c r="WW59" s="26" t="str">
        <f t="shared" si="49"/>
        <v/>
      </c>
      <c r="WX59" s="24" t="str">
        <f>IF(WO59="","",IF(AND(WM59=WM60,WO60-WP59&lt;0),999,IF(AND(WM59=WM60,WW59=WW60,WO60-WP59&lt;TIME(2,0,0)),"",WU59)))</f>
        <v/>
      </c>
      <c r="WY59" s="24" t="str">
        <f t="shared" si="470"/>
        <v/>
      </c>
      <c r="WZ59" s="101" t="str">
        <f t="shared" si="273"/>
        <v/>
      </c>
      <c r="XA59" s="24" t="str">
        <f t="shared" si="274"/>
        <v/>
      </c>
      <c r="XB59" s="27">
        <f t="shared" si="377"/>
        <v>1</v>
      </c>
      <c r="XC59" s="27" t="str">
        <f t="shared" si="275"/>
        <v>1</v>
      </c>
      <c r="XD59" s="27" t="str">
        <f t="shared" si="354"/>
        <v/>
      </c>
      <c r="XE59" s="27" t="str">
        <f t="shared" si="276"/>
        <v/>
      </c>
      <c r="XF59" s="28" t="str">
        <f t="shared" ca="1" si="277"/>
        <v/>
      </c>
      <c r="XG59" s="33">
        <f>入力シート!XE59</f>
        <v>0</v>
      </c>
      <c r="XH59" s="88" t="str">
        <f t="shared" ca="1" si="471"/>
        <v/>
      </c>
      <c r="XI59" s="87" t="str">
        <f t="shared" si="472"/>
        <v/>
      </c>
      <c r="XJ59" s="89" t="str">
        <f t="shared" ca="1" si="278"/>
        <v/>
      </c>
      <c r="XK59" s="84">
        <f t="shared" si="279"/>
        <v>0</v>
      </c>
      <c r="XL59" s="84" t="str">
        <f t="shared" si="473"/>
        <v/>
      </c>
      <c r="XM59" s="84" t="str">
        <f t="shared" si="280"/>
        <v/>
      </c>
      <c r="XN59" s="24" t="str">
        <f t="shared" si="281"/>
        <v/>
      </c>
      <c r="XO59" s="101">
        <f>入力シート!XF59</f>
        <v>0</v>
      </c>
      <c r="XP59" s="210">
        <f>入力シート!XG59</f>
        <v>0</v>
      </c>
      <c r="XQ59" s="211"/>
      <c r="XR59" s="212"/>
      <c r="XS59" s="94"/>
      <c r="XT59" s="94"/>
      <c r="XU59" s="94"/>
      <c r="XV59" s="14">
        <f>入力シート!XH59</f>
        <v>0</v>
      </c>
      <c r="XX59" s="30" t="str">
        <f t="shared" si="355"/>
        <v/>
      </c>
      <c r="XY59" s="101">
        <f>入力シート!XX59</f>
        <v>0</v>
      </c>
      <c r="XZ59" s="101" t="str">
        <f>IF(XX59="","",入力シート!XY59)</f>
        <v/>
      </c>
      <c r="YA59" s="24">
        <f>TIME(入力シート!YA59,入力シート!YC59,0)</f>
        <v>0</v>
      </c>
      <c r="YB59" s="24">
        <f>TIME(入力シート!YE59,入力シート!YG59,0)</f>
        <v>0</v>
      </c>
      <c r="YC59" s="31">
        <f>TIME(入力シート!YI59,入力シート!YK59,0)</f>
        <v>0</v>
      </c>
      <c r="YD59" s="31">
        <f>TIME(入力シート!YM59,入力シート!YO59,0)</f>
        <v>0</v>
      </c>
      <c r="YE59" s="24">
        <f t="shared" si="282"/>
        <v>0</v>
      </c>
      <c r="YF59" s="24">
        <f t="shared" si="283"/>
        <v>0</v>
      </c>
      <c r="YG59" s="24">
        <f t="shared" si="284"/>
        <v>0</v>
      </c>
      <c r="YH59" s="26" t="str">
        <f t="shared" si="51"/>
        <v/>
      </c>
      <c r="YI59" s="26" t="str">
        <f t="shared" si="52"/>
        <v/>
      </c>
      <c r="YJ59" s="24" t="str">
        <f>IF(YA59="","",IF(AND(XY59=XY60,YA60-YB59&lt;0),999,IF(AND(XY59=XY60,YI59=YI60,YA60-YB59&lt;TIME(2,0,0)),"",YG59)))</f>
        <v/>
      </c>
      <c r="YK59" s="24" t="str">
        <f t="shared" si="474"/>
        <v/>
      </c>
      <c r="YL59" s="101" t="str">
        <f t="shared" si="286"/>
        <v/>
      </c>
      <c r="YM59" s="24" t="str">
        <f t="shared" si="287"/>
        <v/>
      </c>
      <c r="YN59" s="27">
        <f t="shared" si="378"/>
        <v>1</v>
      </c>
      <c r="YO59" s="27" t="str">
        <f t="shared" si="288"/>
        <v>1</v>
      </c>
      <c r="YP59" s="27" t="str">
        <f t="shared" si="356"/>
        <v/>
      </c>
      <c r="YQ59" s="27" t="str">
        <f t="shared" si="289"/>
        <v/>
      </c>
      <c r="YR59" s="28" t="str">
        <f t="shared" ca="1" si="290"/>
        <v/>
      </c>
      <c r="YS59" s="33">
        <f>入力シート!YQ59</f>
        <v>0</v>
      </c>
      <c r="YT59" s="88" t="str">
        <f t="shared" ca="1" si="475"/>
        <v/>
      </c>
      <c r="YU59" s="87" t="str">
        <f t="shared" si="476"/>
        <v/>
      </c>
      <c r="YV59" s="89" t="str">
        <f t="shared" ca="1" si="291"/>
        <v/>
      </c>
      <c r="YW59" s="84">
        <f t="shared" si="292"/>
        <v>0</v>
      </c>
      <c r="YX59" s="84" t="str">
        <f t="shared" si="477"/>
        <v/>
      </c>
      <c r="YY59" s="84" t="str">
        <f t="shared" si="293"/>
        <v/>
      </c>
      <c r="YZ59" s="24" t="str">
        <f t="shared" si="294"/>
        <v/>
      </c>
      <c r="ZA59" s="101">
        <f>入力シート!YR59</f>
        <v>0</v>
      </c>
      <c r="ZB59" s="210">
        <f>入力シート!YS59</f>
        <v>0</v>
      </c>
      <c r="ZC59" s="211"/>
      <c r="ZD59" s="212"/>
      <c r="ZE59" s="94"/>
      <c r="ZF59" s="94"/>
      <c r="ZG59" s="94"/>
      <c r="ZH59" s="14">
        <f>入力シート!YT59</f>
        <v>0</v>
      </c>
      <c r="ZJ59" s="30" t="str">
        <f t="shared" si="357"/>
        <v/>
      </c>
      <c r="ZK59" s="101">
        <f>入力シート!ZJ59</f>
        <v>0</v>
      </c>
      <c r="ZL59" s="101" t="str">
        <f>IF(ZJ59="","",入力シート!ZK59)</f>
        <v/>
      </c>
      <c r="ZM59" s="24">
        <f>TIME(入力シート!ZM59,入力シート!ZO59,0)</f>
        <v>0</v>
      </c>
      <c r="ZN59" s="24">
        <f>TIME(入力シート!ZQ59,入力シート!ZS59,0)</f>
        <v>0</v>
      </c>
      <c r="ZO59" s="31">
        <f>TIME(入力シート!ZU59,入力シート!ZW59,0)</f>
        <v>0</v>
      </c>
      <c r="ZP59" s="31">
        <f>TIME(入力シート!ZY59,入力シート!AAA59,0)</f>
        <v>0</v>
      </c>
      <c r="ZQ59" s="24">
        <f t="shared" si="295"/>
        <v>0</v>
      </c>
      <c r="ZR59" s="24">
        <f t="shared" si="296"/>
        <v>0</v>
      </c>
      <c r="ZS59" s="24">
        <f t="shared" si="297"/>
        <v>0</v>
      </c>
      <c r="ZT59" s="26" t="str">
        <f t="shared" si="54"/>
        <v/>
      </c>
      <c r="ZU59" s="26" t="str">
        <f t="shared" si="55"/>
        <v/>
      </c>
      <c r="ZV59" s="24" t="str">
        <f>IF(ZM59="","",IF(AND(ZK59=ZK60,ZM60-ZN59&lt;0),999,IF(AND(ZK59=ZK60,ZU59=ZU60,ZM60-ZN59&lt;TIME(2,0,0)),"",ZS59)))</f>
        <v/>
      </c>
      <c r="ZW59" s="24" t="str">
        <f t="shared" si="478"/>
        <v/>
      </c>
      <c r="ZX59" s="101" t="str">
        <f t="shared" si="299"/>
        <v/>
      </c>
      <c r="ZY59" s="24" t="str">
        <f t="shared" si="300"/>
        <v/>
      </c>
      <c r="ZZ59" s="27">
        <f t="shared" si="379"/>
        <v>1</v>
      </c>
      <c r="AAA59" s="27" t="str">
        <f t="shared" si="301"/>
        <v>1</v>
      </c>
      <c r="AAB59" s="27" t="str">
        <f t="shared" si="358"/>
        <v/>
      </c>
      <c r="AAC59" s="27" t="str">
        <f t="shared" si="302"/>
        <v/>
      </c>
      <c r="AAD59" s="28" t="str">
        <f t="shared" ca="1" si="303"/>
        <v/>
      </c>
      <c r="AAE59" s="33">
        <f>入力シート!AAC59</f>
        <v>0</v>
      </c>
      <c r="AAF59" s="88" t="str">
        <f t="shared" ca="1" si="479"/>
        <v/>
      </c>
      <c r="AAG59" s="87" t="str">
        <f t="shared" si="480"/>
        <v/>
      </c>
      <c r="AAH59" s="89" t="str">
        <f t="shared" ca="1" si="304"/>
        <v/>
      </c>
      <c r="AAI59" s="84">
        <f t="shared" si="305"/>
        <v>0</v>
      </c>
      <c r="AAJ59" s="84" t="str">
        <f t="shared" si="481"/>
        <v/>
      </c>
      <c r="AAK59" s="84" t="str">
        <f t="shared" si="306"/>
        <v/>
      </c>
      <c r="AAL59" s="24" t="str">
        <f t="shared" si="307"/>
        <v/>
      </c>
      <c r="AAM59" s="101">
        <f>入力シート!AAD59</f>
        <v>0</v>
      </c>
      <c r="AAN59" s="210">
        <f>入力シート!AAE59</f>
        <v>0</v>
      </c>
      <c r="AAO59" s="211"/>
      <c r="AAP59" s="212"/>
      <c r="AAQ59" s="94"/>
      <c r="AAR59" s="94"/>
      <c r="AAS59" s="94"/>
      <c r="AAT59" s="14">
        <f>入力シート!AAF59</f>
        <v>0</v>
      </c>
      <c r="AAV59" s="30" t="str">
        <f t="shared" si="359"/>
        <v/>
      </c>
      <c r="AAW59" s="101">
        <f>入力シート!AAV59</f>
        <v>0</v>
      </c>
      <c r="AAX59" s="101" t="str">
        <f>IF(AAV59="","",入力シート!AAW59)</f>
        <v/>
      </c>
      <c r="AAY59" s="24">
        <f>TIME(入力シート!AAY59,入力シート!ABA59,0)</f>
        <v>0</v>
      </c>
      <c r="AAZ59" s="24">
        <f>TIME(入力シート!ABC59,入力シート!ABE59,0)</f>
        <v>0</v>
      </c>
      <c r="ABA59" s="31">
        <f>TIME(入力シート!ABG59,入力シート!ABI59,0)</f>
        <v>0</v>
      </c>
      <c r="ABB59" s="31">
        <f>TIME(入力シート!ABK59,入力シート!ABM59,0)</f>
        <v>0</v>
      </c>
      <c r="ABC59" s="24">
        <f t="shared" si="308"/>
        <v>0</v>
      </c>
      <c r="ABD59" s="24">
        <f t="shared" si="309"/>
        <v>0</v>
      </c>
      <c r="ABE59" s="24">
        <f t="shared" si="310"/>
        <v>0</v>
      </c>
      <c r="ABF59" s="26" t="str">
        <f t="shared" si="57"/>
        <v/>
      </c>
      <c r="ABG59" s="26" t="str">
        <f t="shared" si="58"/>
        <v/>
      </c>
      <c r="ABH59" s="24" t="str">
        <f>IF(AAY59="","",IF(AND(AAW59=AAW60,AAY60-AAZ59&lt;0),999,IF(AND(AAW59=AAW60,ABG59=ABG60,AAY60-AAZ59&lt;TIME(2,0,0)),"",ABE59)))</f>
        <v/>
      </c>
      <c r="ABI59" s="24" t="str">
        <f t="shared" si="482"/>
        <v/>
      </c>
      <c r="ABJ59" s="101" t="str">
        <f t="shared" si="312"/>
        <v/>
      </c>
      <c r="ABK59" s="24" t="str">
        <f t="shared" si="313"/>
        <v/>
      </c>
      <c r="ABL59" s="27">
        <f t="shared" si="380"/>
        <v>1</v>
      </c>
      <c r="ABM59" s="27" t="str">
        <f t="shared" si="314"/>
        <v>1</v>
      </c>
      <c r="ABN59" s="27" t="str">
        <f t="shared" si="360"/>
        <v/>
      </c>
      <c r="ABO59" s="27" t="str">
        <f t="shared" si="315"/>
        <v/>
      </c>
      <c r="ABP59" s="28" t="str">
        <f t="shared" ca="1" si="316"/>
        <v/>
      </c>
      <c r="ABQ59" s="33">
        <f>入力シート!ABO59</f>
        <v>0</v>
      </c>
      <c r="ABR59" s="88" t="str">
        <f t="shared" ca="1" si="483"/>
        <v/>
      </c>
      <c r="ABS59" s="87" t="str">
        <f t="shared" si="484"/>
        <v/>
      </c>
      <c r="ABT59" s="89" t="str">
        <f t="shared" ca="1" si="317"/>
        <v/>
      </c>
      <c r="ABU59" s="84">
        <f t="shared" si="318"/>
        <v>0</v>
      </c>
      <c r="ABV59" s="84" t="str">
        <f t="shared" si="485"/>
        <v/>
      </c>
      <c r="ABW59" s="84" t="str">
        <f t="shared" si="319"/>
        <v/>
      </c>
      <c r="ABX59" s="24" t="str">
        <f t="shared" si="320"/>
        <v/>
      </c>
      <c r="ABY59" s="101">
        <f>入力シート!ABP59</f>
        <v>0</v>
      </c>
      <c r="ABZ59" s="210">
        <f>入力シート!ABQ59</f>
        <v>0</v>
      </c>
      <c r="ACA59" s="211"/>
      <c r="ACB59" s="212"/>
      <c r="ACC59" s="94"/>
      <c r="ACD59" s="94"/>
      <c r="ACE59" s="94"/>
      <c r="ACF59" s="14">
        <f>入力シート!ABR59</f>
        <v>0</v>
      </c>
    </row>
    <row r="60" spans="2:760" ht="18" customHeight="1" x14ac:dyDescent="0.2">
      <c r="B60" s="38"/>
      <c r="C60" s="95"/>
      <c r="D60" s="95"/>
      <c r="E60" s="39"/>
      <c r="F60" s="39"/>
      <c r="G60" s="40"/>
      <c r="H60" s="40"/>
      <c r="I60" s="39"/>
      <c r="J60" s="39"/>
      <c r="K60" s="39"/>
      <c r="L60" s="41"/>
      <c r="M60" s="41"/>
      <c r="N60" s="39"/>
      <c r="O60" s="39"/>
      <c r="P60" s="95"/>
      <c r="Q60" s="39"/>
      <c r="R60" s="42"/>
      <c r="S60" s="42"/>
      <c r="T60" s="42"/>
      <c r="U60" s="42"/>
      <c r="V60" s="43"/>
      <c r="W60" s="44"/>
      <c r="X60" s="44"/>
      <c r="Y60" s="44"/>
      <c r="Z60" s="95"/>
      <c r="AA60" s="95"/>
      <c r="AB60" s="95"/>
      <c r="AC60" s="95"/>
      <c r="AD60" s="95"/>
      <c r="AE60" s="95"/>
      <c r="AF60" s="207" t="str">
        <f>B4</f>
        <v/>
      </c>
      <c r="AG60" s="207"/>
      <c r="AH60" s="207"/>
      <c r="AI60" s="95"/>
      <c r="AJ60" s="95"/>
      <c r="AK60" s="95"/>
      <c r="AL60" s="45"/>
      <c r="AN60" s="38"/>
      <c r="AO60" s="95"/>
      <c r="AP60" s="95"/>
      <c r="AQ60" s="39"/>
      <c r="AR60" s="39"/>
      <c r="AS60" s="40"/>
      <c r="AT60" s="40"/>
      <c r="AU60" s="39"/>
      <c r="AV60" s="39"/>
      <c r="AW60" s="39"/>
      <c r="AX60" s="41"/>
      <c r="AY60" s="41"/>
      <c r="AZ60" s="39"/>
      <c r="BA60" s="39"/>
      <c r="BB60" s="95"/>
      <c r="BC60" s="39"/>
      <c r="BD60" s="42"/>
      <c r="BE60" s="42"/>
      <c r="BF60" s="42"/>
      <c r="BG60" s="42"/>
      <c r="BH60" s="43"/>
      <c r="BI60" s="44"/>
      <c r="BJ60" s="44"/>
      <c r="BK60" s="44"/>
      <c r="BL60" s="95"/>
      <c r="BM60" s="95"/>
      <c r="BN60" s="95"/>
      <c r="BO60" s="95"/>
      <c r="BP60" s="95"/>
      <c r="BQ60" s="95"/>
      <c r="BR60" s="207" t="str">
        <f>AN4</f>
        <v/>
      </c>
      <c r="BS60" s="207"/>
      <c r="BT60" s="207"/>
      <c r="BU60" s="95"/>
      <c r="BV60" s="95"/>
      <c r="BW60" s="95"/>
      <c r="BX60" s="45"/>
      <c r="BZ60" s="38"/>
      <c r="CA60" s="95"/>
      <c r="CB60" s="95"/>
      <c r="CC60" s="39"/>
      <c r="CD60" s="39"/>
      <c r="CE60" s="40"/>
      <c r="CF60" s="40"/>
      <c r="CG60" s="39"/>
      <c r="CH60" s="39"/>
      <c r="CI60" s="39"/>
      <c r="CJ60" s="41"/>
      <c r="CK60" s="41"/>
      <c r="CL60" s="39"/>
      <c r="CM60" s="39"/>
      <c r="CN60" s="95"/>
      <c r="CO60" s="39"/>
      <c r="CP60" s="42"/>
      <c r="CQ60" s="42"/>
      <c r="CR60" s="42"/>
      <c r="CS60" s="42"/>
      <c r="CT60" s="43"/>
      <c r="CU60" s="44"/>
      <c r="CV60" s="44"/>
      <c r="CW60" s="44"/>
      <c r="CX60" s="95"/>
      <c r="CY60" s="95"/>
      <c r="CZ60" s="95"/>
      <c r="DA60" s="95"/>
      <c r="DB60" s="95"/>
      <c r="DC60" s="95"/>
      <c r="DD60" s="207" t="str">
        <f>BZ4</f>
        <v/>
      </c>
      <c r="DE60" s="207"/>
      <c r="DF60" s="207"/>
      <c r="DG60" s="95"/>
      <c r="DH60" s="95"/>
      <c r="DI60" s="95"/>
      <c r="DJ60" s="45"/>
      <c r="DL60" s="38"/>
      <c r="DM60" s="95"/>
      <c r="DN60" s="95"/>
      <c r="DO60" s="39"/>
      <c r="DP60" s="39"/>
      <c r="DQ60" s="40"/>
      <c r="DR60" s="40"/>
      <c r="DS60" s="39"/>
      <c r="DT60" s="39"/>
      <c r="DU60" s="39"/>
      <c r="DV60" s="41"/>
      <c r="DW60" s="41"/>
      <c r="DX60" s="39"/>
      <c r="DY60" s="39"/>
      <c r="DZ60" s="95"/>
      <c r="EA60" s="39"/>
      <c r="EB60" s="42"/>
      <c r="EC60" s="42"/>
      <c r="ED60" s="42"/>
      <c r="EE60" s="42"/>
      <c r="EF60" s="43"/>
      <c r="EG60" s="44"/>
      <c r="EH60" s="44"/>
      <c r="EI60" s="44"/>
      <c r="EJ60" s="95"/>
      <c r="EK60" s="95"/>
      <c r="EL60" s="95"/>
      <c r="EM60" s="95"/>
      <c r="EN60" s="95"/>
      <c r="EO60" s="95"/>
      <c r="EP60" s="207" t="str">
        <f>DL4</f>
        <v/>
      </c>
      <c r="EQ60" s="207"/>
      <c r="ER60" s="207"/>
      <c r="ES60" s="95"/>
      <c r="ET60" s="95"/>
      <c r="EU60" s="95"/>
      <c r="EV60" s="45"/>
      <c r="EX60" s="38"/>
      <c r="EY60" s="95"/>
      <c r="EZ60" s="95"/>
      <c r="FA60" s="39"/>
      <c r="FB60" s="39"/>
      <c r="FC60" s="40"/>
      <c r="FD60" s="40"/>
      <c r="FE60" s="39"/>
      <c r="FF60" s="39"/>
      <c r="FG60" s="39"/>
      <c r="FH60" s="41"/>
      <c r="FI60" s="41"/>
      <c r="FJ60" s="39"/>
      <c r="FK60" s="39"/>
      <c r="FL60" s="95"/>
      <c r="FM60" s="39"/>
      <c r="FN60" s="42"/>
      <c r="FO60" s="42"/>
      <c r="FP60" s="42"/>
      <c r="FQ60" s="42"/>
      <c r="FR60" s="43"/>
      <c r="FS60" s="44"/>
      <c r="FT60" s="44"/>
      <c r="FU60" s="44"/>
      <c r="FV60" s="95"/>
      <c r="FW60" s="95"/>
      <c r="FX60" s="95"/>
      <c r="FY60" s="95"/>
      <c r="FZ60" s="95"/>
      <c r="GA60" s="95"/>
      <c r="GB60" s="207" t="str">
        <f>EX4</f>
        <v/>
      </c>
      <c r="GC60" s="207"/>
      <c r="GD60" s="207"/>
      <c r="GE60" s="95"/>
      <c r="GF60" s="95"/>
      <c r="GG60" s="95"/>
      <c r="GH60" s="45"/>
      <c r="GJ60" s="38"/>
      <c r="GK60" s="95"/>
      <c r="GL60" s="95"/>
      <c r="GM60" s="39"/>
      <c r="GN60" s="39"/>
      <c r="GO60" s="40"/>
      <c r="GP60" s="40"/>
      <c r="GQ60" s="39"/>
      <c r="GR60" s="39"/>
      <c r="GS60" s="39"/>
      <c r="GT60" s="41"/>
      <c r="GU60" s="41"/>
      <c r="GV60" s="39"/>
      <c r="GW60" s="39"/>
      <c r="GX60" s="95"/>
      <c r="GY60" s="39"/>
      <c r="GZ60" s="42"/>
      <c r="HA60" s="42"/>
      <c r="HB60" s="42"/>
      <c r="HC60" s="42"/>
      <c r="HD60" s="43"/>
      <c r="HE60" s="44"/>
      <c r="HF60" s="44"/>
      <c r="HG60" s="44"/>
      <c r="HH60" s="95"/>
      <c r="HI60" s="95"/>
      <c r="HJ60" s="95"/>
      <c r="HK60" s="95"/>
      <c r="HL60" s="95"/>
      <c r="HM60" s="95"/>
      <c r="HN60" s="207" t="str">
        <f>GJ4</f>
        <v/>
      </c>
      <c r="HO60" s="207"/>
      <c r="HP60" s="207"/>
      <c r="HQ60" s="95"/>
      <c r="HR60" s="95"/>
      <c r="HS60" s="95"/>
      <c r="HT60" s="45"/>
      <c r="HV60" s="38"/>
      <c r="HW60" s="95"/>
      <c r="HX60" s="95"/>
      <c r="HY60" s="39"/>
      <c r="HZ60" s="39"/>
      <c r="IA60" s="40"/>
      <c r="IB60" s="40"/>
      <c r="IC60" s="39"/>
      <c r="ID60" s="39"/>
      <c r="IE60" s="39"/>
      <c r="IF60" s="41"/>
      <c r="IG60" s="41"/>
      <c r="IH60" s="39"/>
      <c r="II60" s="39"/>
      <c r="IJ60" s="95"/>
      <c r="IK60" s="39"/>
      <c r="IL60" s="42"/>
      <c r="IM60" s="42"/>
      <c r="IN60" s="42"/>
      <c r="IO60" s="42"/>
      <c r="IP60" s="43"/>
      <c r="IQ60" s="44"/>
      <c r="IR60" s="44"/>
      <c r="IS60" s="44"/>
      <c r="IT60" s="95"/>
      <c r="IU60" s="95"/>
      <c r="IV60" s="95"/>
      <c r="IW60" s="95"/>
      <c r="IX60" s="95"/>
      <c r="IY60" s="95"/>
      <c r="IZ60" s="207" t="str">
        <f>HV4</f>
        <v/>
      </c>
      <c r="JA60" s="207"/>
      <c r="JB60" s="207"/>
      <c r="JC60" s="95"/>
      <c r="JD60" s="95"/>
      <c r="JE60" s="95"/>
      <c r="JF60" s="45"/>
      <c r="JH60" s="38"/>
      <c r="JI60" s="95"/>
      <c r="JJ60" s="95"/>
      <c r="JK60" s="39"/>
      <c r="JL60" s="39"/>
      <c r="JM60" s="40"/>
      <c r="JN60" s="40"/>
      <c r="JO60" s="39"/>
      <c r="JP60" s="39"/>
      <c r="JQ60" s="39"/>
      <c r="JR60" s="41"/>
      <c r="JS60" s="41"/>
      <c r="JT60" s="39"/>
      <c r="JU60" s="39"/>
      <c r="JV60" s="95"/>
      <c r="JW60" s="39"/>
      <c r="JX60" s="42"/>
      <c r="JY60" s="42"/>
      <c r="JZ60" s="42"/>
      <c r="KA60" s="42"/>
      <c r="KB60" s="43"/>
      <c r="KC60" s="44"/>
      <c r="KD60" s="44"/>
      <c r="KE60" s="44"/>
      <c r="KF60" s="95"/>
      <c r="KG60" s="95"/>
      <c r="KH60" s="95"/>
      <c r="KI60" s="95"/>
      <c r="KJ60" s="95"/>
      <c r="KK60" s="95"/>
      <c r="KL60" s="207" t="str">
        <f>JH4</f>
        <v/>
      </c>
      <c r="KM60" s="207"/>
      <c r="KN60" s="207"/>
      <c r="KO60" s="95"/>
      <c r="KP60" s="95"/>
      <c r="KQ60" s="95"/>
      <c r="KR60" s="45"/>
      <c r="KT60" s="38"/>
      <c r="KU60" s="95"/>
      <c r="KV60" s="95"/>
      <c r="KW60" s="39"/>
      <c r="KX60" s="39"/>
      <c r="KY60" s="40"/>
      <c r="KZ60" s="40"/>
      <c r="LA60" s="39"/>
      <c r="LB60" s="39"/>
      <c r="LC60" s="39"/>
      <c r="LD60" s="41"/>
      <c r="LE60" s="41"/>
      <c r="LF60" s="39"/>
      <c r="LG60" s="39"/>
      <c r="LH60" s="95"/>
      <c r="LI60" s="39"/>
      <c r="LJ60" s="42"/>
      <c r="LK60" s="42"/>
      <c r="LL60" s="42"/>
      <c r="LM60" s="42"/>
      <c r="LN60" s="43"/>
      <c r="LO60" s="44"/>
      <c r="LP60" s="44"/>
      <c r="LQ60" s="44"/>
      <c r="LR60" s="95"/>
      <c r="LS60" s="95"/>
      <c r="LT60" s="95"/>
      <c r="LU60" s="95"/>
      <c r="LV60" s="95"/>
      <c r="LW60" s="95"/>
      <c r="LX60" s="207" t="str">
        <f>KT4</f>
        <v/>
      </c>
      <c r="LY60" s="207"/>
      <c r="LZ60" s="207"/>
      <c r="MA60" s="95"/>
      <c r="MB60" s="95"/>
      <c r="MC60" s="95"/>
      <c r="MD60" s="45"/>
      <c r="MF60" s="38"/>
      <c r="MG60" s="95"/>
      <c r="MH60" s="95"/>
      <c r="MI60" s="39"/>
      <c r="MJ60" s="39"/>
      <c r="MK60" s="40"/>
      <c r="ML60" s="40"/>
      <c r="MM60" s="39"/>
      <c r="MN60" s="39"/>
      <c r="MO60" s="39"/>
      <c r="MP60" s="41"/>
      <c r="MQ60" s="41"/>
      <c r="MR60" s="39"/>
      <c r="MS60" s="39"/>
      <c r="MT60" s="95"/>
      <c r="MU60" s="39"/>
      <c r="MV60" s="42"/>
      <c r="MW60" s="42"/>
      <c r="MX60" s="42"/>
      <c r="MY60" s="42"/>
      <c r="MZ60" s="43"/>
      <c r="NA60" s="44"/>
      <c r="NB60" s="44"/>
      <c r="NC60" s="44"/>
      <c r="ND60" s="95"/>
      <c r="NE60" s="95"/>
      <c r="NF60" s="95"/>
      <c r="NG60" s="95"/>
      <c r="NH60" s="95"/>
      <c r="NI60" s="95"/>
      <c r="NJ60" s="207" t="str">
        <f>MF4</f>
        <v/>
      </c>
      <c r="NK60" s="207"/>
      <c r="NL60" s="207"/>
      <c r="NM60" s="95"/>
      <c r="NN60" s="95"/>
      <c r="NO60" s="95"/>
      <c r="NP60" s="45"/>
      <c r="NR60" s="38"/>
      <c r="NS60" s="95"/>
      <c r="NT60" s="95"/>
      <c r="NU60" s="39"/>
      <c r="NV60" s="39"/>
      <c r="NW60" s="40"/>
      <c r="NX60" s="40"/>
      <c r="NY60" s="39"/>
      <c r="NZ60" s="39"/>
      <c r="OA60" s="39"/>
      <c r="OB60" s="41"/>
      <c r="OC60" s="41"/>
      <c r="OD60" s="39"/>
      <c r="OE60" s="39"/>
      <c r="OF60" s="95"/>
      <c r="OG60" s="39"/>
      <c r="OH60" s="42"/>
      <c r="OI60" s="42"/>
      <c r="OJ60" s="42"/>
      <c r="OK60" s="42"/>
      <c r="OL60" s="43"/>
      <c r="OM60" s="44"/>
      <c r="ON60" s="44"/>
      <c r="OO60" s="44"/>
      <c r="OP60" s="95"/>
      <c r="OQ60" s="95"/>
      <c r="OR60" s="95"/>
      <c r="OS60" s="95"/>
      <c r="OT60" s="95"/>
      <c r="OU60" s="95"/>
      <c r="OV60" s="207" t="str">
        <f>NR4</f>
        <v/>
      </c>
      <c r="OW60" s="207"/>
      <c r="OX60" s="207"/>
      <c r="OY60" s="95"/>
      <c r="OZ60" s="95"/>
      <c r="PA60" s="95"/>
      <c r="PB60" s="45"/>
      <c r="PD60" s="38"/>
      <c r="PE60" s="95"/>
      <c r="PF60" s="95"/>
      <c r="PG60" s="39"/>
      <c r="PH60" s="39"/>
      <c r="PI60" s="40"/>
      <c r="PJ60" s="40"/>
      <c r="PK60" s="39"/>
      <c r="PL60" s="39"/>
      <c r="PM60" s="39"/>
      <c r="PN60" s="41"/>
      <c r="PO60" s="41"/>
      <c r="PP60" s="39"/>
      <c r="PQ60" s="39"/>
      <c r="PR60" s="95"/>
      <c r="PS60" s="39"/>
      <c r="PT60" s="42"/>
      <c r="PU60" s="42"/>
      <c r="PV60" s="42"/>
      <c r="PW60" s="42"/>
      <c r="PX60" s="43"/>
      <c r="PY60" s="44"/>
      <c r="PZ60" s="44"/>
      <c r="QA60" s="44"/>
      <c r="QB60" s="95"/>
      <c r="QC60" s="95"/>
      <c r="QD60" s="95"/>
      <c r="QE60" s="95"/>
      <c r="QF60" s="95"/>
      <c r="QG60" s="95"/>
      <c r="QH60" s="207" t="str">
        <f>PD4</f>
        <v/>
      </c>
      <c r="QI60" s="207"/>
      <c r="QJ60" s="207"/>
      <c r="QK60" s="95"/>
      <c r="QL60" s="95"/>
      <c r="QM60" s="95"/>
      <c r="QN60" s="45"/>
      <c r="QP60" s="38"/>
      <c r="QQ60" s="95"/>
      <c r="QR60" s="95"/>
      <c r="QS60" s="39"/>
      <c r="QT60" s="39"/>
      <c r="QU60" s="40"/>
      <c r="QV60" s="40"/>
      <c r="QW60" s="39"/>
      <c r="QX60" s="39"/>
      <c r="QY60" s="39"/>
      <c r="QZ60" s="41"/>
      <c r="RA60" s="41"/>
      <c r="RB60" s="39"/>
      <c r="RC60" s="39"/>
      <c r="RD60" s="95"/>
      <c r="RE60" s="39"/>
      <c r="RF60" s="42"/>
      <c r="RG60" s="42"/>
      <c r="RH60" s="42"/>
      <c r="RI60" s="42"/>
      <c r="RJ60" s="43"/>
      <c r="RK60" s="44"/>
      <c r="RL60" s="44"/>
      <c r="RM60" s="44"/>
      <c r="RN60" s="95"/>
      <c r="RO60" s="95"/>
      <c r="RP60" s="95"/>
      <c r="RQ60" s="95"/>
      <c r="RR60" s="95"/>
      <c r="RS60" s="95"/>
      <c r="RT60" s="207" t="str">
        <f>QP4</f>
        <v/>
      </c>
      <c r="RU60" s="207"/>
      <c r="RV60" s="207"/>
      <c r="RW60" s="95"/>
      <c r="RX60" s="95"/>
      <c r="RY60" s="95"/>
      <c r="RZ60" s="45"/>
      <c r="SB60" s="38"/>
      <c r="SC60" s="95"/>
      <c r="SD60" s="95"/>
      <c r="SE60" s="39"/>
      <c r="SF60" s="39"/>
      <c r="SG60" s="40"/>
      <c r="SH60" s="40"/>
      <c r="SI60" s="39"/>
      <c r="SJ60" s="39"/>
      <c r="SK60" s="39"/>
      <c r="SL60" s="41"/>
      <c r="SM60" s="41"/>
      <c r="SN60" s="39"/>
      <c r="SO60" s="39"/>
      <c r="SP60" s="95"/>
      <c r="SQ60" s="39"/>
      <c r="SR60" s="42"/>
      <c r="SS60" s="42"/>
      <c r="ST60" s="42"/>
      <c r="SU60" s="42"/>
      <c r="SV60" s="43"/>
      <c r="SW60" s="44"/>
      <c r="SX60" s="44"/>
      <c r="SY60" s="44"/>
      <c r="SZ60" s="95"/>
      <c r="TA60" s="95"/>
      <c r="TB60" s="95"/>
      <c r="TC60" s="95"/>
      <c r="TD60" s="95"/>
      <c r="TE60" s="95"/>
      <c r="TF60" s="207" t="str">
        <f>SB4</f>
        <v/>
      </c>
      <c r="TG60" s="207"/>
      <c r="TH60" s="207"/>
      <c r="TI60" s="95"/>
      <c r="TJ60" s="95"/>
      <c r="TK60" s="95"/>
      <c r="TL60" s="45"/>
      <c r="TN60" s="38"/>
      <c r="TO60" s="95"/>
      <c r="TP60" s="95"/>
      <c r="TQ60" s="39"/>
      <c r="TR60" s="39"/>
      <c r="TS60" s="40"/>
      <c r="TT60" s="40"/>
      <c r="TU60" s="39"/>
      <c r="TV60" s="39"/>
      <c r="TW60" s="39"/>
      <c r="TX60" s="41"/>
      <c r="TY60" s="41"/>
      <c r="TZ60" s="39"/>
      <c r="UA60" s="39"/>
      <c r="UB60" s="95"/>
      <c r="UC60" s="39"/>
      <c r="UD60" s="42"/>
      <c r="UE60" s="42"/>
      <c r="UF60" s="42"/>
      <c r="UG60" s="42"/>
      <c r="UH60" s="43"/>
      <c r="UI60" s="44"/>
      <c r="UJ60" s="44"/>
      <c r="UK60" s="44"/>
      <c r="UL60" s="95"/>
      <c r="UM60" s="95"/>
      <c r="UN60" s="95"/>
      <c r="UO60" s="95"/>
      <c r="UP60" s="95"/>
      <c r="UQ60" s="95"/>
      <c r="UR60" s="207" t="str">
        <f>TN4</f>
        <v/>
      </c>
      <c r="US60" s="207"/>
      <c r="UT60" s="207"/>
      <c r="UU60" s="95"/>
      <c r="UV60" s="95"/>
      <c r="UW60" s="95"/>
      <c r="UX60" s="45"/>
      <c r="UZ60" s="38"/>
      <c r="VA60" s="95"/>
      <c r="VB60" s="95"/>
      <c r="VC60" s="39"/>
      <c r="VD60" s="39"/>
      <c r="VE60" s="40"/>
      <c r="VF60" s="40"/>
      <c r="VG60" s="39"/>
      <c r="VH60" s="39"/>
      <c r="VI60" s="39"/>
      <c r="VJ60" s="41"/>
      <c r="VK60" s="41"/>
      <c r="VL60" s="39"/>
      <c r="VM60" s="39"/>
      <c r="VN60" s="95"/>
      <c r="VO60" s="39"/>
      <c r="VP60" s="42"/>
      <c r="VQ60" s="42"/>
      <c r="VR60" s="42"/>
      <c r="VS60" s="42"/>
      <c r="VT60" s="43"/>
      <c r="VU60" s="44"/>
      <c r="VV60" s="44"/>
      <c r="VW60" s="44"/>
      <c r="VX60" s="95"/>
      <c r="VY60" s="95"/>
      <c r="VZ60" s="95"/>
      <c r="WA60" s="95"/>
      <c r="WB60" s="95"/>
      <c r="WC60" s="95"/>
      <c r="WD60" s="207" t="str">
        <f>UZ4</f>
        <v/>
      </c>
      <c r="WE60" s="207"/>
      <c r="WF60" s="207"/>
      <c r="WG60" s="95"/>
      <c r="WH60" s="95"/>
      <c r="WI60" s="95"/>
      <c r="WJ60" s="45"/>
      <c r="WL60" s="38"/>
      <c r="WM60" s="95"/>
      <c r="WN60" s="95"/>
      <c r="WO60" s="39"/>
      <c r="WP60" s="39"/>
      <c r="WQ60" s="40"/>
      <c r="WR60" s="40"/>
      <c r="WS60" s="39"/>
      <c r="WT60" s="39"/>
      <c r="WU60" s="39"/>
      <c r="WV60" s="41"/>
      <c r="WW60" s="41"/>
      <c r="WX60" s="39"/>
      <c r="WY60" s="39"/>
      <c r="WZ60" s="95"/>
      <c r="XA60" s="39"/>
      <c r="XB60" s="42"/>
      <c r="XC60" s="42"/>
      <c r="XD60" s="42"/>
      <c r="XE60" s="42"/>
      <c r="XF60" s="43"/>
      <c r="XG60" s="44"/>
      <c r="XH60" s="44"/>
      <c r="XI60" s="44"/>
      <c r="XJ60" s="95"/>
      <c r="XK60" s="95"/>
      <c r="XL60" s="95"/>
      <c r="XM60" s="95"/>
      <c r="XN60" s="95"/>
      <c r="XO60" s="95"/>
      <c r="XP60" s="207" t="str">
        <f>WL4</f>
        <v/>
      </c>
      <c r="XQ60" s="207"/>
      <c r="XR60" s="207"/>
      <c r="XS60" s="95"/>
      <c r="XT60" s="95"/>
      <c r="XU60" s="95"/>
      <c r="XV60" s="45"/>
      <c r="XX60" s="38"/>
      <c r="XY60" s="95"/>
      <c r="XZ60" s="95"/>
      <c r="YA60" s="39"/>
      <c r="YB60" s="39"/>
      <c r="YC60" s="40"/>
      <c r="YD60" s="40"/>
      <c r="YE60" s="39"/>
      <c r="YF60" s="39"/>
      <c r="YG60" s="39"/>
      <c r="YH60" s="41"/>
      <c r="YI60" s="41"/>
      <c r="YJ60" s="39"/>
      <c r="YK60" s="39"/>
      <c r="YL60" s="95"/>
      <c r="YM60" s="39"/>
      <c r="YN60" s="42"/>
      <c r="YO60" s="42"/>
      <c r="YP60" s="42"/>
      <c r="YQ60" s="42"/>
      <c r="YR60" s="43"/>
      <c r="YS60" s="44"/>
      <c r="YT60" s="44"/>
      <c r="YU60" s="44"/>
      <c r="YV60" s="95"/>
      <c r="YW60" s="95"/>
      <c r="YX60" s="95"/>
      <c r="YY60" s="95"/>
      <c r="YZ60" s="95"/>
      <c r="ZA60" s="95"/>
      <c r="ZB60" s="207" t="str">
        <f>XX4</f>
        <v/>
      </c>
      <c r="ZC60" s="207"/>
      <c r="ZD60" s="207"/>
      <c r="ZE60" s="95"/>
      <c r="ZF60" s="95"/>
      <c r="ZG60" s="95"/>
      <c r="ZH60" s="45"/>
      <c r="ZJ60" s="38"/>
      <c r="ZK60" s="95"/>
      <c r="ZL60" s="95"/>
      <c r="ZM60" s="39"/>
      <c r="ZN60" s="39"/>
      <c r="ZO60" s="40"/>
      <c r="ZP60" s="40"/>
      <c r="ZQ60" s="39"/>
      <c r="ZR60" s="39"/>
      <c r="ZS60" s="39"/>
      <c r="ZT60" s="41"/>
      <c r="ZU60" s="41"/>
      <c r="ZV60" s="39"/>
      <c r="ZW60" s="39"/>
      <c r="ZX60" s="95"/>
      <c r="ZY60" s="39"/>
      <c r="ZZ60" s="42"/>
      <c r="AAA60" s="42"/>
      <c r="AAB60" s="42"/>
      <c r="AAC60" s="42"/>
      <c r="AAD60" s="43"/>
      <c r="AAE60" s="44"/>
      <c r="AAF60" s="44"/>
      <c r="AAG60" s="44"/>
      <c r="AAH60" s="95"/>
      <c r="AAI60" s="95"/>
      <c r="AAJ60" s="95"/>
      <c r="AAK60" s="95"/>
      <c r="AAL60" s="95"/>
      <c r="AAM60" s="95"/>
      <c r="AAN60" s="207" t="str">
        <f>ZJ4</f>
        <v/>
      </c>
      <c r="AAO60" s="207"/>
      <c r="AAP60" s="207"/>
      <c r="AAQ60" s="95"/>
      <c r="AAR60" s="95"/>
      <c r="AAS60" s="95"/>
      <c r="AAT60" s="45"/>
      <c r="AAV60" s="38"/>
      <c r="AAW60" s="95"/>
      <c r="AAX60" s="95"/>
      <c r="AAY60" s="39"/>
      <c r="AAZ60" s="39"/>
      <c r="ABA60" s="40"/>
      <c r="ABB60" s="40"/>
      <c r="ABC60" s="39"/>
      <c r="ABD60" s="39"/>
      <c r="ABE60" s="39"/>
      <c r="ABF60" s="41"/>
      <c r="ABG60" s="41"/>
      <c r="ABH60" s="39"/>
      <c r="ABI60" s="39"/>
      <c r="ABJ60" s="95"/>
      <c r="ABK60" s="39"/>
      <c r="ABL60" s="42"/>
      <c r="ABM60" s="42"/>
      <c r="ABN60" s="42"/>
      <c r="ABO60" s="42"/>
      <c r="ABP60" s="43"/>
      <c r="ABQ60" s="44"/>
      <c r="ABR60" s="44"/>
      <c r="ABS60" s="44"/>
      <c r="ABT60" s="95"/>
      <c r="ABU60" s="95"/>
      <c r="ABV60" s="95"/>
      <c r="ABW60" s="95"/>
      <c r="ABX60" s="95"/>
      <c r="ABY60" s="95"/>
      <c r="ABZ60" s="207" t="str">
        <f>AAV4</f>
        <v/>
      </c>
      <c r="ACA60" s="207"/>
      <c r="ACB60" s="207"/>
      <c r="ACC60" s="95"/>
      <c r="ACD60" s="95"/>
      <c r="ACE60" s="95"/>
      <c r="ACF60" s="45"/>
    </row>
    <row r="61" spans="2:760" ht="18" customHeight="1" x14ac:dyDescent="0.2"/>
    <row r="62" spans="2:760" ht="18" customHeight="1" x14ac:dyDescent="0.2"/>
    <row r="63" spans="2:760" ht="18" customHeight="1" x14ac:dyDescent="0.2"/>
    <row r="64" spans="2:760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</sheetData>
  <sheetProtection algorithmName="SHA-512" hashValue="vJPJX7z3OG8g0E4xRtIHtoxNQeTxl974gLD2lCK0ObfVi7uSvlaKPbTdY3CVSAUhuxUtI7GtppsZMLEBGUBCZg==" saltValue="zxJUz3LcIVoifopeLypUrg==" spinCount="100000" sheet="1" objects="1" scenarios="1"/>
  <mergeCells count="1720">
    <mergeCell ref="ABZ58:ACB58"/>
    <mergeCell ref="ABZ59:ACB59"/>
    <mergeCell ref="ABZ60:ACB60"/>
    <mergeCell ref="ABZ53:ACB53"/>
    <mergeCell ref="ABZ54:ACB54"/>
    <mergeCell ref="ABZ55:ACB55"/>
    <mergeCell ref="ABZ56:ACB56"/>
    <mergeCell ref="ABZ57:ACB57"/>
    <mergeCell ref="ABZ48:ACB48"/>
    <mergeCell ref="ABZ49:ACB49"/>
    <mergeCell ref="ABZ50:ACB50"/>
    <mergeCell ref="ABZ51:ACB51"/>
    <mergeCell ref="ABZ52:ACB52"/>
    <mergeCell ref="ABZ43:ACB43"/>
    <mergeCell ref="ABZ44:ACB44"/>
    <mergeCell ref="ABZ45:ACB45"/>
    <mergeCell ref="ABZ46:ACB46"/>
    <mergeCell ref="ABZ47:ACB47"/>
    <mergeCell ref="ABZ38:ACB38"/>
    <mergeCell ref="ABZ39:ACB39"/>
    <mergeCell ref="ABZ40:ACB40"/>
    <mergeCell ref="ABZ41:ACB41"/>
    <mergeCell ref="ABZ42:ACB42"/>
    <mergeCell ref="ABZ33:ACB33"/>
    <mergeCell ref="ABZ34:ACB34"/>
    <mergeCell ref="ABZ35:ACB35"/>
    <mergeCell ref="ABZ36:ACB36"/>
    <mergeCell ref="ABZ37:ACB37"/>
    <mergeCell ref="ABZ28:ACB28"/>
    <mergeCell ref="ABZ29:ACB29"/>
    <mergeCell ref="ABZ30:ACB30"/>
    <mergeCell ref="ABZ31:ACB31"/>
    <mergeCell ref="ABZ32:ACB32"/>
    <mergeCell ref="ABZ23:ACB23"/>
    <mergeCell ref="ABZ24:ACB24"/>
    <mergeCell ref="ABZ25:ACB25"/>
    <mergeCell ref="ABZ26:ACB26"/>
    <mergeCell ref="ABZ27:ACB27"/>
    <mergeCell ref="ABZ18:ACB18"/>
    <mergeCell ref="ABZ19:ACB19"/>
    <mergeCell ref="ABZ20:ACB20"/>
    <mergeCell ref="ABZ21:ACB21"/>
    <mergeCell ref="ABZ22:ACB22"/>
    <mergeCell ref="ABZ13:ACB13"/>
    <mergeCell ref="ABZ14:ACB14"/>
    <mergeCell ref="ABZ15:ACB15"/>
    <mergeCell ref="ABZ16:ACB16"/>
    <mergeCell ref="ABZ17:ACB17"/>
    <mergeCell ref="ACF7:ACF8"/>
    <mergeCell ref="ABZ9:ACB9"/>
    <mergeCell ref="ABZ10:ACB10"/>
    <mergeCell ref="ABZ11:ACB11"/>
    <mergeCell ref="ABZ12:ACB12"/>
    <mergeCell ref="ABV7:ABV8"/>
    <mergeCell ref="ABW7:ABW8"/>
    <mergeCell ref="ABX7:ABX8"/>
    <mergeCell ref="ABY7:ABY8"/>
    <mergeCell ref="ABZ7:ACB8"/>
    <mergeCell ref="ABQ7:ABQ8"/>
    <mergeCell ref="ABR7:ABR8"/>
    <mergeCell ref="ABS7:ABS8"/>
    <mergeCell ref="ABT7:ABT8"/>
    <mergeCell ref="ABU7:ABU8"/>
    <mergeCell ref="ABK7:ABK8"/>
    <mergeCell ref="ABL7:ABL8"/>
    <mergeCell ref="ABM7:ABM8"/>
    <mergeCell ref="ABN7:ABN8"/>
    <mergeCell ref="ABP7:ABP8"/>
    <mergeCell ref="ABE7:ABE8"/>
    <mergeCell ref="ABF7:ABF8"/>
    <mergeCell ref="ABH7:ABH8"/>
    <mergeCell ref="ABI7:ABI8"/>
    <mergeCell ref="ABJ7:ABJ8"/>
    <mergeCell ref="AAN58:AAP58"/>
    <mergeCell ref="AAN59:AAP59"/>
    <mergeCell ref="AAN41:AAP41"/>
    <mergeCell ref="AAN42:AAP42"/>
    <mergeCell ref="AAN33:AAP33"/>
    <mergeCell ref="AAN34:AAP34"/>
    <mergeCell ref="AAN35:AAP35"/>
    <mergeCell ref="AAN36:AAP36"/>
    <mergeCell ref="AAN37:AAP37"/>
    <mergeCell ref="AAN28:AAP28"/>
    <mergeCell ref="AAN29:AAP29"/>
    <mergeCell ref="AAN30:AAP30"/>
    <mergeCell ref="AAN31:AAP31"/>
    <mergeCell ref="AAN32:AAP32"/>
    <mergeCell ref="AAN23:AAP23"/>
    <mergeCell ref="AAN24:AAP24"/>
    <mergeCell ref="AAN25:AAP25"/>
    <mergeCell ref="AAN60:AAP60"/>
    <mergeCell ref="ACA1:ACF1"/>
    <mergeCell ref="AAV3:AAY3"/>
    <mergeCell ref="ABB3:ABI3"/>
    <mergeCell ref="ABJ3:ABQ3"/>
    <mergeCell ref="AAV4:AAY4"/>
    <mergeCell ref="ABB4:ABI4"/>
    <mergeCell ref="ABJ4:ABQ4"/>
    <mergeCell ref="ABZ5:ACF5"/>
    <mergeCell ref="AAV7:AAX7"/>
    <mergeCell ref="AAY7:AAZ7"/>
    <mergeCell ref="ABA7:ABB7"/>
    <mergeCell ref="ABC7:ABC8"/>
    <mergeCell ref="ABD7:ABD8"/>
    <mergeCell ref="AAN53:AAP53"/>
    <mergeCell ref="AAN54:AAP54"/>
    <mergeCell ref="AAN55:AAP55"/>
    <mergeCell ref="AAN56:AAP56"/>
    <mergeCell ref="AAN57:AAP57"/>
    <mergeCell ref="AAN48:AAP48"/>
    <mergeCell ref="AAN49:AAP49"/>
    <mergeCell ref="AAN50:AAP50"/>
    <mergeCell ref="AAN51:AAP51"/>
    <mergeCell ref="AAN52:AAP52"/>
    <mergeCell ref="AAN43:AAP43"/>
    <mergeCell ref="AAN44:AAP44"/>
    <mergeCell ref="AAN45:AAP45"/>
    <mergeCell ref="AAN46:AAP46"/>
    <mergeCell ref="AAN47:AAP47"/>
    <mergeCell ref="AAN38:AAP38"/>
    <mergeCell ref="AAN39:AAP39"/>
    <mergeCell ref="AAN40:AAP40"/>
    <mergeCell ref="AAN26:AAP26"/>
    <mergeCell ref="AAN27:AAP27"/>
    <mergeCell ref="AAN18:AAP18"/>
    <mergeCell ref="AAN19:AAP19"/>
    <mergeCell ref="AAN20:AAP20"/>
    <mergeCell ref="AAN21:AAP21"/>
    <mergeCell ref="AAN22:AAP22"/>
    <mergeCell ref="AAN13:AAP13"/>
    <mergeCell ref="AAN14:AAP14"/>
    <mergeCell ref="AAN15:AAP15"/>
    <mergeCell ref="AAN16:AAP16"/>
    <mergeCell ref="AAN17:AAP17"/>
    <mergeCell ref="AAT7:AAT8"/>
    <mergeCell ref="AAN9:AAP9"/>
    <mergeCell ref="AAN10:AAP10"/>
    <mergeCell ref="AAN11:AAP11"/>
    <mergeCell ref="AAN12:AAP12"/>
    <mergeCell ref="AAJ7:AAJ8"/>
    <mergeCell ref="AAK7:AAK8"/>
    <mergeCell ref="AAL7:AAL8"/>
    <mergeCell ref="AAM7:AAM8"/>
    <mergeCell ref="AAN7:AAP8"/>
    <mergeCell ref="AAE7:AAE8"/>
    <mergeCell ref="AAF7:AAF8"/>
    <mergeCell ref="AAG7:AAG8"/>
    <mergeCell ref="AAH7:AAH8"/>
    <mergeCell ref="AAI7:AAI8"/>
    <mergeCell ref="ZY7:ZY8"/>
    <mergeCell ref="ZZ7:ZZ8"/>
    <mergeCell ref="AAA7:AAA8"/>
    <mergeCell ref="AAB7:AAB8"/>
    <mergeCell ref="AAD7:AAD8"/>
    <mergeCell ref="ZS7:ZS8"/>
    <mergeCell ref="ZT7:ZT8"/>
    <mergeCell ref="ZV7:ZV8"/>
    <mergeCell ref="ZW7:ZW8"/>
    <mergeCell ref="ZX7:ZX8"/>
    <mergeCell ref="ZB58:ZD58"/>
    <mergeCell ref="ZB59:ZD59"/>
    <mergeCell ref="ZB60:ZD60"/>
    <mergeCell ref="AAO1:AAT1"/>
    <mergeCell ref="ZJ3:ZM3"/>
    <mergeCell ref="ZP3:ZW3"/>
    <mergeCell ref="ZX3:AAE3"/>
    <mergeCell ref="ZJ4:ZM4"/>
    <mergeCell ref="ZP4:ZW4"/>
    <mergeCell ref="ZX4:AAE4"/>
    <mergeCell ref="AAN5:AAT5"/>
    <mergeCell ref="ZJ7:ZL7"/>
    <mergeCell ref="ZM7:ZN7"/>
    <mergeCell ref="ZO7:ZP7"/>
    <mergeCell ref="ZQ7:ZQ8"/>
    <mergeCell ref="ZR7:ZR8"/>
    <mergeCell ref="ZB53:ZD53"/>
    <mergeCell ref="ZB54:ZD54"/>
    <mergeCell ref="ZB55:ZD55"/>
    <mergeCell ref="ZB56:ZD56"/>
    <mergeCell ref="ZB57:ZD57"/>
    <mergeCell ref="ZB48:ZD48"/>
    <mergeCell ref="ZB49:ZD49"/>
    <mergeCell ref="ZB50:ZD50"/>
    <mergeCell ref="ZB51:ZD51"/>
    <mergeCell ref="ZB52:ZD52"/>
    <mergeCell ref="ZB43:ZD43"/>
    <mergeCell ref="ZB44:ZD44"/>
    <mergeCell ref="ZB45:ZD45"/>
    <mergeCell ref="ZB46:ZD46"/>
    <mergeCell ref="ZB47:ZD47"/>
    <mergeCell ref="ZB38:ZD38"/>
    <mergeCell ref="ZB39:ZD39"/>
    <mergeCell ref="ZB40:ZD40"/>
    <mergeCell ref="ZB41:ZD41"/>
    <mergeCell ref="ZB42:ZD42"/>
    <mergeCell ref="ZB33:ZD33"/>
    <mergeCell ref="ZB34:ZD34"/>
    <mergeCell ref="ZB35:ZD35"/>
    <mergeCell ref="ZB36:ZD36"/>
    <mergeCell ref="ZB37:ZD37"/>
    <mergeCell ref="ZB28:ZD28"/>
    <mergeCell ref="ZB29:ZD29"/>
    <mergeCell ref="ZB30:ZD30"/>
    <mergeCell ref="ZB31:ZD31"/>
    <mergeCell ref="ZB32:ZD32"/>
    <mergeCell ref="ZB23:ZD23"/>
    <mergeCell ref="ZB24:ZD24"/>
    <mergeCell ref="ZB25:ZD25"/>
    <mergeCell ref="ZB26:ZD26"/>
    <mergeCell ref="ZB27:ZD27"/>
    <mergeCell ref="ZB18:ZD18"/>
    <mergeCell ref="ZB19:ZD19"/>
    <mergeCell ref="ZB20:ZD20"/>
    <mergeCell ref="ZB21:ZD21"/>
    <mergeCell ref="ZB22:ZD22"/>
    <mergeCell ref="ZB13:ZD13"/>
    <mergeCell ref="ZB14:ZD14"/>
    <mergeCell ref="ZB15:ZD15"/>
    <mergeCell ref="ZB16:ZD16"/>
    <mergeCell ref="ZB17:ZD17"/>
    <mergeCell ref="ZH7:ZH8"/>
    <mergeCell ref="ZB9:ZD9"/>
    <mergeCell ref="ZB10:ZD10"/>
    <mergeCell ref="ZB11:ZD11"/>
    <mergeCell ref="ZB12:ZD12"/>
    <mergeCell ref="YX7:YX8"/>
    <mergeCell ref="YY7:YY8"/>
    <mergeCell ref="YZ7:YZ8"/>
    <mergeCell ref="ZA7:ZA8"/>
    <mergeCell ref="ZB7:ZD8"/>
    <mergeCell ref="YS7:YS8"/>
    <mergeCell ref="YT7:YT8"/>
    <mergeCell ref="YU7:YU8"/>
    <mergeCell ref="YV7:YV8"/>
    <mergeCell ref="YW7:YW8"/>
    <mergeCell ref="YM7:YM8"/>
    <mergeCell ref="YN7:YN8"/>
    <mergeCell ref="YO7:YO8"/>
    <mergeCell ref="YP7:YP8"/>
    <mergeCell ref="YR7:YR8"/>
    <mergeCell ref="YG7:YG8"/>
    <mergeCell ref="YH7:YH8"/>
    <mergeCell ref="YJ7:YJ8"/>
    <mergeCell ref="YK7:YK8"/>
    <mergeCell ref="YL7:YL8"/>
    <mergeCell ref="XP58:XR58"/>
    <mergeCell ref="XP59:XR59"/>
    <mergeCell ref="XP41:XR41"/>
    <mergeCell ref="XP42:XR42"/>
    <mergeCell ref="XP33:XR33"/>
    <mergeCell ref="XP34:XR34"/>
    <mergeCell ref="XP35:XR35"/>
    <mergeCell ref="XP36:XR36"/>
    <mergeCell ref="XP37:XR37"/>
    <mergeCell ref="XP28:XR28"/>
    <mergeCell ref="XP29:XR29"/>
    <mergeCell ref="XP30:XR30"/>
    <mergeCell ref="XP31:XR31"/>
    <mergeCell ref="XP32:XR32"/>
    <mergeCell ref="XP23:XR23"/>
    <mergeCell ref="XP24:XR24"/>
    <mergeCell ref="XP25:XR25"/>
    <mergeCell ref="XP60:XR60"/>
    <mergeCell ref="ZC1:ZH1"/>
    <mergeCell ref="XX3:YA3"/>
    <mergeCell ref="YD3:YK3"/>
    <mergeCell ref="YL3:YS3"/>
    <mergeCell ref="XX4:YA4"/>
    <mergeCell ref="YD4:YK4"/>
    <mergeCell ref="YL4:YS4"/>
    <mergeCell ref="ZB5:ZH5"/>
    <mergeCell ref="XX7:XZ7"/>
    <mergeCell ref="YA7:YB7"/>
    <mergeCell ref="YC7:YD7"/>
    <mergeCell ref="YE7:YE8"/>
    <mergeCell ref="YF7:YF8"/>
    <mergeCell ref="XP53:XR53"/>
    <mergeCell ref="XP54:XR54"/>
    <mergeCell ref="XP55:XR55"/>
    <mergeCell ref="XP56:XR56"/>
    <mergeCell ref="XP57:XR57"/>
    <mergeCell ref="XP48:XR48"/>
    <mergeCell ref="XP49:XR49"/>
    <mergeCell ref="XP50:XR50"/>
    <mergeCell ref="XP51:XR51"/>
    <mergeCell ref="XP52:XR52"/>
    <mergeCell ref="XP43:XR43"/>
    <mergeCell ref="XP44:XR44"/>
    <mergeCell ref="XP45:XR45"/>
    <mergeCell ref="XP46:XR46"/>
    <mergeCell ref="XP47:XR47"/>
    <mergeCell ref="XP38:XR38"/>
    <mergeCell ref="XP39:XR39"/>
    <mergeCell ref="XP40:XR40"/>
    <mergeCell ref="XP26:XR26"/>
    <mergeCell ref="XP27:XR27"/>
    <mergeCell ref="XP18:XR18"/>
    <mergeCell ref="XP19:XR19"/>
    <mergeCell ref="XP20:XR20"/>
    <mergeCell ref="XP21:XR21"/>
    <mergeCell ref="XP22:XR22"/>
    <mergeCell ref="XP13:XR13"/>
    <mergeCell ref="XP14:XR14"/>
    <mergeCell ref="XP15:XR15"/>
    <mergeCell ref="XP16:XR16"/>
    <mergeCell ref="XP17:XR17"/>
    <mergeCell ref="XV7:XV8"/>
    <mergeCell ref="XP9:XR9"/>
    <mergeCell ref="XP10:XR10"/>
    <mergeCell ref="XP11:XR11"/>
    <mergeCell ref="XP12:XR12"/>
    <mergeCell ref="XL7:XL8"/>
    <mergeCell ref="XM7:XM8"/>
    <mergeCell ref="XN7:XN8"/>
    <mergeCell ref="XO7:XO8"/>
    <mergeCell ref="XP7:XR8"/>
    <mergeCell ref="XG7:XG8"/>
    <mergeCell ref="XH7:XH8"/>
    <mergeCell ref="XI7:XI8"/>
    <mergeCell ref="XJ7:XJ8"/>
    <mergeCell ref="XK7:XK8"/>
    <mergeCell ref="XA7:XA8"/>
    <mergeCell ref="XB7:XB8"/>
    <mergeCell ref="XC7:XC8"/>
    <mergeCell ref="XD7:XD8"/>
    <mergeCell ref="XF7:XF8"/>
    <mergeCell ref="WU7:WU8"/>
    <mergeCell ref="WV7:WV8"/>
    <mergeCell ref="WX7:WX8"/>
    <mergeCell ref="WY7:WY8"/>
    <mergeCell ref="WZ7:WZ8"/>
    <mergeCell ref="WD58:WF58"/>
    <mergeCell ref="WD59:WF59"/>
    <mergeCell ref="WD60:WF60"/>
    <mergeCell ref="XQ1:XV1"/>
    <mergeCell ref="WL3:WO3"/>
    <mergeCell ref="WR3:WY3"/>
    <mergeCell ref="WZ3:XG3"/>
    <mergeCell ref="WL4:WO4"/>
    <mergeCell ref="WR4:WY4"/>
    <mergeCell ref="WZ4:XG4"/>
    <mergeCell ref="XP5:XV5"/>
    <mergeCell ref="WL7:WN7"/>
    <mergeCell ref="WO7:WP7"/>
    <mergeCell ref="WQ7:WR7"/>
    <mergeCell ref="WS7:WS8"/>
    <mergeCell ref="WT7:WT8"/>
    <mergeCell ref="WD53:WF53"/>
    <mergeCell ref="WD54:WF54"/>
    <mergeCell ref="WD55:WF55"/>
    <mergeCell ref="WD56:WF56"/>
    <mergeCell ref="WD57:WF57"/>
    <mergeCell ref="WD48:WF48"/>
    <mergeCell ref="WD49:WF49"/>
    <mergeCell ref="WD50:WF50"/>
    <mergeCell ref="WD51:WF51"/>
    <mergeCell ref="WD52:WF52"/>
    <mergeCell ref="WD43:WF43"/>
    <mergeCell ref="WD44:WF44"/>
    <mergeCell ref="WD45:WF45"/>
    <mergeCell ref="WD46:WF46"/>
    <mergeCell ref="WD47:WF47"/>
    <mergeCell ref="WD38:WF38"/>
    <mergeCell ref="WD39:WF39"/>
    <mergeCell ref="WD40:WF40"/>
    <mergeCell ref="WD41:WF41"/>
    <mergeCell ref="WD42:WF42"/>
    <mergeCell ref="WD33:WF33"/>
    <mergeCell ref="WD34:WF34"/>
    <mergeCell ref="WD35:WF35"/>
    <mergeCell ref="WD36:WF36"/>
    <mergeCell ref="WD37:WF37"/>
    <mergeCell ref="WD28:WF28"/>
    <mergeCell ref="WD29:WF29"/>
    <mergeCell ref="WD30:WF30"/>
    <mergeCell ref="WD31:WF31"/>
    <mergeCell ref="WD32:WF32"/>
    <mergeCell ref="WD23:WF23"/>
    <mergeCell ref="WD24:WF24"/>
    <mergeCell ref="WD25:WF25"/>
    <mergeCell ref="WD26:WF26"/>
    <mergeCell ref="WD27:WF27"/>
    <mergeCell ref="WD18:WF18"/>
    <mergeCell ref="WD19:WF19"/>
    <mergeCell ref="WD20:WF20"/>
    <mergeCell ref="WD21:WF21"/>
    <mergeCell ref="WD22:WF22"/>
    <mergeCell ref="WD13:WF13"/>
    <mergeCell ref="WD14:WF14"/>
    <mergeCell ref="WD15:WF15"/>
    <mergeCell ref="WD16:WF16"/>
    <mergeCell ref="WD17:WF17"/>
    <mergeCell ref="WJ7:WJ8"/>
    <mergeCell ref="WD9:WF9"/>
    <mergeCell ref="WD10:WF10"/>
    <mergeCell ref="WD11:WF11"/>
    <mergeCell ref="WD12:WF12"/>
    <mergeCell ref="VZ7:VZ8"/>
    <mergeCell ref="WA7:WA8"/>
    <mergeCell ref="WB7:WB8"/>
    <mergeCell ref="WC7:WC8"/>
    <mergeCell ref="WD7:WF8"/>
    <mergeCell ref="VU7:VU8"/>
    <mergeCell ref="VV7:VV8"/>
    <mergeCell ref="VW7:VW8"/>
    <mergeCell ref="VX7:VX8"/>
    <mergeCell ref="VY7:VY8"/>
    <mergeCell ref="VO7:VO8"/>
    <mergeCell ref="VP7:VP8"/>
    <mergeCell ref="VQ7:VQ8"/>
    <mergeCell ref="VR7:VR8"/>
    <mergeCell ref="VT7:VT8"/>
    <mergeCell ref="VI7:VI8"/>
    <mergeCell ref="VJ7:VJ8"/>
    <mergeCell ref="VL7:VL8"/>
    <mergeCell ref="VM7:VM8"/>
    <mergeCell ref="VN7:VN8"/>
    <mergeCell ref="UR58:UT58"/>
    <mergeCell ref="UR59:UT59"/>
    <mergeCell ref="UR41:UT41"/>
    <mergeCell ref="UR42:UT42"/>
    <mergeCell ref="UR33:UT33"/>
    <mergeCell ref="UR34:UT34"/>
    <mergeCell ref="UR35:UT35"/>
    <mergeCell ref="UR36:UT36"/>
    <mergeCell ref="UR37:UT37"/>
    <mergeCell ref="UR28:UT28"/>
    <mergeCell ref="UR29:UT29"/>
    <mergeCell ref="UR30:UT30"/>
    <mergeCell ref="UR31:UT31"/>
    <mergeCell ref="UR32:UT32"/>
    <mergeCell ref="UR23:UT23"/>
    <mergeCell ref="UR24:UT24"/>
    <mergeCell ref="UR25:UT25"/>
    <mergeCell ref="UR60:UT60"/>
    <mergeCell ref="WE1:WJ1"/>
    <mergeCell ref="UZ3:VC3"/>
    <mergeCell ref="VF3:VM3"/>
    <mergeCell ref="VN3:VU3"/>
    <mergeCell ref="UZ4:VC4"/>
    <mergeCell ref="VF4:VM4"/>
    <mergeCell ref="VN4:VU4"/>
    <mergeCell ref="WD5:WJ5"/>
    <mergeCell ref="UZ7:VB7"/>
    <mergeCell ref="VC7:VD7"/>
    <mergeCell ref="VE7:VF7"/>
    <mergeCell ref="VG7:VG8"/>
    <mergeCell ref="VH7:VH8"/>
    <mergeCell ref="UR53:UT53"/>
    <mergeCell ref="UR54:UT54"/>
    <mergeCell ref="UR55:UT55"/>
    <mergeCell ref="UR56:UT56"/>
    <mergeCell ref="UR57:UT57"/>
    <mergeCell ref="UR48:UT48"/>
    <mergeCell ref="UR49:UT49"/>
    <mergeCell ref="UR50:UT50"/>
    <mergeCell ref="UR51:UT51"/>
    <mergeCell ref="UR52:UT52"/>
    <mergeCell ref="UR43:UT43"/>
    <mergeCell ref="UR44:UT44"/>
    <mergeCell ref="UR45:UT45"/>
    <mergeCell ref="UR46:UT46"/>
    <mergeCell ref="UR47:UT47"/>
    <mergeCell ref="UR38:UT38"/>
    <mergeCell ref="UR39:UT39"/>
    <mergeCell ref="UR40:UT40"/>
    <mergeCell ref="UR26:UT26"/>
    <mergeCell ref="UR27:UT27"/>
    <mergeCell ref="UR18:UT18"/>
    <mergeCell ref="UR19:UT19"/>
    <mergeCell ref="UR20:UT20"/>
    <mergeCell ref="UR21:UT21"/>
    <mergeCell ref="UR22:UT22"/>
    <mergeCell ref="UR13:UT13"/>
    <mergeCell ref="UR14:UT14"/>
    <mergeCell ref="UR15:UT15"/>
    <mergeCell ref="UR16:UT16"/>
    <mergeCell ref="UR17:UT17"/>
    <mergeCell ref="UX7:UX8"/>
    <mergeCell ref="UR9:UT9"/>
    <mergeCell ref="UR10:UT10"/>
    <mergeCell ref="UR11:UT11"/>
    <mergeCell ref="UR12:UT12"/>
    <mergeCell ref="UN7:UN8"/>
    <mergeCell ref="UO7:UO8"/>
    <mergeCell ref="UP7:UP8"/>
    <mergeCell ref="UQ7:UQ8"/>
    <mergeCell ref="UR7:UT8"/>
    <mergeCell ref="UI7:UI8"/>
    <mergeCell ref="UJ7:UJ8"/>
    <mergeCell ref="UK7:UK8"/>
    <mergeCell ref="UL7:UL8"/>
    <mergeCell ref="UM7:UM8"/>
    <mergeCell ref="UC7:UC8"/>
    <mergeCell ref="UD7:UD8"/>
    <mergeCell ref="UE7:UE8"/>
    <mergeCell ref="UF7:UF8"/>
    <mergeCell ref="UH7:UH8"/>
    <mergeCell ref="TW7:TW8"/>
    <mergeCell ref="TX7:TX8"/>
    <mergeCell ref="TZ7:TZ8"/>
    <mergeCell ref="UA7:UA8"/>
    <mergeCell ref="UB7:UB8"/>
    <mergeCell ref="TF58:TH58"/>
    <mergeCell ref="TF59:TH59"/>
    <mergeCell ref="TF60:TH60"/>
    <mergeCell ref="US1:UX1"/>
    <mergeCell ref="TN3:TQ3"/>
    <mergeCell ref="TT3:UA3"/>
    <mergeCell ref="UB3:UI3"/>
    <mergeCell ref="TN4:TQ4"/>
    <mergeCell ref="TT4:UA4"/>
    <mergeCell ref="UB4:UI4"/>
    <mergeCell ref="UR5:UX5"/>
    <mergeCell ref="TN7:TP7"/>
    <mergeCell ref="TQ7:TR7"/>
    <mergeCell ref="TS7:TT7"/>
    <mergeCell ref="TU7:TU8"/>
    <mergeCell ref="TV7:TV8"/>
    <mergeCell ref="TF53:TH53"/>
    <mergeCell ref="TF54:TH54"/>
    <mergeCell ref="TF55:TH55"/>
    <mergeCell ref="TF56:TH56"/>
    <mergeCell ref="TF57:TH57"/>
    <mergeCell ref="TF48:TH48"/>
    <mergeCell ref="TF49:TH49"/>
    <mergeCell ref="TF50:TH50"/>
    <mergeCell ref="TF51:TH51"/>
    <mergeCell ref="TF52:TH52"/>
    <mergeCell ref="TF43:TH43"/>
    <mergeCell ref="TF44:TH44"/>
    <mergeCell ref="TF45:TH45"/>
    <mergeCell ref="TF46:TH46"/>
    <mergeCell ref="TF47:TH47"/>
    <mergeCell ref="TF38:TH38"/>
    <mergeCell ref="TF39:TH39"/>
    <mergeCell ref="TF40:TH40"/>
    <mergeCell ref="TF41:TH41"/>
    <mergeCell ref="TF42:TH42"/>
    <mergeCell ref="TF33:TH33"/>
    <mergeCell ref="TF34:TH34"/>
    <mergeCell ref="TF35:TH35"/>
    <mergeCell ref="TF36:TH36"/>
    <mergeCell ref="TF37:TH37"/>
    <mergeCell ref="TF28:TH28"/>
    <mergeCell ref="TF29:TH29"/>
    <mergeCell ref="TF30:TH30"/>
    <mergeCell ref="TF31:TH31"/>
    <mergeCell ref="TF32:TH32"/>
    <mergeCell ref="TF23:TH23"/>
    <mergeCell ref="TF24:TH24"/>
    <mergeCell ref="TF25:TH25"/>
    <mergeCell ref="TF26:TH26"/>
    <mergeCell ref="TF27:TH27"/>
    <mergeCell ref="TF18:TH18"/>
    <mergeCell ref="TF19:TH19"/>
    <mergeCell ref="TF20:TH20"/>
    <mergeCell ref="TF21:TH21"/>
    <mergeCell ref="TF22:TH22"/>
    <mergeCell ref="TF13:TH13"/>
    <mergeCell ref="TF14:TH14"/>
    <mergeCell ref="TF15:TH15"/>
    <mergeCell ref="TF16:TH16"/>
    <mergeCell ref="TF17:TH17"/>
    <mergeCell ref="TL7:TL8"/>
    <mergeCell ref="TF9:TH9"/>
    <mergeCell ref="TF10:TH10"/>
    <mergeCell ref="TF11:TH11"/>
    <mergeCell ref="TF12:TH12"/>
    <mergeCell ref="TB7:TB8"/>
    <mergeCell ref="TC7:TC8"/>
    <mergeCell ref="TD7:TD8"/>
    <mergeCell ref="TE7:TE8"/>
    <mergeCell ref="TF7:TH8"/>
    <mergeCell ref="SW7:SW8"/>
    <mergeCell ref="SX7:SX8"/>
    <mergeCell ref="SY7:SY8"/>
    <mergeCell ref="SZ7:SZ8"/>
    <mergeCell ref="TA7:TA8"/>
    <mergeCell ref="SQ7:SQ8"/>
    <mergeCell ref="SR7:SR8"/>
    <mergeCell ref="SS7:SS8"/>
    <mergeCell ref="ST7:ST8"/>
    <mergeCell ref="SV7:SV8"/>
    <mergeCell ref="SK7:SK8"/>
    <mergeCell ref="SL7:SL8"/>
    <mergeCell ref="SN7:SN8"/>
    <mergeCell ref="SO7:SO8"/>
    <mergeCell ref="SP7:SP8"/>
    <mergeCell ref="RT58:RV58"/>
    <mergeCell ref="RT59:RV59"/>
    <mergeCell ref="RT41:RV41"/>
    <mergeCell ref="RT42:RV42"/>
    <mergeCell ref="RT33:RV33"/>
    <mergeCell ref="RT34:RV34"/>
    <mergeCell ref="RT35:RV35"/>
    <mergeCell ref="RT36:RV36"/>
    <mergeCell ref="RT37:RV37"/>
    <mergeCell ref="RT28:RV28"/>
    <mergeCell ref="RT29:RV29"/>
    <mergeCell ref="RT30:RV30"/>
    <mergeCell ref="RT31:RV31"/>
    <mergeCell ref="RT32:RV32"/>
    <mergeCell ref="RT23:RV23"/>
    <mergeCell ref="RT24:RV24"/>
    <mergeCell ref="RT25:RV25"/>
    <mergeCell ref="RT60:RV60"/>
    <mergeCell ref="TG1:TL1"/>
    <mergeCell ref="SB3:SE3"/>
    <mergeCell ref="SH3:SO3"/>
    <mergeCell ref="SP3:SW3"/>
    <mergeCell ref="SB4:SE4"/>
    <mergeCell ref="SH4:SO4"/>
    <mergeCell ref="SP4:SW4"/>
    <mergeCell ref="TF5:TL5"/>
    <mergeCell ref="SB7:SD7"/>
    <mergeCell ref="SE7:SF7"/>
    <mergeCell ref="SG7:SH7"/>
    <mergeCell ref="SI7:SI8"/>
    <mergeCell ref="SJ7:SJ8"/>
    <mergeCell ref="RT53:RV53"/>
    <mergeCell ref="RT54:RV54"/>
    <mergeCell ref="RT55:RV55"/>
    <mergeCell ref="RT56:RV56"/>
    <mergeCell ref="RT57:RV57"/>
    <mergeCell ref="RT48:RV48"/>
    <mergeCell ref="RT49:RV49"/>
    <mergeCell ref="RT50:RV50"/>
    <mergeCell ref="RT51:RV51"/>
    <mergeCell ref="RT52:RV52"/>
    <mergeCell ref="RT43:RV43"/>
    <mergeCell ref="RT44:RV44"/>
    <mergeCell ref="RT45:RV45"/>
    <mergeCell ref="RT46:RV46"/>
    <mergeCell ref="RT47:RV47"/>
    <mergeCell ref="RT38:RV38"/>
    <mergeCell ref="RT39:RV39"/>
    <mergeCell ref="RT40:RV40"/>
    <mergeCell ref="RT26:RV26"/>
    <mergeCell ref="RT27:RV27"/>
    <mergeCell ref="RT18:RV18"/>
    <mergeCell ref="RT19:RV19"/>
    <mergeCell ref="RT20:RV20"/>
    <mergeCell ref="RT21:RV21"/>
    <mergeCell ref="RT22:RV22"/>
    <mergeCell ref="RT13:RV13"/>
    <mergeCell ref="RT14:RV14"/>
    <mergeCell ref="RT15:RV15"/>
    <mergeCell ref="RT16:RV16"/>
    <mergeCell ref="RT17:RV17"/>
    <mergeCell ref="RZ7:RZ8"/>
    <mergeCell ref="RT9:RV9"/>
    <mergeCell ref="RT10:RV10"/>
    <mergeCell ref="RT11:RV11"/>
    <mergeCell ref="RT12:RV12"/>
    <mergeCell ref="RP7:RP8"/>
    <mergeCell ref="RQ7:RQ8"/>
    <mergeCell ref="RR7:RR8"/>
    <mergeCell ref="RS7:RS8"/>
    <mergeCell ref="RT7:RV8"/>
    <mergeCell ref="RK7:RK8"/>
    <mergeCell ref="RL7:RL8"/>
    <mergeCell ref="RM7:RM8"/>
    <mergeCell ref="RN7:RN8"/>
    <mergeCell ref="RO7:RO8"/>
    <mergeCell ref="RE7:RE8"/>
    <mergeCell ref="RF7:RF8"/>
    <mergeCell ref="RG7:RG8"/>
    <mergeCell ref="RH7:RH8"/>
    <mergeCell ref="RJ7:RJ8"/>
    <mergeCell ref="QY7:QY8"/>
    <mergeCell ref="QZ7:QZ8"/>
    <mergeCell ref="RB7:RB8"/>
    <mergeCell ref="RC7:RC8"/>
    <mergeCell ref="RD7:RD8"/>
    <mergeCell ref="QH58:QJ58"/>
    <mergeCell ref="QH59:QJ59"/>
    <mergeCell ref="QH60:QJ60"/>
    <mergeCell ref="RU1:RZ1"/>
    <mergeCell ref="QP3:QS3"/>
    <mergeCell ref="QV3:RC3"/>
    <mergeCell ref="RD3:RK3"/>
    <mergeCell ref="QP4:QS4"/>
    <mergeCell ref="QV4:RC4"/>
    <mergeCell ref="RD4:RK4"/>
    <mergeCell ref="RT5:RZ5"/>
    <mergeCell ref="QP7:QR7"/>
    <mergeCell ref="QS7:QT7"/>
    <mergeCell ref="QU7:QV7"/>
    <mergeCell ref="QW7:QW8"/>
    <mergeCell ref="QX7:QX8"/>
    <mergeCell ref="QH53:QJ53"/>
    <mergeCell ref="QH54:QJ54"/>
    <mergeCell ref="QH55:QJ55"/>
    <mergeCell ref="QH56:QJ56"/>
    <mergeCell ref="QH57:QJ57"/>
    <mergeCell ref="QH48:QJ48"/>
    <mergeCell ref="QH49:QJ49"/>
    <mergeCell ref="QH50:QJ50"/>
    <mergeCell ref="QH51:QJ51"/>
    <mergeCell ref="QH52:QJ52"/>
    <mergeCell ref="QH43:QJ43"/>
    <mergeCell ref="QH44:QJ44"/>
    <mergeCell ref="QH45:QJ45"/>
    <mergeCell ref="QH46:QJ46"/>
    <mergeCell ref="QH47:QJ47"/>
    <mergeCell ref="QH38:QJ38"/>
    <mergeCell ref="QH39:QJ39"/>
    <mergeCell ref="QH40:QJ40"/>
    <mergeCell ref="QH41:QJ41"/>
    <mergeCell ref="QH42:QJ42"/>
    <mergeCell ref="QH33:QJ33"/>
    <mergeCell ref="QH34:QJ34"/>
    <mergeCell ref="QH35:QJ35"/>
    <mergeCell ref="QH36:QJ36"/>
    <mergeCell ref="QH37:QJ37"/>
    <mergeCell ref="QH28:QJ28"/>
    <mergeCell ref="QH29:QJ29"/>
    <mergeCell ref="QH30:QJ30"/>
    <mergeCell ref="QH31:QJ31"/>
    <mergeCell ref="QH32:QJ32"/>
    <mergeCell ref="QH23:QJ23"/>
    <mergeCell ref="QH24:QJ24"/>
    <mergeCell ref="QH25:QJ25"/>
    <mergeCell ref="QH26:QJ26"/>
    <mergeCell ref="QH27:QJ27"/>
    <mergeCell ref="QH18:QJ18"/>
    <mergeCell ref="QH19:QJ19"/>
    <mergeCell ref="QH20:QJ20"/>
    <mergeCell ref="QH21:QJ21"/>
    <mergeCell ref="QH22:QJ22"/>
    <mergeCell ref="QH13:QJ13"/>
    <mergeCell ref="QH14:QJ14"/>
    <mergeCell ref="QH15:QJ15"/>
    <mergeCell ref="QH16:QJ16"/>
    <mergeCell ref="QH17:QJ17"/>
    <mergeCell ref="QN7:QN8"/>
    <mergeCell ref="QH9:QJ9"/>
    <mergeCell ref="QH10:QJ10"/>
    <mergeCell ref="QH11:QJ11"/>
    <mergeCell ref="QH12:QJ12"/>
    <mergeCell ref="QD7:QD8"/>
    <mergeCell ref="QE7:QE8"/>
    <mergeCell ref="QF7:QF8"/>
    <mergeCell ref="QG7:QG8"/>
    <mergeCell ref="QH7:QJ8"/>
    <mergeCell ref="PY7:PY8"/>
    <mergeCell ref="PZ7:PZ8"/>
    <mergeCell ref="QA7:QA8"/>
    <mergeCell ref="QB7:QB8"/>
    <mergeCell ref="QC7:QC8"/>
    <mergeCell ref="PS7:PS8"/>
    <mergeCell ref="PT7:PT8"/>
    <mergeCell ref="PU7:PU8"/>
    <mergeCell ref="PV7:PV8"/>
    <mergeCell ref="PX7:PX8"/>
    <mergeCell ref="PM7:PM8"/>
    <mergeCell ref="PN7:PN8"/>
    <mergeCell ref="PP7:PP8"/>
    <mergeCell ref="PQ7:PQ8"/>
    <mergeCell ref="PR7:PR8"/>
    <mergeCell ref="OV58:OX58"/>
    <mergeCell ref="OV59:OX59"/>
    <mergeCell ref="OV41:OX41"/>
    <mergeCell ref="OV42:OX42"/>
    <mergeCell ref="OV33:OX33"/>
    <mergeCell ref="OV34:OX34"/>
    <mergeCell ref="OV35:OX35"/>
    <mergeCell ref="OV36:OX36"/>
    <mergeCell ref="OV37:OX37"/>
    <mergeCell ref="OV28:OX28"/>
    <mergeCell ref="OV29:OX29"/>
    <mergeCell ref="OV30:OX30"/>
    <mergeCell ref="OV31:OX31"/>
    <mergeCell ref="OV32:OX32"/>
    <mergeCell ref="OV23:OX23"/>
    <mergeCell ref="OV24:OX24"/>
    <mergeCell ref="OV25:OX25"/>
    <mergeCell ref="OV60:OX60"/>
    <mergeCell ref="QI1:QN1"/>
    <mergeCell ref="PD3:PG3"/>
    <mergeCell ref="PJ3:PQ3"/>
    <mergeCell ref="PR3:PY3"/>
    <mergeCell ref="PD4:PG4"/>
    <mergeCell ref="PJ4:PQ4"/>
    <mergeCell ref="PR4:PY4"/>
    <mergeCell ref="QH5:QN5"/>
    <mergeCell ref="PD7:PF7"/>
    <mergeCell ref="PG7:PH7"/>
    <mergeCell ref="PI7:PJ7"/>
    <mergeCell ref="PK7:PK8"/>
    <mergeCell ref="PL7:PL8"/>
    <mergeCell ref="OV53:OX53"/>
    <mergeCell ref="OV54:OX54"/>
    <mergeCell ref="OV55:OX55"/>
    <mergeCell ref="OV56:OX56"/>
    <mergeCell ref="OV57:OX57"/>
    <mergeCell ref="OV48:OX48"/>
    <mergeCell ref="OV49:OX49"/>
    <mergeCell ref="OV50:OX50"/>
    <mergeCell ref="OV51:OX51"/>
    <mergeCell ref="OV52:OX52"/>
    <mergeCell ref="OV43:OX43"/>
    <mergeCell ref="OV44:OX44"/>
    <mergeCell ref="OV45:OX45"/>
    <mergeCell ref="OV46:OX46"/>
    <mergeCell ref="OV47:OX47"/>
    <mergeCell ref="OV38:OX38"/>
    <mergeCell ref="OV39:OX39"/>
    <mergeCell ref="OV40:OX40"/>
    <mergeCell ref="OV26:OX26"/>
    <mergeCell ref="OV27:OX27"/>
    <mergeCell ref="OV18:OX18"/>
    <mergeCell ref="OV19:OX19"/>
    <mergeCell ref="OV20:OX20"/>
    <mergeCell ref="OV21:OX21"/>
    <mergeCell ref="OV22:OX22"/>
    <mergeCell ref="OV13:OX13"/>
    <mergeCell ref="OV14:OX14"/>
    <mergeCell ref="OV15:OX15"/>
    <mergeCell ref="OV16:OX16"/>
    <mergeCell ref="OV17:OX17"/>
    <mergeCell ref="PB7:PB8"/>
    <mergeCell ref="OV9:OX9"/>
    <mergeCell ref="OV10:OX10"/>
    <mergeCell ref="OV11:OX11"/>
    <mergeCell ref="OV12:OX12"/>
    <mergeCell ref="OR7:OR8"/>
    <mergeCell ref="OS7:OS8"/>
    <mergeCell ref="OT7:OT8"/>
    <mergeCell ref="OU7:OU8"/>
    <mergeCell ref="OV7:OX8"/>
    <mergeCell ref="OM7:OM8"/>
    <mergeCell ref="ON7:ON8"/>
    <mergeCell ref="OO7:OO8"/>
    <mergeCell ref="OP7:OP8"/>
    <mergeCell ref="OQ7:OQ8"/>
    <mergeCell ref="OG7:OG8"/>
    <mergeCell ref="OH7:OH8"/>
    <mergeCell ref="OI7:OI8"/>
    <mergeCell ref="OJ7:OJ8"/>
    <mergeCell ref="OL7:OL8"/>
    <mergeCell ref="OA7:OA8"/>
    <mergeCell ref="OB7:OB8"/>
    <mergeCell ref="OD7:OD8"/>
    <mergeCell ref="OE7:OE8"/>
    <mergeCell ref="OF7:OF8"/>
    <mergeCell ref="NJ58:NL58"/>
    <mergeCell ref="NJ59:NL59"/>
    <mergeCell ref="NJ60:NL60"/>
    <mergeCell ref="OW1:PB1"/>
    <mergeCell ref="NR3:NU3"/>
    <mergeCell ref="NX3:OE3"/>
    <mergeCell ref="OF3:OM3"/>
    <mergeCell ref="NR4:NU4"/>
    <mergeCell ref="NX4:OE4"/>
    <mergeCell ref="OF4:OM4"/>
    <mergeCell ref="OV5:PB5"/>
    <mergeCell ref="NR7:NT7"/>
    <mergeCell ref="NU7:NV7"/>
    <mergeCell ref="NW7:NX7"/>
    <mergeCell ref="NY7:NY8"/>
    <mergeCell ref="NZ7:NZ8"/>
    <mergeCell ref="NJ53:NL53"/>
    <mergeCell ref="NJ54:NL54"/>
    <mergeCell ref="NJ55:NL55"/>
    <mergeCell ref="NJ56:NL56"/>
    <mergeCell ref="NJ57:NL57"/>
    <mergeCell ref="NJ48:NL48"/>
    <mergeCell ref="NJ49:NL49"/>
    <mergeCell ref="NJ50:NL50"/>
    <mergeCell ref="NJ51:NL51"/>
    <mergeCell ref="NJ52:NL52"/>
    <mergeCell ref="NJ43:NL43"/>
    <mergeCell ref="NJ44:NL44"/>
    <mergeCell ref="NJ45:NL45"/>
    <mergeCell ref="NJ46:NL46"/>
    <mergeCell ref="NJ47:NL47"/>
    <mergeCell ref="NJ38:NL38"/>
    <mergeCell ref="NJ39:NL39"/>
    <mergeCell ref="NJ40:NL40"/>
    <mergeCell ref="NJ41:NL41"/>
    <mergeCell ref="NJ42:NL42"/>
    <mergeCell ref="NJ33:NL33"/>
    <mergeCell ref="NJ34:NL34"/>
    <mergeCell ref="NJ35:NL35"/>
    <mergeCell ref="NJ36:NL36"/>
    <mergeCell ref="NJ37:NL37"/>
    <mergeCell ref="NJ28:NL28"/>
    <mergeCell ref="NJ29:NL29"/>
    <mergeCell ref="NJ30:NL30"/>
    <mergeCell ref="NJ31:NL31"/>
    <mergeCell ref="NJ32:NL32"/>
    <mergeCell ref="NJ23:NL23"/>
    <mergeCell ref="NJ24:NL24"/>
    <mergeCell ref="NJ25:NL25"/>
    <mergeCell ref="NJ26:NL26"/>
    <mergeCell ref="NJ27:NL27"/>
    <mergeCell ref="NJ18:NL18"/>
    <mergeCell ref="NJ19:NL19"/>
    <mergeCell ref="NJ20:NL20"/>
    <mergeCell ref="NJ21:NL21"/>
    <mergeCell ref="NJ22:NL22"/>
    <mergeCell ref="NJ13:NL13"/>
    <mergeCell ref="NJ14:NL14"/>
    <mergeCell ref="NJ15:NL15"/>
    <mergeCell ref="NJ16:NL16"/>
    <mergeCell ref="NJ17:NL17"/>
    <mergeCell ref="NP7:NP8"/>
    <mergeCell ref="NJ9:NL9"/>
    <mergeCell ref="NJ10:NL10"/>
    <mergeCell ref="NJ11:NL11"/>
    <mergeCell ref="NJ12:NL12"/>
    <mergeCell ref="NF7:NF8"/>
    <mergeCell ref="NG7:NG8"/>
    <mergeCell ref="NH7:NH8"/>
    <mergeCell ref="NI7:NI8"/>
    <mergeCell ref="NJ7:NL8"/>
    <mergeCell ref="NA7:NA8"/>
    <mergeCell ref="NB7:NB8"/>
    <mergeCell ref="NC7:NC8"/>
    <mergeCell ref="ND7:ND8"/>
    <mergeCell ref="NE7:NE8"/>
    <mergeCell ref="MU7:MU8"/>
    <mergeCell ref="MV7:MV8"/>
    <mergeCell ref="MW7:MW8"/>
    <mergeCell ref="MX7:MX8"/>
    <mergeCell ref="MZ7:MZ8"/>
    <mergeCell ref="MO7:MO8"/>
    <mergeCell ref="MP7:MP8"/>
    <mergeCell ref="MR7:MR8"/>
    <mergeCell ref="MS7:MS8"/>
    <mergeCell ref="MT7:MT8"/>
    <mergeCell ref="LX58:LZ58"/>
    <mergeCell ref="LX59:LZ59"/>
    <mergeCell ref="LX41:LZ41"/>
    <mergeCell ref="LX42:LZ42"/>
    <mergeCell ref="LX33:LZ33"/>
    <mergeCell ref="LX34:LZ34"/>
    <mergeCell ref="LX35:LZ35"/>
    <mergeCell ref="LX36:LZ36"/>
    <mergeCell ref="LX37:LZ37"/>
    <mergeCell ref="LX28:LZ28"/>
    <mergeCell ref="LX29:LZ29"/>
    <mergeCell ref="LX30:LZ30"/>
    <mergeCell ref="LX31:LZ31"/>
    <mergeCell ref="LX32:LZ32"/>
    <mergeCell ref="LX23:LZ23"/>
    <mergeCell ref="LX24:LZ24"/>
    <mergeCell ref="LX25:LZ25"/>
    <mergeCell ref="LX60:LZ60"/>
    <mergeCell ref="NK1:NP1"/>
    <mergeCell ref="MF3:MI3"/>
    <mergeCell ref="ML3:MS3"/>
    <mergeCell ref="MT3:NA3"/>
    <mergeCell ref="MF4:MI4"/>
    <mergeCell ref="ML4:MS4"/>
    <mergeCell ref="MT4:NA4"/>
    <mergeCell ref="NJ5:NP5"/>
    <mergeCell ref="MF7:MH7"/>
    <mergeCell ref="MI7:MJ7"/>
    <mergeCell ref="MK7:ML7"/>
    <mergeCell ref="MM7:MM8"/>
    <mergeCell ref="MN7:MN8"/>
    <mergeCell ref="LX53:LZ53"/>
    <mergeCell ref="LX54:LZ54"/>
    <mergeCell ref="LX55:LZ55"/>
    <mergeCell ref="LX56:LZ56"/>
    <mergeCell ref="LX57:LZ57"/>
    <mergeCell ref="LX48:LZ48"/>
    <mergeCell ref="LX49:LZ49"/>
    <mergeCell ref="LX50:LZ50"/>
    <mergeCell ref="LX51:LZ51"/>
    <mergeCell ref="LX52:LZ52"/>
    <mergeCell ref="LX43:LZ43"/>
    <mergeCell ref="LX44:LZ44"/>
    <mergeCell ref="LX45:LZ45"/>
    <mergeCell ref="LX46:LZ46"/>
    <mergeCell ref="LX47:LZ47"/>
    <mergeCell ref="LX38:LZ38"/>
    <mergeCell ref="LX39:LZ39"/>
    <mergeCell ref="LX40:LZ40"/>
    <mergeCell ref="LX26:LZ26"/>
    <mergeCell ref="LX27:LZ27"/>
    <mergeCell ref="LX18:LZ18"/>
    <mergeCell ref="LX19:LZ19"/>
    <mergeCell ref="LX20:LZ20"/>
    <mergeCell ref="LX21:LZ21"/>
    <mergeCell ref="LX22:LZ22"/>
    <mergeCell ref="LX13:LZ13"/>
    <mergeCell ref="LX14:LZ14"/>
    <mergeCell ref="LX15:LZ15"/>
    <mergeCell ref="LX16:LZ16"/>
    <mergeCell ref="LX17:LZ17"/>
    <mergeCell ref="MD7:MD8"/>
    <mergeCell ref="LX9:LZ9"/>
    <mergeCell ref="LX10:LZ10"/>
    <mergeCell ref="LX11:LZ11"/>
    <mergeCell ref="LX12:LZ12"/>
    <mergeCell ref="LT7:LT8"/>
    <mergeCell ref="LU7:LU8"/>
    <mergeCell ref="LV7:LV8"/>
    <mergeCell ref="LW7:LW8"/>
    <mergeCell ref="LX7:LZ8"/>
    <mergeCell ref="LO7:LO8"/>
    <mergeCell ref="LP7:LP8"/>
    <mergeCell ref="LQ7:LQ8"/>
    <mergeCell ref="LR7:LR8"/>
    <mergeCell ref="LS7:LS8"/>
    <mergeCell ref="LI7:LI8"/>
    <mergeCell ref="LJ7:LJ8"/>
    <mergeCell ref="LK7:LK8"/>
    <mergeCell ref="LL7:LL8"/>
    <mergeCell ref="LN7:LN8"/>
    <mergeCell ref="LC7:LC8"/>
    <mergeCell ref="LD7:LD8"/>
    <mergeCell ref="LF7:LF8"/>
    <mergeCell ref="LG7:LG8"/>
    <mergeCell ref="LH7:LH8"/>
    <mergeCell ref="KL58:KN58"/>
    <mergeCell ref="KL59:KN59"/>
    <mergeCell ref="KL60:KN60"/>
    <mergeCell ref="LY1:MD1"/>
    <mergeCell ref="KT3:KW3"/>
    <mergeCell ref="KZ3:LG3"/>
    <mergeCell ref="LH3:LO3"/>
    <mergeCell ref="KT4:KW4"/>
    <mergeCell ref="KZ4:LG4"/>
    <mergeCell ref="LH4:LO4"/>
    <mergeCell ref="LX5:MD5"/>
    <mergeCell ref="KT7:KV7"/>
    <mergeCell ref="KW7:KX7"/>
    <mergeCell ref="KY7:KZ7"/>
    <mergeCell ref="LA7:LA8"/>
    <mergeCell ref="LB7:LB8"/>
    <mergeCell ref="KL53:KN53"/>
    <mergeCell ref="KL54:KN54"/>
    <mergeCell ref="KL55:KN55"/>
    <mergeCell ref="KL56:KN56"/>
    <mergeCell ref="KL57:KN57"/>
    <mergeCell ref="KL48:KN48"/>
    <mergeCell ref="KL49:KN49"/>
    <mergeCell ref="KL50:KN50"/>
    <mergeCell ref="KL51:KN51"/>
    <mergeCell ref="KL52:KN52"/>
    <mergeCell ref="KL43:KN43"/>
    <mergeCell ref="KL44:KN44"/>
    <mergeCell ref="KL45:KN45"/>
    <mergeCell ref="KL46:KN46"/>
    <mergeCell ref="KL47:KN47"/>
    <mergeCell ref="KL38:KN38"/>
    <mergeCell ref="KL39:KN39"/>
    <mergeCell ref="KL40:KN40"/>
    <mergeCell ref="KL41:KN41"/>
    <mergeCell ref="KL42:KN42"/>
    <mergeCell ref="KL33:KN33"/>
    <mergeCell ref="KL34:KN34"/>
    <mergeCell ref="KL35:KN35"/>
    <mergeCell ref="KL36:KN36"/>
    <mergeCell ref="KL37:KN37"/>
    <mergeCell ref="KL28:KN28"/>
    <mergeCell ref="KL29:KN29"/>
    <mergeCell ref="KL30:KN30"/>
    <mergeCell ref="KL31:KN31"/>
    <mergeCell ref="KL32:KN32"/>
    <mergeCell ref="KL23:KN23"/>
    <mergeCell ref="KL24:KN24"/>
    <mergeCell ref="KL25:KN25"/>
    <mergeCell ref="KL26:KN26"/>
    <mergeCell ref="KL27:KN27"/>
    <mergeCell ref="KL18:KN18"/>
    <mergeCell ref="KL19:KN19"/>
    <mergeCell ref="KL20:KN20"/>
    <mergeCell ref="KL21:KN21"/>
    <mergeCell ref="KL22:KN22"/>
    <mergeCell ref="KL13:KN13"/>
    <mergeCell ref="KL14:KN14"/>
    <mergeCell ref="KL15:KN15"/>
    <mergeCell ref="KL16:KN16"/>
    <mergeCell ref="KL17:KN17"/>
    <mergeCell ref="KR7:KR8"/>
    <mergeCell ref="KL9:KN9"/>
    <mergeCell ref="KL10:KN10"/>
    <mergeCell ref="KL11:KN11"/>
    <mergeCell ref="KL12:KN12"/>
    <mergeCell ref="KH7:KH8"/>
    <mergeCell ref="KI7:KI8"/>
    <mergeCell ref="KJ7:KJ8"/>
    <mergeCell ref="KK7:KK8"/>
    <mergeCell ref="KL7:KN8"/>
    <mergeCell ref="KC7:KC8"/>
    <mergeCell ref="KD7:KD8"/>
    <mergeCell ref="KE7:KE8"/>
    <mergeCell ref="KF7:KF8"/>
    <mergeCell ref="KG7:KG8"/>
    <mergeCell ref="JW7:JW8"/>
    <mergeCell ref="JX7:JX8"/>
    <mergeCell ref="JY7:JY8"/>
    <mergeCell ref="JZ7:JZ8"/>
    <mergeCell ref="KB7:KB8"/>
    <mergeCell ref="JQ7:JQ8"/>
    <mergeCell ref="JR7:JR8"/>
    <mergeCell ref="JT7:JT8"/>
    <mergeCell ref="JU7:JU8"/>
    <mergeCell ref="JV7:JV8"/>
    <mergeCell ref="IZ58:JB58"/>
    <mergeCell ref="IZ59:JB59"/>
    <mergeCell ref="IZ41:JB41"/>
    <mergeCell ref="IZ42:JB42"/>
    <mergeCell ref="IZ33:JB33"/>
    <mergeCell ref="IZ34:JB34"/>
    <mergeCell ref="IZ35:JB35"/>
    <mergeCell ref="IZ36:JB36"/>
    <mergeCell ref="IZ37:JB37"/>
    <mergeCell ref="IZ28:JB28"/>
    <mergeCell ref="IZ29:JB29"/>
    <mergeCell ref="IZ30:JB30"/>
    <mergeCell ref="IZ31:JB31"/>
    <mergeCell ref="IZ32:JB32"/>
    <mergeCell ref="IZ23:JB23"/>
    <mergeCell ref="IZ24:JB24"/>
    <mergeCell ref="IZ25:JB25"/>
    <mergeCell ref="IZ60:JB60"/>
    <mergeCell ref="KM1:KR1"/>
    <mergeCell ref="JH3:JK3"/>
    <mergeCell ref="JN3:JU3"/>
    <mergeCell ref="JV3:KC3"/>
    <mergeCell ref="JH4:JK4"/>
    <mergeCell ref="JN4:JU4"/>
    <mergeCell ref="JV4:KC4"/>
    <mergeCell ref="KL5:KR5"/>
    <mergeCell ref="JH7:JJ7"/>
    <mergeCell ref="JK7:JL7"/>
    <mergeCell ref="JM7:JN7"/>
    <mergeCell ref="JO7:JO8"/>
    <mergeCell ref="JP7:JP8"/>
    <mergeCell ref="IZ53:JB53"/>
    <mergeCell ref="IZ54:JB54"/>
    <mergeCell ref="IZ55:JB55"/>
    <mergeCell ref="IZ56:JB56"/>
    <mergeCell ref="IZ57:JB57"/>
    <mergeCell ref="IZ48:JB48"/>
    <mergeCell ref="IZ49:JB49"/>
    <mergeCell ref="IZ50:JB50"/>
    <mergeCell ref="IZ51:JB51"/>
    <mergeCell ref="IZ52:JB52"/>
    <mergeCell ref="IZ43:JB43"/>
    <mergeCell ref="IZ44:JB44"/>
    <mergeCell ref="IZ45:JB45"/>
    <mergeCell ref="IZ46:JB46"/>
    <mergeCell ref="IZ47:JB47"/>
    <mergeCell ref="IZ38:JB38"/>
    <mergeCell ref="IZ39:JB39"/>
    <mergeCell ref="IZ40:JB40"/>
    <mergeCell ref="IZ26:JB26"/>
    <mergeCell ref="IZ27:JB27"/>
    <mergeCell ref="IZ18:JB18"/>
    <mergeCell ref="IZ19:JB19"/>
    <mergeCell ref="IZ20:JB20"/>
    <mergeCell ref="IZ21:JB21"/>
    <mergeCell ref="IZ22:JB22"/>
    <mergeCell ref="IZ13:JB13"/>
    <mergeCell ref="IZ14:JB14"/>
    <mergeCell ref="IZ15:JB15"/>
    <mergeCell ref="IZ16:JB16"/>
    <mergeCell ref="IZ17:JB17"/>
    <mergeCell ref="JF7:JF8"/>
    <mergeCell ref="IZ9:JB9"/>
    <mergeCell ref="IZ10:JB10"/>
    <mergeCell ref="IZ11:JB11"/>
    <mergeCell ref="IZ12:JB12"/>
    <mergeCell ref="IV7:IV8"/>
    <mergeCell ref="IW7:IW8"/>
    <mergeCell ref="IX7:IX8"/>
    <mergeCell ref="IY7:IY8"/>
    <mergeCell ref="IZ7:JB8"/>
    <mergeCell ref="IQ7:IQ8"/>
    <mergeCell ref="IR7:IR8"/>
    <mergeCell ref="IS7:IS8"/>
    <mergeCell ref="IT7:IT8"/>
    <mergeCell ref="IU7:IU8"/>
    <mergeCell ref="IK7:IK8"/>
    <mergeCell ref="IL7:IL8"/>
    <mergeCell ref="IM7:IM8"/>
    <mergeCell ref="IN7:IN8"/>
    <mergeCell ref="IP7:IP8"/>
    <mergeCell ref="IE7:IE8"/>
    <mergeCell ref="IF7:IF8"/>
    <mergeCell ref="IH7:IH8"/>
    <mergeCell ref="II7:II8"/>
    <mergeCell ref="IJ7:IJ8"/>
    <mergeCell ref="HN58:HP58"/>
    <mergeCell ref="HN59:HP59"/>
    <mergeCell ref="HN60:HP60"/>
    <mergeCell ref="JA1:JF1"/>
    <mergeCell ref="HV3:HY3"/>
    <mergeCell ref="IB3:II3"/>
    <mergeCell ref="IJ3:IQ3"/>
    <mergeCell ref="HV4:HY4"/>
    <mergeCell ref="IB4:II4"/>
    <mergeCell ref="IJ4:IQ4"/>
    <mergeCell ref="IZ5:JF5"/>
    <mergeCell ref="HV7:HX7"/>
    <mergeCell ref="HY7:HZ7"/>
    <mergeCell ref="IA7:IB7"/>
    <mergeCell ref="IC7:IC8"/>
    <mergeCell ref="ID7:ID8"/>
    <mergeCell ref="HN53:HP53"/>
    <mergeCell ref="HN54:HP54"/>
    <mergeCell ref="HN55:HP55"/>
    <mergeCell ref="HN56:HP56"/>
    <mergeCell ref="HN57:HP57"/>
    <mergeCell ref="HN48:HP48"/>
    <mergeCell ref="HN49:HP49"/>
    <mergeCell ref="HN50:HP50"/>
    <mergeCell ref="HN51:HP51"/>
    <mergeCell ref="HN52:HP52"/>
    <mergeCell ref="HN43:HP43"/>
    <mergeCell ref="HN44:HP44"/>
    <mergeCell ref="HN45:HP45"/>
    <mergeCell ref="HN46:HP46"/>
    <mergeCell ref="HN47:HP47"/>
    <mergeCell ref="HN38:HP38"/>
    <mergeCell ref="HN39:HP39"/>
    <mergeCell ref="HN40:HP40"/>
    <mergeCell ref="HN41:HP41"/>
    <mergeCell ref="HN42:HP42"/>
    <mergeCell ref="HN33:HP33"/>
    <mergeCell ref="HN34:HP34"/>
    <mergeCell ref="HN35:HP35"/>
    <mergeCell ref="HN36:HP36"/>
    <mergeCell ref="HN37:HP37"/>
    <mergeCell ref="HN28:HP28"/>
    <mergeCell ref="HN29:HP29"/>
    <mergeCell ref="HN30:HP30"/>
    <mergeCell ref="HN31:HP31"/>
    <mergeCell ref="HN32:HP32"/>
    <mergeCell ref="HN23:HP23"/>
    <mergeCell ref="HN24:HP24"/>
    <mergeCell ref="HN25:HP25"/>
    <mergeCell ref="HN26:HP26"/>
    <mergeCell ref="HN27:HP27"/>
    <mergeCell ref="HN18:HP18"/>
    <mergeCell ref="HN19:HP19"/>
    <mergeCell ref="HN20:HP20"/>
    <mergeCell ref="HN21:HP21"/>
    <mergeCell ref="HN22:HP22"/>
    <mergeCell ref="HN13:HP13"/>
    <mergeCell ref="HN14:HP14"/>
    <mergeCell ref="HN15:HP15"/>
    <mergeCell ref="HN16:HP16"/>
    <mergeCell ref="HN17:HP17"/>
    <mergeCell ref="HT7:HT8"/>
    <mergeCell ref="HN9:HP9"/>
    <mergeCell ref="HN10:HP10"/>
    <mergeCell ref="HN11:HP11"/>
    <mergeCell ref="HN12:HP12"/>
    <mergeCell ref="HJ7:HJ8"/>
    <mergeCell ref="HK7:HK8"/>
    <mergeCell ref="HL7:HL8"/>
    <mergeCell ref="HM7:HM8"/>
    <mergeCell ref="HN7:HP8"/>
    <mergeCell ref="HE7:HE8"/>
    <mergeCell ref="HF7:HF8"/>
    <mergeCell ref="HG7:HG8"/>
    <mergeCell ref="HH7:HH8"/>
    <mergeCell ref="HI7:HI8"/>
    <mergeCell ref="GY7:GY8"/>
    <mergeCell ref="GZ7:GZ8"/>
    <mergeCell ref="HA7:HA8"/>
    <mergeCell ref="HB7:HB8"/>
    <mergeCell ref="HD7:HD8"/>
    <mergeCell ref="GS7:GS8"/>
    <mergeCell ref="GT7:GT8"/>
    <mergeCell ref="GV7:GV8"/>
    <mergeCell ref="GW7:GW8"/>
    <mergeCell ref="GX7:GX8"/>
    <mergeCell ref="GB58:GD58"/>
    <mergeCell ref="GB59:GD59"/>
    <mergeCell ref="GB41:GD41"/>
    <mergeCell ref="GB42:GD42"/>
    <mergeCell ref="GB33:GD33"/>
    <mergeCell ref="GB34:GD34"/>
    <mergeCell ref="GB35:GD35"/>
    <mergeCell ref="GB36:GD36"/>
    <mergeCell ref="GB37:GD37"/>
    <mergeCell ref="GB28:GD28"/>
    <mergeCell ref="GB29:GD29"/>
    <mergeCell ref="GB30:GD30"/>
    <mergeCell ref="GB31:GD31"/>
    <mergeCell ref="GB32:GD32"/>
    <mergeCell ref="GB23:GD23"/>
    <mergeCell ref="GB24:GD24"/>
    <mergeCell ref="GB25:GD25"/>
    <mergeCell ref="GB60:GD60"/>
    <mergeCell ref="HO1:HT1"/>
    <mergeCell ref="GJ3:GM3"/>
    <mergeCell ref="GP3:GW3"/>
    <mergeCell ref="GX3:HE3"/>
    <mergeCell ref="GJ4:GM4"/>
    <mergeCell ref="GP4:GW4"/>
    <mergeCell ref="GX4:HE4"/>
    <mergeCell ref="HN5:HT5"/>
    <mergeCell ref="GJ7:GL7"/>
    <mergeCell ref="GM7:GN7"/>
    <mergeCell ref="GO7:GP7"/>
    <mergeCell ref="GQ7:GQ8"/>
    <mergeCell ref="GR7:GR8"/>
    <mergeCell ref="GB53:GD53"/>
    <mergeCell ref="GB54:GD54"/>
    <mergeCell ref="GB55:GD55"/>
    <mergeCell ref="GB56:GD56"/>
    <mergeCell ref="GB57:GD57"/>
    <mergeCell ref="GB48:GD48"/>
    <mergeCell ref="GB49:GD49"/>
    <mergeCell ref="GB50:GD50"/>
    <mergeCell ref="GB51:GD51"/>
    <mergeCell ref="GB52:GD52"/>
    <mergeCell ref="GB43:GD43"/>
    <mergeCell ref="GB44:GD44"/>
    <mergeCell ref="GB45:GD45"/>
    <mergeCell ref="GB46:GD46"/>
    <mergeCell ref="GB47:GD47"/>
    <mergeCell ref="GB38:GD38"/>
    <mergeCell ref="GB39:GD39"/>
    <mergeCell ref="GB40:GD40"/>
    <mergeCell ref="GB26:GD26"/>
    <mergeCell ref="GB27:GD27"/>
    <mergeCell ref="GB18:GD18"/>
    <mergeCell ref="GB19:GD19"/>
    <mergeCell ref="GB20:GD20"/>
    <mergeCell ref="GB21:GD21"/>
    <mergeCell ref="GB22:GD22"/>
    <mergeCell ref="GB13:GD13"/>
    <mergeCell ref="GB14:GD14"/>
    <mergeCell ref="GB15:GD15"/>
    <mergeCell ref="GB16:GD16"/>
    <mergeCell ref="GB17:GD17"/>
    <mergeCell ref="GH7:GH8"/>
    <mergeCell ref="GB9:GD9"/>
    <mergeCell ref="GB10:GD10"/>
    <mergeCell ref="GB11:GD11"/>
    <mergeCell ref="GB12:GD12"/>
    <mergeCell ref="FX7:FX8"/>
    <mergeCell ref="FY7:FY8"/>
    <mergeCell ref="FZ7:FZ8"/>
    <mergeCell ref="GA7:GA8"/>
    <mergeCell ref="GB7:GD8"/>
    <mergeCell ref="FS7:FS8"/>
    <mergeCell ref="FT7:FT8"/>
    <mergeCell ref="FU7:FU8"/>
    <mergeCell ref="FV7:FV8"/>
    <mergeCell ref="FW7:FW8"/>
    <mergeCell ref="FM7:FM8"/>
    <mergeCell ref="FN7:FN8"/>
    <mergeCell ref="FO7:FO8"/>
    <mergeCell ref="FP7:FP8"/>
    <mergeCell ref="FR7:FR8"/>
    <mergeCell ref="FG7:FG8"/>
    <mergeCell ref="FH7:FH8"/>
    <mergeCell ref="FJ7:FJ8"/>
    <mergeCell ref="FK7:FK8"/>
    <mergeCell ref="FL7:FL8"/>
    <mergeCell ref="EP58:ER58"/>
    <mergeCell ref="EP59:ER59"/>
    <mergeCell ref="EP60:ER60"/>
    <mergeCell ref="GC1:GH1"/>
    <mergeCell ref="EX3:FA3"/>
    <mergeCell ref="FD3:FK3"/>
    <mergeCell ref="FL3:FS3"/>
    <mergeCell ref="EX4:FA4"/>
    <mergeCell ref="FD4:FK4"/>
    <mergeCell ref="FL4:FS4"/>
    <mergeCell ref="GB5:GH5"/>
    <mergeCell ref="EX7:EZ7"/>
    <mergeCell ref="FA7:FB7"/>
    <mergeCell ref="FC7:FD7"/>
    <mergeCell ref="FE7:FE8"/>
    <mergeCell ref="FF7:FF8"/>
    <mergeCell ref="EP53:ER53"/>
    <mergeCell ref="EP54:ER54"/>
    <mergeCell ref="EP55:ER55"/>
    <mergeCell ref="EP56:ER56"/>
    <mergeCell ref="EP57:ER57"/>
    <mergeCell ref="EP48:ER48"/>
    <mergeCell ref="EP49:ER49"/>
    <mergeCell ref="EP50:ER50"/>
    <mergeCell ref="EP51:ER51"/>
    <mergeCell ref="EP52:ER52"/>
    <mergeCell ref="EP43:ER43"/>
    <mergeCell ref="EP44:ER44"/>
    <mergeCell ref="EP45:ER45"/>
    <mergeCell ref="EP46:ER46"/>
    <mergeCell ref="EP47:ER47"/>
    <mergeCell ref="EP38:ER38"/>
    <mergeCell ref="EP39:ER39"/>
    <mergeCell ref="EP40:ER40"/>
    <mergeCell ref="EP41:ER41"/>
    <mergeCell ref="EP42:ER42"/>
    <mergeCell ref="EP33:ER33"/>
    <mergeCell ref="EP34:ER34"/>
    <mergeCell ref="EP35:ER35"/>
    <mergeCell ref="EP36:ER36"/>
    <mergeCell ref="EP37:ER37"/>
    <mergeCell ref="EP28:ER28"/>
    <mergeCell ref="EP29:ER29"/>
    <mergeCell ref="EP30:ER30"/>
    <mergeCell ref="EP31:ER31"/>
    <mergeCell ref="EP32:ER32"/>
    <mergeCell ref="EP23:ER23"/>
    <mergeCell ref="EP24:ER24"/>
    <mergeCell ref="EP25:ER25"/>
    <mergeCell ref="EP26:ER26"/>
    <mergeCell ref="EP27:ER27"/>
    <mergeCell ref="EP18:ER18"/>
    <mergeCell ref="EP19:ER19"/>
    <mergeCell ref="EP20:ER20"/>
    <mergeCell ref="EP21:ER21"/>
    <mergeCell ref="EP22:ER22"/>
    <mergeCell ref="EP13:ER13"/>
    <mergeCell ref="EP14:ER14"/>
    <mergeCell ref="EP15:ER15"/>
    <mergeCell ref="EP16:ER16"/>
    <mergeCell ref="EP17:ER17"/>
    <mergeCell ref="EV7:EV8"/>
    <mergeCell ref="EP9:ER9"/>
    <mergeCell ref="EP10:ER10"/>
    <mergeCell ref="EP11:ER11"/>
    <mergeCell ref="EP12:ER12"/>
    <mergeCell ref="EL7:EL8"/>
    <mergeCell ref="EM7:EM8"/>
    <mergeCell ref="EN7:EN8"/>
    <mergeCell ref="EO7:EO8"/>
    <mergeCell ref="EP7:ER8"/>
    <mergeCell ref="EG7:EG8"/>
    <mergeCell ref="EH7:EH8"/>
    <mergeCell ref="EI7:EI8"/>
    <mergeCell ref="EJ7:EJ8"/>
    <mergeCell ref="EK7:EK8"/>
    <mergeCell ref="EA7:EA8"/>
    <mergeCell ref="EB7:EB8"/>
    <mergeCell ref="EC7:EC8"/>
    <mergeCell ref="ED7:ED8"/>
    <mergeCell ref="EF7:EF8"/>
    <mergeCell ref="DU7:DU8"/>
    <mergeCell ref="DV7:DV8"/>
    <mergeCell ref="DX7:DX8"/>
    <mergeCell ref="DY7:DY8"/>
    <mergeCell ref="DZ7:DZ8"/>
    <mergeCell ref="DD58:DF58"/>
    <mergeCell ref="DD59:DF59"/>
    <mergeCell ref="DD41:DF41"/>
    <mergeCell ref="DD42:DF42"/>
    <mergeCell ref="DD33:DF33"/>
    <mergeCell ref="DD34:DF34"/>
    <mergeCell ref="DD35:DF35"/>
    <mergeCell ref="DD36:DF36"/>
    <mergeCell ref="DD37:DF37"/>
    <mergeCell ref="DD28:DF28"/>
    <mergeCell ref="DD29:DF29"/>
    <mergeCell ref="DD30:DF30"/>
    <mergeCell ref="DD31:DF31"/>
    <mergeCell ref="DD32:DF32"/>
    <mergeCell ref="DD23:DF23"/>
    <mergeCell ref="DD24:DF24"/>
    <mergeCell ref="DD25:DF25"/>
    <mergeCell ref="DD60:DF60"/>
    <mergeCell ref="EQ1:EV1"/>
    <mergeCell ref="DL3:DO3"/>
    <mergeCell ref="DR3:DY3"/>
    <mergeCell ref="DZ3:EG3"/>
    <mergeCell ref="DL4:DO4"/>
    <mergeCell ref="DR4:DY4"/>
    <mergeCell ref="DZ4:EG4"/>
    <mergeCell ref="EP5:EV5"/>
    <mergeCell ref="DL7:DN7"/>
    <mergeCell ref="DO7:DP7"/>
    <mergeCell ref="DQ7:DR7"/>
    <mergeCell ref="DS7:DS8"/>
    <mergeCell ref="DT7:DT8"/>
    <mergeCell ref="DD53:DF53"/>
    <mergeCell ref="DD54:DF54"/>
    <mergeCell ref="DD55:DF55"/>
    <mergeCell ref="DD56:DF56"/>
    <mergeCell ref="DD57:DF57"/>
    <mergeCell ref="DD48:DF48"/>
    <mergeCell ref="DD49:DF49"/>
    <mergeCell ref="DD50:DF50"/>
    <mergeCell ref="DD51:DF51"/>
    <mergeCell ref="DD52:DF52"/>
    <mergeCell ref="DD43:DF43"/>
    <mergeCell ref="DD44:DF44"/>
    <mergeCell ref="DD45:DF45"/>
    <mergeCell ref="DD46:DF46"/>
    <mergeCell ref="DD47:DF47"/>
    <mergeCell ref="DD38:DF38"/>
    <mergeCell ref="DD39:DF39"/>
    <mergeCell ref="DD40:DF40"/>
    <mergeCell ref="DD26:DF26"/>
    <mergeCell ref="DD27:DF27"/>
    <mergeCell ref="DD18:DF18"/>
    <mergeCell ref="DD19:DF19"/>
    <mergeCell ref="DD20:DF20"/>
    <mergeCell ref="DD21:DF21"/>
    <mergeCell ref="DD22:DF22"/>
    <mergeCell ref="DD13:DF13"/>
    <mergeCell ref="DD14:DF14"/>
    <mergeCell ref="DD15:DF15"/>
    <mergeCell ref="DD16:DF16"/>
    <mergeCell ref="DD17:DF17"/>
    <mergeCell ref="DJ7:DJ8"/>
    <mergeCell ref="DD9:DF9"/>
    <mergeCell ref="DD10:DF10"/>
    <mergeCell ref="DD11:DF11"/>
    <mergeCell ref="DD12:DF12"/>
    <mergeCell ref="CZ7:CZ8"/>
    <mergeCell ref="DA7:DA8"/>
    <mergeCell ref="DB7:DB8"/>
    <mergeCell ref="DC7:DC8"/>
    <mergeCell ref="DD7:DF8"/>
    <mergeCell ref="CU7:CU8"/>
    <mergeCell ref="CV7:CV8"/>
    <mergeCell ref="CW7:CW8"/>
    <mergeCell ref="CX7:CX8"/>
    <mergeCell ref="CY7:CY8"/>
    <mergeCell ref="CO7:CO8"/>
    <mergeCell ref="CP7:CP8"/>
    <mergeCell ref="CQ7:CQ8"/>
    <mergeCell ref="CR7:CR8"/>
    <mergeCell ref="CT7:CT8"/>
    <mergeCell ref="CI7:CI8"/>
    <mergeCell ref="CJ7:CJ8"/>
    <mergeCell ref="CL7:CL8"/>
    <mergeCell ref="CM7:CM8"/>
    <mergeCell ref="CN7:CN8"/>
    <mergeCell ref="BR58:BT58"/>
    <mergeCell ref="BR59:BT59"/>
    <mergeCell ref="BR60:BT60"/>
    <mergeCell ref="DE1:DJ1"/>
    <mergeCell ref="BZ3:CC3"/>
    <mergeCell ref="CF3:CM3"/>
    <mergeCell ref="CN3:CU3"/>
    <mergeCell ref="BZ4:CC4"/>
    <mergeCell ref="CF4:CM4"/>
    <mergeCell ref="CN4:CU4"/>
    <mergeCell ref="DD5:DJ5"/>
    <mergeCell ref="BZ7:CB7"/>
    <mergeCell ref="CC7:CD7"/>
    <mergeCell ref="CE7:CF7"/>
    <mergeCell ref="CG7:CG8"/>
    <mergeCell ref="CH7:CH8"/>
    <mergeCell ref="BR53:BT53"/>
    <mergeCell ref="BR54:BT54"/>
    <mergeCell ref="BR55:BT55"/>
    <mergeCell ref="BR56:BT56"/>
    <mergeCell ref="BR57:BT57"/>
    <mergeCell ref="BR48:BT48"/>
    <mergeCell ref="BR49:BT49"/>
    <mergeCell ref="BR50:BT50"/>
    <mergeCell ref="BR51:BT51"/>
    <mergeCell ref="BR52:BT52"/>
    <mergeCell ref="BR43:BT43"/>
    <mergeCell ref="BR44:BT44"/>
    <mergeCell ref="BR45:BT45"/>
    <mergeCell ref="BR46:BT46"/>
    <mergeCell ref="BR47:BT47"/>
    <mergeCell ref="BR38:BT38"/>
    <mergeCell ref="BR39:BT39"/>
    <mergeCell ref="BR40:BT40"/>
    <mergeCell ref="BR41:BT41"/>
    <mergeCell ref="BR42:BT42"/>
    <mergeCell ref="BR33:BT33"/>
    <mergeCell ref="BR34:BT34"/>
    <mergeCell ref="BR35:BT35"/>
    <mergeCell ref="BR36:BT36"/>
    <mergeCell ref="BR37:BT37"/>
    <mergeCell ref="BR28:BT28"/>
    <mergeCell ref="BR29:BT29"/>
    <mergeCell ref="BR30:BT30"/>
    <mergeCell ref="BR31:BT31"/>
    <mergeCell ref="BR32:BT32"/>
    <mergeCell ref="BR23:BT23"/>
    <mergeCell ref="BR24:BT24"/>
    <mergeCell ref="BR25:BT25"/>
    <mergeCell ref="BR26:BT26"/>
    <mergeCell ref="BR27:BT27"/>
    <mergeCell ref="BR18:BT18"/>
    <mergeCell ref="BR19:BT19"/>
    <mergeCell ref="BR20:BT20"/>
    <mergeCell ref="BR21:BT21"/>
    <mergeCell ref="BR22:BT22"/>
    <mergeCell ref="BR13:BT13"/>
    <mergeCell ref="BR14:BT14"/>
    <mergeCell ref="BR15:BT15"/>
    <mergeCell ref="BR16:BT16"/>
    <mergeCell ref="BR17:BT17"/>
    <mergeCell ref="BX7:BX8"/>
    <mergeCell ref="BR9:BT9"/>
    <mergeCell ref="BR10:BT10"/>
    <mergeCell ref="BR11:BT11"/>
    <mergeCell ref="BR12:BT12"/>
    <mergeCell ref="BN7:BN8"/>
    <mergeCell ref="BO7:BO8"/>
    <mergeCell ref="BP7:BP8"/>
    <mergeCell ref="BQ7:BQ8"/>
    <mergeCell ref="BR7:BT8"/>
    <mergeCell ref="BI7:BI8"/>
    <mergeCell ref="BJ7:BJ8"/>
    <mergeCell ref="BK7:BK8"/>
    <mergeCell ref="BL7:BL8"/>
    <mergeCell ref="BM7:BM8"/>
    <mergeCell ref="BR5:BX5"/>
    <mergeCell ref="AN7:AP7"/>
    <mergeCell ref="AQ7:AR7"/>
    <mergeCell ref="AS7:AT7"/>
    <mergeCell ref="AU7:AU8"/>
    <mergeCell ref="AV7:AV8"/>
    <mergeCell ref="AW7:AW8"/>
    <mergeCell ref="AX7:AX8"/>
    <mergeCell ref="AZ7:AZ8"/>
    <mergeCell ref="BA7:BA8"/>
    <mergeCell ref="BB7:BB8"/>
    <mergeCell ref="BC7:BC8"/>
    <mergeCell ref="BD7:BD8"/>
    <mergeCell ref="BE7:BE8"/>
    <mergeCell ref="BF7:BF8"/>
    <mergeCell ref="BH7:BH8"/>
    <mergeCell ref="BS1:BX1"/>
    <mergeCell ref="AN3:AQ3"/>
    <mergeCell ref="AT3:BA3"/>
    <mergeCell ref="BB3:BI3"/>
    <mergeCell ref="AN4:AQ4"/>
    <mergeCell ref="AT4:BA4"/>
    <mergeCell ref="BB4:BI4"/>
    <mergeCell ref="AG1:AL1"/>
    <mergeCell ref="AF5:AL5"/>
    <mergeCell ref="AL7:AL8"/>
    <mergeCell ref="AF7:AH8"/>
    <mergeCell ref="AF45:AH45"/>
    <mergeCell ref="AF46:AH46"/>
    <mergeCell ref="AF47:AH47"/>
    <mergeCell ref="AF34:AH34"/>
    <mergeCell ref="X7:X8"/>
    <mergeCell ref="Y7:Y8"/>
    <mergeCell ref="AB7:AB8"/>
    <mergeCell ref="AC7:AC8"/>
    <mergeCell ref="AF9:AH9"/>
    <mergeCell ref="AF10:AH10"/>
    <mergeCell ref="AF11:AH11"/>
    <mergeCell ref="Z7:Z8"/>
    <mergeCell ref="AE7:AE8"/>
    <mergeCell ref="AF12:AH12"/>
    <mergeCell ref="AF13:AH13"/>
    <mergeCell ref="AF14:AH14"/>
    <mergeCell ref="AF15:AH15"/>
    <mergeCell ref="AF30:AH30"/>
    <mergeCell ref="AF31:AH31"/>
    <mergeCell ref="AF32:AH32"/>
    <mergeCell ref="AF33:AH33"/>
    <mergeCell ref="B3:E3"/>
    <mergeCell ref="H3:O3"/>
    <mergeCell ref="P3:W3"/>
    <mergeCell ref="B4:E4"/>
    <mergeCell ref="H4:O4"/>
    <mergeCell ref="P4:W4"/>
    <mergeCell ref="B7:D7"/>
    <mergeCell ref="E7:F7"/>
    <mergeCell ref="G7:H7"/>
    <mergeCell ref="O7:O8"/>
    <mergeCell ref="P7:P8"/>
    <mergeCell ref="W7:W8"/>
    <mergeCell ref="AF59:AH59"/>
    <mergeCell ref="AF35:AH35"/>
    <mergeCell ref="AF36:AH36"/>
    <mergeCell ref="AF37:AH37"/>
    <mergeCell ref="AF38:AH38"/>
    <mergeCell ref="AF39:AH39"/>
    <mergeCell ref="AF58:AH58"/>
    <mergeCell ref="AF40:AH40"/>
    <mergeCell ref="AF41:AH41"/>
    <mergeCell ref="AF42:AH42"/>
    <mergeCell ref="AF43:AH43"/>
    <mergeCell ref="AF48:AH48"/>
    <mergeCell ref="AF49:AH49"/>
    <mergeCell ref="AF50:AH50"/>
    <mergeCell ref="AF56:AH56"/>
    <mergeCell ref="AF44:AH44"/>
    <mergeCell ref="AF51:AH51"/>
    <mergeCell ref="AF60:AH60"/>
    <mergeCell ref="I7:I8"/>
    <mergeCell ref="J7:J8"/>
    <mergeCell ref="K7:K8"/>
    <mergeCell ref="N7:N8"/>
    <mergeCell ref="L7:L8"/>
    <mergeCell ref="AF24:AH24"/>
    <mergeCell ref="AF25:AH25"/>
    <mergeCell ref="AF26:AH26"/>
    <mergeCell ref="AF27:AH27"/>
    <mergeCell ref="AF28:AH28"/>
    <mergeCell ref="AF29:AH29"/>
    <mergeCell ref="AF18:AH18"/>
    <mergeCell ref="AD7:AD8"/>
    <mergeCell ref="AA7:AA8"/>
    <mergeCell ref="Q7:Q8"/>
    <mergeCell ref="AF17:AH17"/>
    <mergeCell ref="AF23:AH23"/>
    <mergeCell ref="AF16:AH16"/>
    <mergeCell ref="AF19:AH19"/>
    <mergeCell ref="AF20:AH20"/>
    <mergeCell ref="AF21:AH21"/>
    <mergeCell ref="AF22:AH22"/>
    <mergeCell ref="AF57:AH57"/>
    <mergeCell ref="AF52:AH52"/>
    <mergeCell ref="AF53:AH53"/>
    <mergeCell ref="AF54:AH54"/>
    <mergeCell ref="AF55:AH55"/>
    <mergeCell ref="V7:V8"/>
    <mergeCell ref="R7:R8"/>
    <mergeCell ref="S7:S8"/>
    <mergeCell ref="T7:T8"/>
  </mergeCells>
  <phoneticPr fontId="2"/>
  <conditionalFormatting sqref="P9">
    <cfRule type="expression" dxfId="63" priority="134">
      <formula>OR(P9="早朝",P9="深夜")</formula>
    </cfRule>
  </conditionalFormatting>
  <conditionalFormatting sqref="P10:P18">
    <cfRule type="expression" dxfId="62" priority="132">
      <formula>OR(P10="早朝",P10="深夜")</formula>
    </cfRule>
  </conditionalFormatting>
  <conditionalFormatting sqref="P19:P60">
    <cfRule type="expression" dxfId="61" priority="124">
      <formula>OR(P19="早朝",P19="深夜")</formula>
    </cfRule>
  </conditionalFormatting>
  <conditionalFormatting sqref="BB9">
    <cfRule type="expression" dxfId="60" priority="114">
      <formula>OR(BB9="早朝",BB9="深夜")</formula>
    </cfRule>
  </conditionalFormatting>
  <conditionalFormatting sqref="BB10:BB18">
    <cfRule type="expression" dxfId="59" priority="113">
      <formula>OR(BB10="早朝",BB10="深夜")</formula>
    </cfRule>
  </conditionalFormatting>
  <conditionalFormatting sqref="BB19:BB60">
    <cfRule type="expression" dxfId="58" priority="112">
      <formula>OR(BB19="早朝",BB19="深夜")</formula>
    </cfRule>
  </conditionalFormatting>
  <conditionalFormatting sqref="CN9">
    <cfRule type="expression" dxfId="57" priority="105">
      <formula>OR(CN9="早朝",CN9="深夜")</formula>
    </cfRule>
  </conditionalFormatting>
  <conditionalFormatting sqref="CN10:CN18">
    <cfRule type="expression" dxfId="56" priority="104">
      <formula>OR(CN10="早朝",CN10="深夜")</formula>
    </cfRule>
  </conditionalFormatting>
  <conditionalFormatting sqref="CN19:CN60">
    <cfRule type="expression" dxfId="55" priority="103">
      <formula>OR(CN19="早朝",CN19="深夜")</formula>
    </cfRule>
  </conditionalFormatting>
  <conditionalFormatting sqref="DZ9">
    <cfRule type="expression" dxfId="54" priority="99">
      <formula>OR(DZ9="早朝",DZ9="深夜")</formula>
    </cfRule>
  </conditionalFormatting>
  <conditionalFormatting sqref="DZ10:DZ18">
    <cfRule type="expression" dxfId="53" priority="98">
      <formula>OR(DZ10="早朝",DZ10="深夜")</formula>
    </cfRule>
  </conditionalFormatting>
  <conditionalFormatting sqref="DZ19:DZ60">
    <cfRule type="expression" dxfId="52" priority="97">
      <formula>OR(DZ19="早朝",DZ19="深夜")</formula>
    </cfRule>
  </conditionalFormatting>
  <conditionalFormatting sqref="FL9">
    <cfRule type="expression" dxfId="51" priority="93">
      <formula>OR(FL9="早朝",FL9="深夜")</formula>
    </cfRule>
  </conditionalFormatting>
  <conditionalFormatting sqref="FL10:FL18">
    <cfRule type="expression" dxfId="50" priority="92">
      <formula>OR(FL10="早朝",FL10="深夜")</formula>
    </cfRule>
  </conditionalFormatting>
  <conditionalFormatting sqref="FL19:FL60">
    <cfRule type="expression" dxfId="49" priority="91">
      <formula>OR(FL19="早朝",FL19="深夜")</formula>
    </cfRule>
  </conditionalFormatting>
  <conditionalFormatting sqref="GX9">
    <cfRule type="expression" dxfId="48" priority="87">
      <formula>OR(GX9="早朝",GX9="深夜")</formula>
    </cfRule>
  </conditionalFormatting>
  <conditionalFormatting sqref="GX10:GX18">
    <cfRule type="expression" dxfId="47" priority="86">
      <formula>OR(GX10="早朝",GX10="深夜")</formula>
    </cfRule>
  </conditionalFormatting>
  <conditionalFormatting sqref="GX19:GX60">
    <cfRule type="expression" dxfId="46" priority="85">
      <formula>OR(GX19="早朝",GX19="深夜")</formula>
    </cfRule>
  </conditionalFormatting>
  <conditionalFormatting sqref="IJ9">
    <cfRule type="expression" dxfId="45" priority="81">
      <formula>OR(IJ9="早朝",IJ9="深夜")</formula>
    </cfRule>
  </conditionalFormatting>
  <conditionalFormatting sqref="IJ10:IJ18">
    <cfRule type="expression" dxfId="44" priority="80">
      <formula>OR(IJ10="早朝",IJ10="深夜")</formula>
    </cfRule>
  </conditionalFormatting>
  <conditionalFormatting sqref="IJ19:IJ60">
    <cfRule type="expression" dxfId="43" priority="79">
      <formula>OR(IJ19="早朝",IJ19="深夜")</formula>
    </cfRule>
  </conditionalFormatting>
  <conditionalFormatting sqref="JV9">
    <cfRule type="expression" dxfId="42" priority="75">
      <formula>OR(JV9="早朝",JV9="深夜")</formula>
    </cfRule>
  </conditionalFormatting>
  <conditionalFormatting sqref="JV10:JV18">
    <cfRule type="expression" dxfId="41" priority="74">
      <formula>OR(JV10="早朝",JV10="深夜")</formula>
    </cfRule>
  </conditionalFormatting>
  <conditionalFormatting sqref="JV19:JV60">
    <cfRule type="expression" dxfId="40" priority="73">
      <formula>OR(JV19="早朝",JV19="深夜")</formula>
    </cfRule>
  </conditionalFormatting>
  <conditionalFormatting sqref="LH9">
    <cfRule type="expression" dxfId="39" priority="69">
      <formula>OR(LH9="早朝",LH9="深夜")</formula>
    </cfRule>
  </conditionalFormatting>
  <conditionalFormatting sqref="LH10:LH18">
    <cfRule type="expression" dxfId="38" priority="68">
      <formula>OR(LH10="早朝",LH10="深夜")</formula>
    </cfRule>
  </conditionalFormatting>
  <conditionalFormatting sqref="LH19:LH60">
    <cfRule type="expression" dxfId="37" priority="67">
      <formula>OR(LH19="早朝",LH19="深夜")</formula>
    </cfRule>
  </conditionalFormatting>
  <conditionalFormatting sqref="MT9">
    <cfRule type="expression" dxfId="36" priority="63">
      <formula>OR(MT9="早朝",MT9="深夜")</formula>
    </cfRule>
  </conditionalFormatting>
  <conditionalFormatting sqref="MT10:MT18">
    <cfRule type="expression" dxfId="35" priority="62">
      <formula>OR(MT10="早朝",MT10="深夜")</formula>
    </cfRule>
  </conditionalFormatting>
  <conditionalFormatting sqref="MT19:MT60">
    <cfRule type="expression" dxfId="34" priority="61">
      <formula>OR(MT19="早朝",MT19="深夜")</formula>
    </cfRule>
  </conditionalFormatting>
  <conditionalFormatting sqref="OF9">
    <cfRule type="expression" dxfId="33" priority="57">
      <formula>OR(OF9="早朝",OF9="深夜")</formula>
    </cfRule>
  </conditionalFormatting>
  <conditionalFormatting sqref="OF10:OF18">
    <cfRule type="expression" dxfId="32" priority="56">
      <formula>OR(OF10="早朝",OF10="深夜")</formula>
    </cfRule>
  </conditionalFormatting>
  <conditionalFormatting sqref="OF19:OF60">
    <cfRule type="expression" dxfId="31" priority="55">
      <formula>OR(OF19="早朝",OF19="深夜")</formula>
    </cfRule>
  </conditionalFormatting>
  <conditionalFormatting sqref="PR9">
    <cfRule type="expression" dxfId="30" priority="51">
      <formula>OR(PR9="早朝",PR9="深夜")</formula>
    </cfRule>
  </conditionalFormatting>
  <conditionalFormatting sqref="PR10:PR18">
    <cfRule type="expression" dxfId="29" priority="50">
      <formula>OR(PR10="早朝",PR10="深夜")</formula>
    </cfRule>
  </conditionalFormatting>
  <conditionalFormatting sqref="PR19:PR60">
    <cfRule type="expression" dxfId="28" priority="49">
      <formula>OR(PR19="早朝",PR19="深夜")</formula>
    </cfRule>
  </conditionalFormatting>
  <conditionalFormatting sqref="RD9">
    <cfRule type="expression" dxfId="27" priority="45">
      <formula>OR(RD9="早朝",RD9="深夜")</formula>
    </cfRule>
  </conditionalFormatting>
  <conditionalFormatting sqref="RD10:RD18">
    <cfRule type="expression" dxfId="26" priority="44">
      <formula>OR(RD10="早朝",RD10="深夜")</formula>
    </cfRule>
  </conditionalFormatting>
  <conditionalFormatting sqref="RD19:RD60">
    <cfRule type="expression" dxfId="25" priority="43">
      <formula>OR(RD19="早朝",RD19="深夜")</formula>
    </cfRule>
  </conditionalFormatting>
  <conditionalFormatting sqref="SP9">
    <cfRule type="expression" dxfId="24" priority="39">
      <formula>OR(SP9="早朝",SP9="深夜")</formula>
    </cfRule>
  </conditionalFormatting>
  <conditionalFormatting sqref="SP10:SP18">
    <cfRule type="expression" dxfId="23" priority="38">
      <formula>OR(SP10="早朝",SP10="深夜")</formula>
    </cfRule>
  </conditionalFormatting>
  <conditionalFormatting sqref="SP19:SP60">
    <cfRule type="expression" dxfId="22" priority="37">
      <formula>OR(SP19="早朝",SP19="深夜")</formula>
    </cfRule>
  </conditionalFormatting>
  <conditionalFormatting sqref="UB9">
    <cfRule type="expression" dxfId="21" priority="33">
      <formula>OR(UB9="早朝",UB9="深夜")</formula>
    </cfRule>
  </conditionalFormatting>
  <conditionalFormatting sqref="UB10:UB18">
    <cfRule type="expression" dxfId="20" priority="32">
      <formula>OR(UB10="早朝",UB10="深夜")</formula>
    </cfRule>
  </conditionalFormatting>
  <conditionalFormatting sqref="UB19:UB60">
    <cfRule type="expression" dxfId="19" priority="31">
      <formula>OR(UB19="早朝",UB19="深夜")</formula>
    </cfRule>
  </conditionalFormatting>
  <conditionalFormatting sqref="VN9">
    <cfRule type="expression" dxfId="18" priority="27">
      <formula>OR(VN9="早朝",VN9="深夜")</formula>
    </cfRule>
  </conditionalFormatting>
  <conditionalFormatting sqref="VN10:VN18">
    <cfRule type="expression" dxfId="17" priority="26">
      <formula>OR(VN10="早朝",VN10="深夜")</formula>
    </cfRule>
  </conditionalFormatting>
  <conditionalFormatting sqref="VN19:VN60">
    <cfRule type="expression" dxfId="16" priority="25">
      <formula>OR(VN19="早朝",VN19="深夜")</formula>
    </cfRule>
  </conditionalFormatting>
  <conditionalFormatting sqref="WZ9">
    <cfRule type="expression" dxfId="15" priority="21">
      <formula>OR(WZ9="早朝",WZ9="深夜")</formula>
    </cfRule>
  </conditionalFormatting>
  <conditionalFormatting sqref="WZ10:WZ18">
    <cfRule type="expression" dxfId="14" priority="20">
      <formula>OR(WZ10="早朝",WZ10="深夜")</formula>
    </cfRule>
  </conditionalFormatting>
  <conditionalFormatting sqref="WZ19:WZ60">
    <cfRule type="expression" dxfId="13" priority="19">
      <formula>OR(WZ19="早朝",WZ19="深夜")</formula>
    </cfRule>
  </conditionalFormatting>
  <conditionalFormatting sqref="YL9">
    <cfRule type="expression" dxfId="12" priority="15">
      <formula>OR(YL9="早朝",YL9="深夜")</formula>
    </cfRule>
  </conditionalFormatting>
  <conditionalFormatting sqref="YL10:YL18">
    <cfRule type="expression" dxfId="11" priority="14">
      <formula>OR(YL10="早朝",YL10="深夜")</formula>
    </cfRule>
  </conditionalFormatting>
  <conditionalFormatting sqref="YL19:YL60">
    <cfRule type="expression" dxfId="10" priority="13">
      <formula>OR(YL19="早朝",YL19="深夜")</formula>
    </cfRule>
  </conditionalFormatting>
  <conditionalFormatting sqref="ZX9">
    <cfRule type="expression" dxfId="9" priority="9">
      <formula>OR(ZX9="早朝",ZX9="深夜")</formula>
    </cfRule>
  </conditionalFormatting>
  <conditionalFormatting sqref="ZX10:ZX18">
    <cfRule type="expression" dxfId="8" priority="8">
      <formula>OR(ZX10="早朝",ZX10="深夜")</formula>
    </cfRule>
  </conditionalFormatting>
  <conditionalFormatting sqref="ZX19:ZX60">
    <cfRule type="expression" dxfId="7" priority="7">
      <formula>OR(ZX19="早朝",ZX19="深夜")</formula>
    </cfRule>
  </conditionalFormatting>
  <conditionalFormatting sqref="ABJ9">
    <cfRule type="expression" dxfId="6" priority="3">
      <formula>OR(ABJ9="早朝",ABJ9="深夜")</formula>
    </cfRule>
  </conditionalFormatting>
  <conditionalFormatting sqref="ABJ10:ABJ18">
    <cfRule type="expression" dxfId="5" priority="2">
      <formula>OR(ABJ10="早朝",ABJ10="深夜")</formula>
    </cfRule>
  </conditionalFormatting>
  <conditionalFormatting sqref="ABJ19:ABJ60">
    <cfRule type="expression" dxfId="4" priority="1">
      <formula>OR(ABJ19="早朝",ABJ19="深夜")</formula>
    </cfRule>
  </conditionalFormatting>
  <pageMargins left="0.31496062992125984" right="0.31496062992125984" top="0.55118110236220474" bottom="0.31496062992125984" header="0.31496062992125984" footer="0.31496062992125984"/>
  <pageSetup paperSize="9" orientation="landscape" r:id="rId1"/>
  <ignoredErrors>
    <ignoredError sqref="P19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8" id="{3E067D07-F904-405E-B134-30B55A6F7B78}">
            <xm:f>SUM(入力シート!Y9:AK9)&gt;0</xm:f>
            <x14:dxf>
              <fill>
                <patternFill>
                  <bgColor rgb="FFFF0000"/>
                </patternFill>
              </fill>
            </x14:dxf>
          </x14:cfRule>
          <xm:sqref>B9 AN9</xm:sqref>
        </x14:conditionalFormatting>
        <x14:conditionalFormatting xmlns:xm="http://schemas.microsoft.com/office/excel/2006/main">
          <x14:cfRule type="expression" priority="117" id="{0249A6E2-6732-487B-BE7B-EE7F70570823}">
            <xm:f>SUM(入力シート!Y9:AK9)&gt;0</xm:f>
            <x14:dxf>
              <fill>
                <patternFill>
                  <bgColor rgb="FFFF0000"/>
                </patternFill>
              </fill>
            </x14:dxf>
          </x14:cfRule>
          <xm:sqref>B10:B60 AN10:AN60 BZ9 WL10</xm:sqref>
        </x14:conditionalFormatting>
        <x14:conditionalFormatting xmlns:xm="http://schemas.microsoft.com/office/excel/2006/main">
          <x14:cfRule type="expression" priority="107" id="{8303AA00-D2B1-4210-B9C8-0942472B35F4}">
            <xm:f>SUM(入力シート!CW10:DI10)&gt;0</xm:f>
            <x14:dxf>
              <fill>
                <patternFill>
                  <bgColor rgb="FFFF0000"/>
                </patternFill>
              </fill>
            </x14:dxf>
          </x14:cfRule>
          <xm:sqref>BZ10 WL11:WL60</xm:sqref>
        </x14:conditionalFormatting>
        <x14:conditionalFormatting xmlns:xm="http://schemas.microsoft.com/office/excel/2006/main">
          <x14:cfRule type="expression" priority="106" id="{DD9761E7-D7CC-48EB-B2EE-278A930B888D}">
            <xm:f>SUM(入力シート!CW9:DI9)&gt;0</xm:f>
            <x14:dxf>
              <fill>
                <patternFill>
                  <bgColor rgb="FFFF0000"/>
                </patternFill>
              </fill>
            </x14:dxf>
          </x14:cfRule>
          <xm:sqref>BZ11:BZ60 DL9:DL60 EX9:EX60 GJ9:GJ60 HV9:HV60 JH9:JH60 KT9:KT60 MF9:MF60 NR9:NR60 PD9:PD60 QP9:QP60 SB9:SB60 TN9:TN60 UZ9:UZ60 WL9 XX9:XX60 ZJ9:ZJ60 AAV9:AAV60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X43"/>
  <sheetViews>
    <sheetView showZeros="0" zoomScaleNormal="100" zoomScaleSheetLayoutView="120" workbookViewId="0">
      <selection activeCell="J3" sqref="J3:K3"/>
    </sheetView>
  </sheetViews>
  <sheetFormatPr defaultColWidth="9" defaultRowHeight="13.2" x14ac:dyDescent="0.2"/>
  <cols>
    <col min="1" max="1" width="1.21875" style="9" customWidth="1"/>
    <col min="2" max="2" width="6.6640625" style="9" customWidth="1"/>
    <col min="3" max="3" width="3.109375" style="9" customWidth="1"/>
    <col min="4" max="4" width="9.88671875" style="9" customWidth="1"/>
    <col min="5" max="6" width="12.44140625" style="9" customWidth="1"/>
    <col min="7" max="7" width="6.6640625" style="9" customWidth="1"/>
    <col min="8" max="8" width="3.109375" style="9" customWidth="1"/>
    <col min="9" max="9" width="9.88671875" style="9" customWidth="1"/>
    <col min="10" max="11" width="12.44140625" style="9" customWidth="1"/>
    <col min="12" max="13" width="7.33203125" style="9" customWidth="1"/>
    <col min="14" max="15" width="0" style="9" hidden="1" customWidth="1"/>
    <col min="16" max="16" width="11" style="9" hidden="1" customWidth="1"/>
    <col min="17" max="24" width="0" style="9" hidden="1" customWidth="1"/>
    <col min="25" max="16384" width="9" style="9"/>
  </cols>
  <sheetData>
    <row r="1" spans="2:24" ht="25.2" customHeight="1" x14ac:dyDescent="0.2">
      <c r="B1" s="231" t="s">
        <v>289</v>
      </c>
      <c r="C1" s="231"/>
      <c r="D1" s="231"/>
      <c r="E1" s="231"/>
      <c r="F1" s="231"/>
      <c r="G1" s="231"/>
      <c r="H1" s="231"/>
      <c r="I1" s="231"/>
      <c r="J1" s="231"/>
      <c r="K1" s="231"/>
    </row>
    <row r="3" spans="2:24" ht="29.4" customHeight="1" x14ac:dyDescent="0.2">
      <c r="B3" s="232" t="s">
        <v>278</v>
      </c>
      <c r="C3" s="232"/>
      <c r="D3" s="232"/>
      <c r="E3" s="232"/>
      <c r="F3" s="233">
        <f>F8+F9+F10+K8+K9</f>
        <v>0</v>
      </c>
      <c r="G3" s="234"/>
      <c r="H3" s="235"/>
      <c r="I3" s="235"/>
      <c r="J3" s="255" t="str">
        <f>入力シート!O1&amp;"年"&amp;入力シート!T1&amp;"月分"</f>
        <v>2024年4月分</v>
      </c>
      <c r="K3" s="256"/>
    </row>
    <row r="4" spans="2:24" ht="19.95" customHeight="1" x14ac:dyDescent="0.2">
      <c r="B4" s="136"/>
      <c r="C4" s="168">
        <f>COUNTIF(B13:K22,"支給量オーバー")</f>
        <v>0</v>
      </c>
      <c r="D4" s="136"/>
      <c r="E4" s="136"/>
      <c r="F4" s="167" t="str">
        <f>IF(C4&gt;0,"支給量オーバーあり","")</f>
        <v/>
      </c>
      <c r="G4" s="136"/>
      <c r="H4" s="136"/>
      <c r="I4" s="136"/>
      <c r="J4" s="136"/>
      <c r="K4" s="136"/>
    </row>
    <row r="5" spans="2:24" ht="16.95" customHeight="1" x14ac:dyDescent="0.2">
      <c r="B5" s="238" t="s">
        <v>288</v>
      </c>
      <c r="C5" s="238"/>
      <c r="D5" s="238"/>
      <c r="E5" s="136"/>
      <c r="F5" s="136"/>
      <c r="G5" s="136"/>
      <c r="H5" s="136"/>
      <c r="I5" s="136"/>
      <c r="J5" s="136"/>
      <c r="K5" s="136"/>
    </row>
    <row r="6" spans="2:24" ht="6.6" customHeight="1" x14ac:dyDescent="0.2">
      <c r="B6" s="46"/>
      <c r="C6" s="46"/>
      <c r="D6" s="46"/>
      <c r="E6" s="137"/>
    </row>
    <row r="7" spans="2:24" ht="21.6" customHeight="1" x14ac:dyDescent="0.2">
      <c r="B7" s="236" t="s">
        <v>260</v>
      </c>
      <c r="C7" s="237"/>
      <c r="D7" s="138" t="s">
        <v>290</v>
      </c>
      <c r="E7" s="138" t="s">
        <v>16</v>
      </c>
      <c r="F7" s="139" t="s">
        <v>262</v>
      </c>
      <c r="G7" s="236" t="s">
        <v>260</v>
      </c>
      <c r="H7" s="237"/>
      <c r="I7" s="138" t="s">
        <v>290</v>
      </c>
      <c r="J7" s="138" t="s">
        <v>16</v>
      </c>
      <c r="K7" s="139" t="s">
        <v>262</v>
      </c>
    </row>
    <row r="8" spans="2:24" ht="21.6" customHeight="1" x14ac:dyDescent="0.2">
      <c r="B8" s="239" t="s">
        <v>273</v>
      </c>
      <c r="C8" s="240"/>
      <c r="D8" s="140">
        <f>COUNTIF(B13:K22,"１　身体")</f>
        <v>0</v>
      </c>
      <c r="E8" s="141">
        <f>SUM(O13:O32)</f>
        <v>0</v>
      </c>
      <c r="F8" s="142">
        <f>SUM(P13:P32)</f>
        <v>0</v>
      </c>
      <c r="G8" s="229" t="s">
        <v>276</v>
      </c>
      <c r="H8" s="230"/>
      <c r="I8" s="143">
        <f>COUNTIF(B13:K22,"４　児童")</f>
        <v>0</v>
      </c>
      <c r="J8" s="144">
        <f>SUM(U13:U32)</f>
        <v>0</v>
      </c>
      <c r="K8" s="142">
        <f>SUM(V13:V32)</f>
        <v>0</v>
      </c>
    </row>
    <row r="9" spans="2:24" ht="21.6" customHeight="1" x14ac:dyDescent="0.2">
      <c r="B9" s="239" t="s">
        <v>274</v>
      </c>
      <c r="C9" s="240"/>
      <c r="D9" s="140">
        <f>COUNTIF(B13:K22,"２　知的")</f>
        <v>0</v>
      </c>
      <c r="E9" s="141">
        <f>SUM(Q13:Q32)</f>
        <v>0</v>
      </c>
      <c r="F9" s="142">
        <f>SUM(R13:R32)</f>
        <v>0</v>
      </c>
      <c r="G9" s="229" t="s">
        <v>277</v>
      </c>
      <c r="H9" s="230"/>
      <c r="I9" s="143">
        <f>COUNTIF(B13:K22,"５　難病")</f>
        <v>0</v>
      </c>
      <c r="J9" s="144">
        <f>SUM(W13:W32)</f>
        <v>0</v>
      </c>
      <c r="K9" s="142">
        <f>SUM(X13:X32)</f>
        <v>0</v>
      </c>
    </row>
    <row r="10" spans="2:24" ht="21.6" customHeight="1" x14ac:dyDescent="0.2">
      <c r="B10" s="239" t="s">
        <v>275</v>
      </c>
      <c r="C10" s="240"/>
      <c r="D10" s="140">
        <f>COUNTIF(B13:K22,"３　精神")</f>
        <v>0</v>
      </c>
      <c r="E10" s="141">
        <f>SUM(S13:S32)</f>
        <v>0</v>
      </c>
      <c r="F10" s="142">
        <f>SUM(T13:T32)</f>
        <v>0</v>
      </c>
      <c r="G10" s="245"/>
      <c r="H10" s="246"/>
      <c r="I10" s="143"/>
      <c r="J10" s="145"/>
      <c r="K10" s="142"/>
    </row>
    <row r="11" spans="2:24" ht="18" customHeight="1" x14ac:dyDescent="0.2">
      <c r="B11" s="46"/>
      <c r="C11" s="46"/>
      <c r="D11" s="46"/>
      <c r="E11" s="46"/>
      <c r="N11" s="190"/>
      <c r="O11" s="190" t="s">
        <v>305</v>
      </c>
      <c r="P11" s="190"/>
      <c r="Q11" s="190" t="s">
        <v>308</v>
      </c>
      <c r="R11" s="190"/>
      <c r="S11" s="190" t="s">
        <v>309</v>
      </c>
      <c r="T11" s="190"/>
      <c r="U11" s="190" t="s">
        <v>310</v>
      </c>
      <c r="V11" s="190"/>
      <c r="W11" s="190" t="s">
        <v>311</v>
      </c>
      <c r="X11" s="190"/>
    </row>
    <row r="12" spans="2:24" ht="18" customHeight="1" x14ac:dyDescent="0.2">
      <c r="B12" s="146"/>
      <c r="C12" s="241" t="s">
        <v>260</v>
      </c>
      <c r="D12" s="241"/>
      <c r="E12" s="73" t="s">
        <v>261</v>
      </c>
      <c r="F12" s="73" t="s">
        <v>262</v>
      </c>
      <c r="G12" s="146"/>
      <c r="H12" s="241" t="s">
        <v>248</v>
      </c>
      <c r="I12" s="241"/>
      <c r="J12" s="73" t="s">
        <v>261</v>
      </c>
      <c r="K12" s="73" t="s">
        <v>262</v>
      </c>
      <c r="N12" s="190"/>
      <c r="O12" s="22" t="s">
        <v>306</v>
      </c>
      <c r="P12" s="22" t="s">
        <v>307</v>
      </c>
      <c r="Q12" s="22" t="s">
        <v>306</v>
      </c>
      <c r="R12" s="22" t="s">
        <v>307</v>
      </c>
      <c r="S12" s="22" t="s">
        <v>306</v>
      </c>
      <c r="T12" s="22" t="s">
        <v>307</v>
      </c>
      <c r="U12" s="22" t="s">
        <v>306</v>
      </c>
      <c r="V12" s="22" t="s">
        <v>307</v>
      </c>
      <c r="W12" s="22" t="s">
        <v>306</v>
      </c>
      <c r="X12" s="22" t="s">
        <v>307</v>
      </c>
    </row>
    <row r="13" spans="2:24" ht="18" customHeight="1" x14ac:dyDescent="0.2">
      <c r="B13" s="147" t="s">
        <v>250</v>
      </c>
      <c r="C13" s="242" t="str">
        <f>IF(F13="","",明細書!F4)</f>
        <v/>
      </c>
      <c r="D13" s="242"/>
      <c r="E13" s="148" t="str">
        <f>IF(F13="","",明細書!AE4)</f>
        <v/>
      </c>
      <c r="F13" s="149" t="str">
        <f>IF(明細書!AH4="","",IF(AND(明細書!AH4&lt;&gt;"",明細書!AE5&lt;&gt;""),"支給量オーバー",明細書!AH4))</f>
        <v/>
      </c>
      <c r="G13" s="147" t="s">
        <v>263</v>
      </c>
      <c r="H13" s="242" t="str">
        <f>IF(K13="","",明細書!NV4)</f>
        <v/>
      </c>
      <c r="I13" s="242"/>
      <c r="J13" s="148" t="str">
        <f>IF(K13="","",明細書!OU4)</f>
        <v/>
      </c>
      <c r="K13" s="149" t="str">
        <f>IF(明細書!OX4="","",IF(AND(明細書!OX4&lt;&gt;"",明細書!OU5&lt;&gt;""),"支給量オーバー",明細書!OX4))</f>
        <v/>
      </c>
      <c r="N13" s="107">
        <v>1</v>
      </c>
      <c r="O13" s="150" t="str">
        <f>IF(C13="","",IF(C13="１　身体",E13,""))</f>
        <v/>
      </c>
      <c r="P13" s="110" t="str">
        <f>IF(C13="","",IF(C13="１　身体",F13,""))</f>
        <v/>
      </c>
      <c r="Q13" s="150" t="str">
        <f>IF(C13="","",IF(C13="２　知的",E13,""))</f>
        <v/>
      </c>
      <c r="R13" s="110" t="str">
        <f>IF(C13="","",IF(C13="２　知的",F13,""))</f>
        <v/>
      </c>
      <c r="S13" s="150" t="str">
        <f>IF(C13="","",IF(C13="３　精神",E13,""))</f>
        <v/>
      </c>
      <c r="T13" s="110" t="str">
        <f>IF(C13="","",IF(C13="３　精神",F13,""))</f>
        <v/>
      </c>
      <c r="U13" s="150" t="str">
        <f>IF(C13="","",IF(C13="４　児童",E13,""))</f>
        <v/>
      </c>
      <c r="V13" s="110" t="str">
        <f>IF(C13="","",IF(C13="４　児童",F13,""))</f>
        <v/>
      </c>
      <c r="W13" s="150" t="str">
        <f>IF(C13="","",IF(C13="５　難病",E13,""))</f>
        <v/>
      </c>
      <c r="X13" s="110" t="str">
        <f>IF(C13="","",IF(C13="５　難病",F13,""))</f>
        <v/>
      </c>
    </row>
    <row r="14" spans="2:24" ht="18" customHeight="1" x14ac:dyDescent="0.2">
      <c r="B14" s="151" t="s">
        <v>251</v>
      </c>
      <c r="C14" s="244" t="str">
        <f>IF(F14="","",明細書!AR4)</f>
        <v/>
      </c>
      <c r="D14" s="244"/>
      <c r="E14" s="152" t="str">
        <f>IF(F14="","",明細書!BQ4)</f>
        <v/>
      </c>
      <c r="F14" s="153" t="str">
        <f>IF(明細書!BT4="","",IF(AND(明細書!BT4&lt;&gt;"",明細書!BQ5&lt;&gt;""),"支給量オーバー",明細書!BT4))</f>
        <v/>
      </c>
      <c r="G14" s="151" t="s">
        <v>264</v>
      </c>
      <c r="H14" s="228" t="str">
        <f>IF(K14="","",明細書!PH4)</f>
        <v/>
      </c>
      <c r="I14" s="228"/>
      <c r="J14" s="154" t="str">
        <f>IF(K14="","",明細書!QG4)</f>
        <v/>
      </c>
      <c r="K14" s="155" t="str">
        <f>IF(明細書!QJ4="","",IF(AND(明細書!QJ4&lt;&gt;"",明細書!QG5&lt;&gt;""),"支給量オーバー",明細書!QJ4))</f>
        <v/>
      </c>
      <c r="N14" s="107">
        <v>2</v>
      </c>
      <c r="O14" s="150" t="str">
        <f t="shared" ref="O14:O22" si="0">IF(C14="","",IF(C14="１　身体",E14,""))</f>
        <v/>
      </c>
      <c r="P14" s="110" t="str">
        <f t="shared" ref="P14:P22" si="1">IF(C14="","",IF(C14="１　身体",F14,""))</f>
        <v/>
      </c>
      <c r="Q14" s="150" t="str">
        <f t="shared" ref="Q14:Q22" si="2">IF(C14="","",IF(C14="２　知的",E14,""))</f>
        <v/>
      </c>
      <c r="R14" s="110" t="str">
        <f t="shared" ref="R14:R22" si="3">IF(C14="","",IF(C14="２　知的",F14,""))</f>
        <v/>
      </c>
      <c r="S14" s="150" t="str">
        <f t="shared" ref="S14:S22" si="4">IF(C14="","",IF(C14="３　精神",E14,""))</f>
        <v/>
      </c>
      <c r="T14" s="110" t="str">
        <f t="shared" ref="T14:T22" si="5">IF(C14="","",IF(C14="３　精神",F14,""))</f>
        <v/>
      </c>
      <c r="U14" s="150" t="str">
        <f t="shared" ref="U14:U22" si="6">IF(C14="","",IF(C14="４　児童",E14,""))</f>
        <v/>
      </c>
      <c r="V14" s="110" t="str">
        <f t="shared" ref="V14:V22" si="7">IF(C14="","",IF(C14="４　児童",F14,""))</f>
        <v/>
      </c>
      <c r="W14" s="150" t="str">
        <f t="shared" ref="W14:W22" si="8">IF(C14="","",IF(C14="５　難病",E14,""))</f>
        <v/>
      </c>
      <c r="X14" s="110" t="str">
        <f t="shared" ref="X14:X22" si="9">IF(C14="","",IF(C14="５　難病",F14,""))</f>
        <v/>
      </c>
    </row>
    <row r="15" spans="2:24" ht="18" customHeight="1" x14ac:dyDescent="0.2">
      <c r="B15" s="151" t="s">
        <v>252</v>
      </c>
      <c r="C15" s="244" t="str">
        <f>IF(F15="","",明細書!CD4)</f>
        <v/>
      </c>
      <c r="D15" s="244"/>
      <c r="E15" s="152" t="str">
        <f>IF(F15="","",明細書!DC4)</f>
        <v/>
      </c>
      <c r="F15" s="153" t="str">
        <f>IF(明細書!DF4="","",IF(AND(明細書!DF4&lt;&gt;"",明細書!DC5&lt;&gt;""),"支給量オーバー",明細書!DF4))</f>
        <v/>
      </c>
      <c r="G15" s="151" t="s">
        <v>265</v>
      </c>
      <c r="H15" s="228" t="str">
        <f>IF(K15="","",明細書!QT4)</f>
        <v/>
      </c>
      <c r="I15" s="228"/>
      <c r="J15" s="154" t="str">
        <f>IF(K15="","",明細書!RS4)</f>
        <v/>
      </c>
      <c r="K15" s="155" t="str">
        <f>IF(明細書!RV4="","",IF(AND(明細書!RV4&lt;&gt;"",明細書!RS5&lt;&gt;""),"支給量オーバー",明細書!RV4))</f>
        <v/>
      </c>
      <c r="N15" s="107">
        <v>3</v>
      </c>
      <c r="O15" s="150" t="str">
        <f t="shared" si="0"/>
        <v/>
      </c>
      <c r="P15" s="110" t="str">
        <f t="shared" si="1"/>
        <v/>
      </c>
      <c r="Q15" s="150" t="str">
        <f t="shared" si="2"/>
        <v/>
      </c>
      <c r="R15" s="110" t="str">
        <f t="shared" si="3"/>
        <v/>
      </c>
      <c r="S15" s="150" t="str">
        <f t="shared" si="4"/>
        <v/>
      </c>
      <c r="T15" s="110" t="str">
        <f t="shared" si="5"/>
        <v/>
      </c>
      <c r="U15" s="150" t="str">
        <f t="shared" si="6"/>
        <v/>
      </c>
      <c r="V15" s="110" t="str">
        <f t="shared" si="7"/>
        <v/>
      </c>
      <c r="W15" s="150" t="str">
        <f t="shared" si="8"/>
        <v/>
      </c>
      <c r="X15" s="110" t="str">
        <f t="shared" si="9"/>
        <v/>
      </c>
    </row>
    <row r="16" spans="2:24" ht="18" customHeight="1" x14ac:dyDescent="0.2">
      <c r="B16" s="151" t="s">
        <v>253</v>
      </c>
      <c r="C16" s="244" t="str">
        <f>IF(F16="","",明細書!DP4)</f>
        <v/>
      </c>
      <c r="D16" s="244"/>
      <c r="E16" s="152" t="str">
        <f>IF(F16="","",明細書!EO4)</f>
        <v/>
      </c>
      <c r="F16" s="153" t="str">
        <f>IF(明細書!ER4="","",IF(AND(明細書!ER4&lt;&gt;"",明細書!EO5&lt;&gt;""),"支給量オーバー",明細書!ER4))</f>
        <v/>
      </c>
      <c r="G16" s="151" t="s">
        <v>266</v>
      </c>
      <c r="H16" s="228" t="str">
        <f>IF(K16="","",明細書!SF4)</f>
        <v/>
      </c>
      <c r="I16" s="228"/>
      <c r="J16" s="154" t="str">
        <f>IF(K16="","",明細書!TE4)</f>
        <v/>
      </c>
      <c r="K16" s="155" t="str">
        <f>IF(明細書!TH4="","",IF(AND(明細書!TH4&lt;&gt;"",明細書!TE5&lt;&gt;""),"支給量オーバー",明細書!TH4))</f>
        <v/>
      </c>
      <c r="N16" s="107">
        <v>4</v>
      </c>
      <c r="O16" s="150" t="str">
        <f t="shared" si="0"/>
        <v/>
      </c>
      <c r="P16" s="110" t="str">
        <f t="shared" si="1"/>
        <v/>
      </c>
      <c r="Q16" s="150" t="str">
        <f t="shared" si="2"/>
        <v/>
      </c>
      <c r="R16" s="110" t="str">
        <f t="shared" si="3"/>
        <v/>
      </c>
      <c r="S16" s="150" t="str">
        <f t="shared" si="4"/>
        <v/>
      </c>
      <c r="T16" s="110" t="str">
        <f t="shared" si="5"/>
        <v/>
      </c>
      <c r="U16" s="150" t="str">
        <f t="shared" si="6"/>
        <v/>
      </c>
      <c r="V16" s="110" t="str">
        <f t="shared" si="7"/>
        <v/>
      </c>
      <c r="W16" s="150" t="str">
        <f t="shared" si="8"/>
        <v/>
      </c>
      <c r="X16" s="110" t="str">
        <f t="shared" si="9"/>
        <v/>
      </c>
    </row>
    <row r="17" spans="2:24" ht="18" customHeight="1" x14ac:dyDescent="0.2">
      <c r="B17" s="151" t="s">
        <v>254</v>
      </c>
      <c r="C17" s="244" t="str">
        <f>IF(F17="","",明細書!FB4)</f>
        <v/>
      </c>
      <c r="D17" s="244"/>
      <c r="E17" s="152" t="str">
        <f>IF(F17="","",明細書!GA4)</f>
        <v/>
      </c>
      <c r="F17" s="153" t="str">
        <f>IF(明細書!GD4="","",IF(AND(明細書!GD4&lt;&gt;"",明細書!GA5&lt;&gt;""),"支給量オーバー",明細書!GD4))</f>
        <v/>
      </c>
      <c r="G17" s="151" t="s">
        <v>267</v>
      </c>
      <c r="H17" s="228" t="str">
        <f>IF(K17="","",明細書!TR4)</f>
        <v/>
      </c>
      <c r="I17" s="228"/>
      <c r="J17" s="154" t="str">
        <f>IF(K17="","",明細書!UQ4)</f>
        <v/>
      </c>
      <c r="K17" s="155" t="str">
        <f>IF(明細書!UT4="","",IF(AND(明細書!UT4&lt;&gt;"",明細書!UQ5&lt;&gt;""),"支給量オーバー",明細書!UT4))</f>
        <v/>
      </c>
      <c r="N17" s="107">
        <v>5</v>
      </c>
      <c r="O17" s="150" t="str">
        <f t="shared" si="0"/>
        <v/>
      </c>
      <c r="P17" s="110" t="str">
        <f t="shared" si="1"/>
        <v/>
      </c>
      <c r="Q17" s="150" t="str">
        <f t="shared" si="2"/>
        <v/>
      </c>
      <c r="R17" s="110" t="str">
        <f t="shared" si="3"/>
        <v/>
      </c>
      <c r="S17" s="150" t="str">
        <f t="shared" si="4"/>
        <v/>
      </c>
      <c r="T17" s="110" t="str">
        <f t="shared" si="5"/>
        <v/>
      </c>
      <c r="U17" s="150" t="str">
        <f t="shared" si="6"/>
        <v/>
      </c>
      <c r="V17" s="110" t="str">
        <f t="shared" si="7"/>
        <v/>
      </c>
      <c r="W17" s="150" t="str">
        <f t="shared" si="8"/>
        <v/>
      </c>
      <c r="X17" s="110" t="str">
        <f t="shared" si="9"/>
        <v/>
      </c>
    </row>
    <row r="18" spans="2:24" ht="18" customHeight="1" x14ac:dyDescent="0.2">
      <c r="B18" s="151" t="s">
        <v>255</v>
      </c>
      <c r="C18" s="244" t="str">
        <f>IF(F18="","",明細書!GN4)</f>
        <v/>
      </c>
      <c r="D18" s="244"/>
      <c r="E18" s="152" t="str">
        <f>IF(F18="","",明細書!HM4)</f>
        <v/>
      </c>
      <c r="F18" s="153" t="str">
        <f>IF(明細書!HP4="","",IF(AND(明細書!HP4&lt;&gt;"",明細書!HM5&lt;&gt;""),"支給量オーバー",明細書!HP4))</f>
        <v/>
      </c>
      <c r="G18" s="151" t="s">
        <v>268</v>
      </c>
      <c r="H18" s="228" t="str">
        <f>IF(K18="","",明細書!VD4)</f>
        <v/>
      </c>
      <c r="I18" s="228"/>
      <c r="J18" s="154" t="str">
        <f>IF(K18="","",明細書!WC4)</f>
        <v/>
      </c>
      <c r="K18" s="155" t="str">
        <f>IF(明細書!WF4="","",IF(AND(明細書!WF4&lt;&gt;"",明細書!WC5&lt;&gt;""),"支給量オーバー",明細書!WF4))</f>
        <v/>
      </c>
      <c r="N18" s="107">
        <v>6</v>
      </c>
      <c r="O18" s="150" t="str">
        <f t="shared" si="0"/>
        <v/>
      </c>
      <c r="P18" s="110" t="str">
        <f t="shared" si="1"/>
        <v/>
      </c>
      <c r="Q18" s="150" t="str">
        <f t="shared" si="2"/>
        <v/>
      </c>
      <c r="R18" s="110" t="str">
        <f t="shared" si="3"/>
        <v/>
      </c>
      <c r="S18" s="150" t="str">
        <f t="shared" si="4"/>
        <v/>
      </c>
      <c r="T18" s="110" t="str">
        <f t="shared" si="5"/>
        <v/>
      </c>
      <c r="U18" s="150" t="str">
        <f t="shared" si="6"/>
        <v/>
      </c>
      <c r="V18" s="110" t="str">
        <f t="shared" si="7"/>
        <v/>
      </c>
      <c r="W18" s="150" t="str">
        <f t="shared" si="8"/>
        <v/>
      </c>
      <c r="X18" s="110" t="str">
        <f t="shared" si="9"/>
        <v/>
      </c>
    </row>
    <row r="19" spans="2:24" ht="18" customHeight="1" x14ac:dyDescent="0.2">
      <c r="B19" s="151" t="s">
        <v>256</v>
      </c>
      <c r="C19" s="244" t="str">
        <f>IF(F19="","",明細書!HZ4)</f>
        <v/>
      </c>
      <c r="D19" s="244"/>
      <c r="E19" s="152" t="str">
        <f>IF(F19="","",明細書!IY4)</f>
        <v/>
      </c>
      <c r="F19" s="153" t="str">
        <f>IF(明細書!JB4="","",IF(AND(明細書!JB4&lt;&gt;"",明細書!IY5&lt;&gt;""),"支給量オーバー",明細書!JB4))</f>
        <v/>
      </c>
      <c r="G19" s="151" t="s">
        <v>269</v>
      </c>
      <c r="H19" s="228" t="str">
        <f>IF(K19="","",明細書!WP4)</f>
        <v/>
      </c>
      <c r="I19" s="228"/>
      <c r="J19" s="154" t="str">
        <f>IF(K19="","",明細書!XO4)</f>
        <v/>
      </c>
      <c r="K19" s="155" t="str">
        <f>IF(明細書!XR4="","",IF(AND(明細書!XR4&lt;&gt;"",明細書!XO5&lt;&gt;""),"支給量オーバー",明細書!XR4))</f>
        <v/>
      </c>
      <c r="N19" s="107">
        <v>7</v>
      </c>
      <c r="O19" s="150" t="str">
        <f t="shared" si="0"/>
        <v/>
      </c>
      <c r="P19" s="110" t="str">
        <f t="shared" si="1"/>
        <v/>
      </c>
      <c r="Q19" s="150" t="str">
        <f t="shared" si="2"/>
        <v/>
      </c>
      <c r="R19" s="110" t="str">
        <f t="shared" si="3"/>
        <v/>
      </c>
      <c r="S19" s="150" t="str">
        <f t="shared" si="4"/>
        <v/>
      </c>
      <c r="T19" s="110" t="str">
        <f t="shared" si="5"/>
        <v/>
      </c>
      <c r="U19" s="150" t="str">
        <f t="shared" si="6"/>
        <v/>
      </c>
      <c r="V19" s="110" t="str">
        <f t="shared" si="7"/>
        <v/>
      </c>
      <c r="W19" s="150" t="str">
        <f t="shared" si="8"/>
        <v/>
      </c>
      <c r="X19" s="110" t="str">
        <f t="shared" si="9"/>
        <v/>
      </c>
    </row>
    <row r="20" spans="2:24" ht="18" customHeight="1" x14ac:dyDescent="0.2">
      <c r="B20" s="151" t="s">
        <v>257</v>
      </c>
      <c r="C20" s="244" t="str">
        <f>IF(F20="","",明細書!JL4)</f>
        <v/>
      </c>
      <c r="D20" s="244"/>
      <c r="E20" s="152" t="str">
        <f>IF(F20="","",明細書!KK4)</f>
        <v/>
      </c>
      <c r="F20" s="153" t="str">
        <f>IF(明細書!KN4="","",IF(AND(明細書!KN4&lt;&gt;"",明細書!KK5&lt;&gt;""),"支給量オーバー",明細書!KN4))</f>
        <v/>
      </c>
      <c r="G20" s="151" t="s">
        <v>270</v>
      </c>
      <c r="H20" s="228" t="str">
        <f>IF(K20="","",明細書!YB4)</f>
        <v/>
      </c>
      <c r="I20" s="228"/>
      <c r="J20" s="154" t="str">
        <f>IF(K20="","",明細書!ZA4)</f>
        <v/>
      </c>
      <c r="K20" s="155" t="str">
        <f>IF(明細書!ZD4="","",IF(AND(明細書!ZD4&lt;&gt;"",明細書!ZA5&lt;&gt;""),"支給量オーバー",明細書!ZD4))</f>
        <v/>
      </c>
      <c r="N20" s="107">
        <v>8</v>
      </c>
      <c r="O20" s="150" t="str">
        <f t="shared" si="0"/>
        <v/>
      </c>
      <c r="P20" s="110" t="str">
        <f t="shared" si="1"/>
        <v/>
      </c>
      <c r="Q20" s="150" t="str">
        <f t="shared" si="2"/>
        <v/>
      </c>
      <c r="R20" s="110" t="str">
        <f t="shared" si="3"/>
        <v/>
      </c>
      <c r="S20" s="150" t="str">
        <f t="shared" si="4"/>
        <v/>
      </c>
      <c r="T20" s="110" t="str">
        <f t="shared" si="5"/>
        <v/>
      </c>
      <c r="U20" s="150" t="str">
        <f t="shared" si="6"/>
        <v/>
      </c>
      <c r="V20" s="110" t="str">
        <f t="shared" si="7"/>
        <v/>
      </c>
      <c r="W20" s="150" t="str">
        <f t="shared" si="8"/>
        <v/>
      </c>
      <c r="X20" s="110" t="str">
        <f t="shared" si="9"/>
        <v/>
      </c>
    </row>
    <row r="21" spans="2:24" ht="18" customHeight="1" x14ac:dyDescent="0.2">
      <c r="B21" s="151" t="s">
        <v>258</v>
      </c>
      <c r="C21" s="244" t="str">
        <f>IF(F21="","",明細書!KX4)</f>
        <v/>
      </c>
      <c r="D21" s="244"/>
      <c r="E21" s="152" t="str">
        <f>IF(F21="","",明細書!LW4)</f>
        <v/>
      </c>
      <c r="F21" s="153" t="str">
        <f>IF(明細書!LZ4="","",IF(AND(明細書!LZ4&lt;&gt;"",明細書!LW5&lt;&gt;""),"支給量オーバー",明細書!LZ4))</f>
        <v/>
      </c>
      <c r="G21" s="151" t="s">
        <v>271</v>
      </c>
      <c r="H21" s="228" t="str">
        <f>IF(K21="","",明細書!ZN4)</f>
        <v/>
      </c>
      <c r="I21" s="228"/>
      <c r="J21" s="154" t="str">
        <f>IF(K21="","",明細書!AAM4)</f>
        <v/>
      </c>
      <c r="K21" s="155" t="str">
        <f>IF(明細書!AAP4="","",IF(AND(明細書!AAP4&lt;&gt;"",明細書!AAM5&lt;&gt;""),"支給量オーバー",明細書!AAP4))</f>
        <v/>
      </c>
      <c r="N21" s="107">
        <v>9</v>
      </c>
      <c r="O21" s="150" t="str">
        <f t="shared" si="0"/>
        <v/>
      </c>
      <c r="P21" s="110" t="str">
        <f t="shared" si="1"/>
        <v/>
      </c>
      <c r="Q21" s="150" t="str">
        <f t="shared" si="2"/>
        <v/>
      </c>
      <c r="R21" s="110" t="str">
        <f t="shared" si="3"/>
        <v/>
      </c>
      <c r="S21" s="150" t="str">
        <f t="shared" si="4"/>
        <v/>
      </c>
      <c r="T21" s="110" t="str">
        <f t="shared" si="5"/>
        <v/>
      </c>
      <c r="U21" s="150" t="str">
        <f t="shared" si="6"/>
        <v/>
      </c>
      <c r="V21" s="110" t="str">
        <f t="shared" si="7"/>
        <v/>
      </c>
      <c r="W21" s="150" t="str">
        <f t="shared" si="8"/>
        <v/>
      </c>
      <c r="X21" s="110" t="str">
        <f t="shared" si="9"/>
        <v/>
      </c>
    </row>
    <row r="22" spans="2:24" ht="18" customHeight="1" x14ac:dyDescent="0.2">
      <c r="B22" s="156" t="s">
        <v>259</v>
      </c>
      <c r="C22" s="250" t="str">
        <f>IF(F22="","",明細書!MJ4)</f>
        <v/>
      </c>
      <c r="D22" s="250"/>
      <c r="E22" s="157" t="str">
        <f>IF(F22="","",明細書!NI4)</f>
        <v/>
      </c>
      <c r="F22" s="158" t="str">
        <f>IF(明細書!NL4="","",IF(AND(明細書!NL4&lt;&gt;"",明細書!NI5&lt;&gt;""),"支給量オーバー",明細書!NL4))</f>
        <v/>
      </c>
      <c r="G22" s="156" t="s">
        <v>272</v>
      </c>
      <c r="H22" s="250" t="str">
        <f>IF(K22="","",明細書!AAZ4)</f>
        <v/>
      </c>
      <c r="I22" s="250"/>
      <c r="J22" s="159" t="str">
        <f>IF(K22="","",明細書!ABY4)</f>
        <v/>
      </c>
      <c r="K22" s="160" t="str">
        <f>IF(明細書!ACB4="","",IF(AND(明細書!ACB4&lt;&gt;"",明細書!ABY5&lt;&gt;""),"支給量オーバー",明細書!ACB4))</f>
        <v/>
      </c>
      <c r="N22" s="107">
        <v>10</v>
      </c>
      <c r="O22" s="150" t="str">
        <f t="shared" si="0"/>
        <v/>
      </c>
      <c r="P22" s="110" t="str">
        <f t="shared" si="1"/>
        <v/>
      </c>
      <c r="Q22" s="150" t="str">
        <f t="shared" si="2"/>
        <v/>
      </c>
      <c r="R22" s="110" t="str">
        <f t="shared" si="3"/>
        <v/>
      </c>
      <c r="S22" s="150" t="str">
        <f t="shared" si="4"/>
        <v/>
      </c>
      <c r="T22" s="110" t="str">
        <f t="shared" si="5"/>
        <v/>
      </c>
      <c r="U22" s="150" t="str">
        <f t="shared" si="6"/>
        <v/>
      </c>
      <c r="V22" s="110" t="str">
        <f t="shared" si="7"/>
        <v/>
      </c>
      <c r="W22" s="150" t="str">
        <f t="shared" si="8"/>
        <v/>
      </c>
      <c r="X22" s="110" t="str">
        <f t="shared" si="9"/>
        <v/>
      </c>
    </row>
    <row r="23" spans="2:24" ht="21.6" customHeight="1" x14ac:dyDescent="0.2">
      <c r="I23" s="25"/>
      <c r="J23" s="161"/>
      <c r="K23" s="161"/>
      <c r="N23" s="107">
        <v>11</v>
      </c>
      <c r="O23" s="150" t="str">
        <f>IF(H13="","",IF(H13="１　身体",J13,""))</f>
        <v/>
      </c>
      <c r="P23" s="110" t="str">
        <f>IF(H13="","",IF(H13="１　身体",K13,""))</f>
        <v/>
      </c>
      <c r="Q23" s="150" t="str">
        <f>IF(H13="","",IF(H13="２　知的",J13,""))</f>
        <v/>
      </c>
      <c r="R23" s="110" t="str">
        <f>IF(H13="","",IF(H13="２　知的",K13,""))</f>
        <v/>
      </c>
      <c r="S23" s="150" t="str">
        <f>IF(H13="","",IF(H13="３　精神",J13,""))</f>
        <v/>
      </c>
      <c r="T23" s="110" t="str">
        <f>IF(H13="","",IF(H13="３　精神",K13,""))</f>
        <v/>
      </c>
      <c r="U23" s="150" t="str">
        <f>IF(H13="","",IF(H13="４　児童",J13,""))</f>
        <v/>
      </c>
      <c r="V23" s="110" t="str">
        <f>IF(H13="","",IF(H13="４　児童",K13,""))</f>
        <v/>
      </c>
      <c r="W23" s="150" t="str">
        <f>IF(H13="","",IF(H13="５　難病",J13,""))</f>
        <v/>
      </c>
      <c r="X23" s="110" t="str">
        <f>IF(H13="","",IF(H13="５　難病",K13,""))</f>
        <v/>
      </c>
    </row>
    <row r="24" spans="2:24" ht="21.6" customHeight="1" x14ac:dyDescent="0.2">
      <c r="N24" s="107">
        <v>12</v>
      </c>
      <c r="O24" s="150" t="str">
        <f t="shared" ref="O24:O32" si="10">IF(H14="","",IF(H14="１　身体",J14,""))</f>
        <v/>
      </c>
      <c r="P24" s="110" t="str">
        <f t="shared" ref="P24:P32" si="11">IF(H14="","",IF(H14="１　身体",K14,""))</f>
        <v/>
      </c>
      <c r="Q24" s="150" t="str">
        <f t="shared" ref="Q24:Q32" si="12">IF(H14="","",IF(H14="２　知的",J14,""))</f>
        <v/>
      </c>
      <c r="R24" s="110" t="str">
        <f t="shared" ref="R24:R32" si="13">IF(H14="","",IF(H14="２　知的",K14,""))</f>
        <v/>
      </c>
      <c r="S24" s="150" t="str">
        <f t="shared" ref="S24:S32" si="14">IF(H14="","",IF(H14="３　精神",J14,""))</f>
        <v/>
      </c>
      <c r="T24" s="110" t="str">
        <f t="shared" ref="T24:T32" si="15">IF(H14="","",IF(H14="３　精神",K14,""))</f>
        <v/>
      </c>
      <c r="U24" s="150" t="str">
        <f t="shared" ref="U24:U32" si="16">IF(H14="","",IF(H14="４　児童",J14,""))</f>
        <v/>
      </c>
      <c r="V24" s="110" t="str">
        <f t="shared" ref="V24:V32" si="17">IF(H14="","",IF(H14="４　児童",K14,""))</f>
        <v/>
      </c>
      <c r="W24" s="150" t="str">
        <f t="shared" ref="W24:W32" si="18">IF(H14="","",IF(H14="５　難病",J14,""))</f>
        <v/>
      </c>
      <c r="X24" s="110" t="str">
        <f t="shared" ref="X24:X32" si="19">IF(H14="","",IF(H14="５　難病",K14,""))</f>
        <v/>
      </c>
    </row>
    <row r="25" spans="2:24" ht="16.2" customHeight="1" x14ac:dyDescent="0.2">
      <c r="B25" s="162" t="s">
        <v>279</v>
      </c>
      <c r="C25" s="162"/>
      <c r="D25" s="163"/>
      <c r="E25" s="163"/>
      <c r="F25" s="163"/>
      <c r="G25" s="163"/>
      <c r="H25" s="163"/>
      <c r="I25" s="163"/>
      <c r="J25" s="163"/>
      <c r="K25" s="163"/>
      <c r="N25" s="107">
        <v>13</v>
      </c>
      <c r="O25" s="150" t="str">
        <f t="shared" si="10"/>
        <v/>
      </c>
      <c r="P25" s="110" t="str">
        <f t="shared" si="11"/>
        <v/>
      </c>
      <c r="Q25" s="150" t="str">
        <f t="shared" si="12"/>
        <v/>
      </c>
      <c r="R25" s="110" t="str">
        <f t="shared" si="13"/>
        <v/>
      </c>
      <c r="S25" s="150" t="str">
        <f t="shared" si="14"/>
        <v/>
      </c>
      <c r="T25" s="110" t="str">
        <f t="shared" si="15"/>
        <v/>
      </c>
      <c r="U25" s="150" t="str">
        <f t="shared" si="16"/>
        <v/>
      </c>
      <c r="V25" s="110" t="str">
        <f t="shared" si="17"/>
        <v/>
      </c>
      <c r="W25" s="150" t="str">
        <f t="shared" si="18"/>
        <v/>
      </c>
      <c r="X25" s="110" t="str">
        <f t="shared" si="19"/>
        <v/>
      </c>
    </row>
    <row r="26" spans="2:24" ht="14.4" x14ac:dyDescent="0.2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N26" s="107">
        <v>14</v>
      </c>
      <c r="O26" s="150" t="str">
        <f t="shared" si="10"/>
        <v/>
      </c>
      <c r="P26" s="110" t="str">
        <f t="shared" si="11"/>
        <v/>
      </c>
      <c r="Q26" s="150" t="str">
        <f t="shared" si="12"/>
        <v/>
      </c>
      <c r="R26" s="110" t="str">
        <f t="shared" si="13"/>
        <v/>
      </c>
      <c r="S26" s="150" t="str">
        <f t="shared" si="14"/>
        <v/>
      </c>
      <c r="T26" s="110" t="str">
        <f t="shared" si="15"/>
        <v/>
      </c>
      <c r="U26" s="150" t="str">
        <f t="shared" si="16"/>
        <v/>
      </c>
      <c r="V26" s="110" t="str">
        <f t="shared" si="17"/>
        <v/>
      </c>
      <c r="W26" s="150" t="str">
        <f t="shared" si="18"/>
        <v/>
      </c>
      <c r="X26" s="110" t="str">
        <f t="shared" si="19"/>
        <v/>
      </c>
    </row>
    <row r="27" spans="2:24" ht="16.2" customHeight="1" x14ac:dyDescent="0.2">
      <c r="B27" s="163"/>
      <c r="C27" s="163"/>
      <c r="D27" s="163" t="s">
        <v>280</v>
      </c>
      <c r="E27" s="163"/>
      <c r="F27" s="163"/>
      <c r="G27" s="163"/>
      <c r="H27" s="163"/>
      <c r="I27" s="163"/>
      <c r="J27" s="163"/>
      <c r="K27" s="163"/>
      <c r="N27" s="107">
        <v>15</v>
      </c>
      <c r="O27" s="150" t="str">
        <f t="shared" si="10"/>
        <v/>
      </c>
      <c r="P27" s="110" t="str">
        <f t="shared" si="11"/>
        <v/>
      </c>
      <c r="Q27" s="150" t="str">
        <f t="shared" si="12"/>
        <v/>
      </c>
      <c r="R27" s="110" t="str">
        <f t="shared" si="13"/>
        <v/>
      </c>
      <c r="S27" s="150" t="str">
        <f t="shared" si="14"/>
        <v/>
      </c>
      <c r="T27" s="110" t="str">
        <f t="shared" si="15"/>
        <v/>
      </c>
      <c r="U27" s="150" t="str">
        <f t="shared" si="16"/>
        <v/>
      </c>
      <c r="V27" s="110" t="str">
        <f t="shared" si="17"/>
        <v/>
      </c>
      <c r="W27" s="150" t="str">
        <f t="shared" si="18"/>
        <v/>
      </c>
      <c r="X27" s="110" t="str">
        <f t="shared" si="19"/>
        <v/>
      </c>
    </row>
    <row r="28" spans="2:24" ht="14.4" x14ac:dyDescent="0.2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N28" s="107">
        <v>16</v>
      </c>
      <c r="O28" s="150" t="str">
        <f t="shared" si="10"/>
        <v/>
      </c>
      <c r="P28" s="110" t="str">
        <f t="shared" si="11"/>
        <v/>
      </c>
      <c r="Q28" s="150" t="str">
        <f t="shared" si="12"/>
        <v/>
      </c>
      <c r="R28" s="110" t="str">
        <f t="shared" si="13"/>
        <v/>
      </c>
      <c r="S28" s="150" t="str">
        <f t="shared" si="14"/>
        <v/>
      </c>
      <c r="T28" s="110" t="str">
        <f t="shared" si="15"/>
        <v/>
      </c>
      <c r="U28" s="150" t="str">
        <f t="shared" si="16"/>
        <v/>
      </c>
      <c r="V28" s="110" t="str">
        <f t="shared" si="17"/>
        <v/>
      </c>
      <c r="W28" s="150" t="str">
        <f t="shared" si="18"/>
        <v/>
      </c>
      <c r="X28" s="110" t="str">
        <f t="shared" si="19"/>
        <v/>
      </c>
    </row>
    <row r="29" spans="2:24" ht="14.4" x14ac:dyDescent="0.2">
      <c r="B29" s="163"/>
      <c r="C29" s="163"/>
      <c r="D29" s="163"/>
      <c r="E29" s="163"/>
      <c r="F29" s="163"/>
      <c r="G29" s="163"/>
      <c r="H29" s="163"/>
      <c r="I29" s="163" t="s">
        <v>287</v>
      </c>
      <c r="J29" s="163"/>
      <c r="K29" s="163"/>
      <c r="N29" s="107">
        <v>17</v>
      </c>
      <c r="O29" s="150" t="str">
        <f t="shared" si="10"/>
        <v/>
      </c>
      <c r="P29" s="110" t="str">
        <f t="shared" si="11"/>
        <v/>
      </c>
      <c r="Q29" s="150" t="str">
        <f t="shared" si="12"/>
        <v/>
      </c>
      <c r="R29" s="110" t="str">
        <f t="shared" si="13"/>
        <v/>
      </c>
      <c r="S29" s="150" t="str">
        <f t="shared" si="14"/>
        <v/>
      </c>
      <c r="T29" s="110" t="str">
        <f t="shared" si="15"/>
        <v/>
      </c>
      <c r="U29" s="150" t="str">
        <f t="shared" si="16"/>
        <v/>
      </c>
      <c r="V29" s="110" t="str">
        <f t="shared" si="17"/>
        <v/>
      </c>
      <c r="W29" s="150" t="str">
        <f t="shared" si="18"/>
        <v/>
      </c>
      <c r="X29" s="110" t="str">
        <f t="shared" si="19"/>
        <v/>
      </c>
    </row>
    <row r="30" spans="2:24" x14ac:dyDescent="0.2">
      <c r="N30" s="107">
        <v>18</v>
      </c>
      <c r="O30" s="150" t="str">
        <f t="shared" si="10"/>
        <v/>
      </c>
      <c r="P30" s="110" t="str">
        <f t="shared" si="11"/>
        <v/>
      </c>
      <c r="Q30" s="150" t="str">
        <f t="shared" si="12"/>
        <v/>
      </c>
      <c r="R30" s="110" t="str">
        <f t="shared" si="13"/>
        <v/>
      </c>
      <c r="S30" s="150" t="str">
        <f t="shared" si="14"/>
        <v/>
      </c>
      <c r="T30" s="110" t="str">
        <f t="shared" si="15"/>
        <v/>
      </c>
      <c r="U30" s="150" t="str">
        <f t="shared" si="16"/>
        <v/>
      </c>
      <c r="V30" s="110" t="str">
        <f t="shared" si="17"/>
        <v/>
      </c>
      <c r="W30" s="150" t="str">
        <f t="shared" si="18"/>
        <v/>
      </c>
      <c r="X30" s="110" t="str">
        <f t="shared" si="19"/>
        <v/>
      </c>
    </row>
    <row r="31" spans="2:24" ht="18.600000000000001" customHeight="1" x14ac:dyDescent="0.2">
      <c r="B31" s="247" t="s">
        <v>281</v>
      </c>
      <c r="C31" s="248"/>
      <c r="D31" s="248"/>
      <c r="E31" s="248"/>
      <c r="F31" s="248"/>
      <c r="G31" s="248"/>
      <c r="H31" s="248"/>
      <c r="I31" s="249"/>
      <c r="J31" s="164"/>
      <c r="N31" s="107">
        <v>19</v>
      </c>
      <c r="O31" s="150" t="str">
        <f t="shared" si="10"/>
        <v/>
      </c>
      <c r="P31" s="110" t="str">
        <f t="shared" si="11"/>
        <v/>
      </c>
      <c r="Q31" s="150" t="str">
        <f t="shared" si="12"/>
        <v/>
      </c>
      <c r="R31" s="110" t="str">
        <f t="shared" si="13"/>
        <v/>
      </c>
      <c r="S31" s="150" t="str">
        <f t="shared" si="14"/>
        <v/>
      </c>
      <c r="T31" s="110" t="str">
        <f t="shared" si="15"/>
        <v/>
      </c>
      <c r="U31" s="150" t="str">
        <f t="shared" si="16"/>
        <v/>
      </c>
      <c r="V31" s="110" t="str">
        <f t="shared" si="17"/>
        <v/>
      </c>
      <c r="W31" s="150" t="str">
        <f t="shared" si="18"/>
        <v/>
      </c>
      <c r="X31" s="110" t="str">
        <f t="shared" si="19"/>
        <v/>
      </c>
    </row>
    <row r="32" spans="2:24" ht="23.4" customHeight="1" x14ac:dyDescent="0.2">
      <c r="B32" s="190" t="s">
        <v>282</v>
      </c>
      <c r="C32" s="190"/>
      <c r="D32" s="190"/>
      <c r="E32" s="225">
        <f>利用者リスト!K13</f>
        <v>0</v>
      </c>
      <c r="F32" s="226"/>
      <c r="G32" s="226"/>
      <c r="H32" s="226"/>
      <c r="I32" s="227"/>
      <c r="J32" s="164"/>
      <c r="N32" s="107">
        <v>20</v>
      </c>
      <c r="O32" s="150" t="str">
        <f t="shared" si="10"/>
        <v/>
      </c>
      <c r="P32" s="110" t="str">
        <f t="shared" si="11"/>
        <v/>
      </c>
      <c r="Q32" s="150" t="str">
        <f t="shared" si="12"/>
        <v/>
      </c>
      <c r="R32" s="110" t="str">
        <f t="shared" si="13"/>
        <v/>
      </c>
      <c r="S32" s="150" t="str">
        <f t="shared" si="14"/>
        <v/>
      </c>
      <c r="T32" s="110" t="str">
        <f t="shared" si="15"/>
        <v/>
      </c>
      <c r="U32" s="150" t="str">
        <f t="shared" si="16"/>
        <v/>
      </c>
      <c r="V32" s="110" t="str">
        <f t="shared" si="17"/>
        <v/>
      </c>
      <c r="W32" s="150" t="str">
        <f t="shared" si="18"/>
        <v/>
      </c>
      <c r="X32" s="110" t="str">
        <f t="shared" si="19"/>
        <v/>
      </c>
    </row>
    <row r="33" spans="2:11" ht="23.4" customHeight="1" x14ac:dyDescent="0.2">
      <c r="B33" s="190" t="s">
        <v>283</v>
      </c>
      <c r="C33" s="190"/>
      <c r="D33" s="190"/>
      <c r="E33" s="225">
        <f>利用者リスト!K15</f>
        <v>0</v>
      </c>
      <c r="F33" s="226"/>
      <c r="G33" s="226"/>
      <c r="H33" s="226"/>
      <c r="I33" s="227"/>
      <c r="J33" s="164"/>
    </row>
    <row r="34" spans="2:11" ht="23.4" customHeight="1" x14ac:dyDescent="0.2">
      <c r="B34" s="190" t="s">
        <v>284</v>
      </c>
      <c r="C34" s="190"/>
      <c r="D34" s="190"/>
      <c r="E34" s="225">
        <f>利用者リスト!K17</f>
        <v>0</v>
      </c>
      <c r="F34" s="226"/>
      <c r="G34" s="226"/>
      <c r="H34" s="226"/>
      <c r="I34" s="227"/>
      <c r="J34" s="164"/>
    </row>
    <row r="35" spans="2:11" ht="60.6" customHeight="1" x14ac:dyDescent="0.2">
      <c r="B35" s="190" t="s">
        <v>285</v>
      </c>
      <c r="C35" s="190"/>
      <c r="D35" s="190"/>
      <c r="E35" s="251">
        <f>利用者リスト!K19</f>
        <v>0</v>
      </c>
      <c r="F35" s="252"/>
      <c r="G35" s="252"/>
      <c r="H35" s="252"/>
      <c r="I35" s="253"/>
      <c r="J35" s="164"/>
    </row>
    <row r="37" spans="2:11" ht="18" customHeight="1" x14ac:dyDescent="0.2">
      <c r="F37" s="254" t="s">
        <v>286</v>
      </c>
      <c r="G37" s="254"/>
      <c r="H37" s="165"/>
    </row>
    <row r="38" spans="2:11" ht="17.399999999999999" customHeight="1" x14ac:dyDescent="0.2">
      <c r="G38" s="243">
        <f>利用者リスト!K5</f>
        <v>0</v>
      </c>
      <c r="H38" s="243"/>
      <c r="I38" s="243"/>
      <c r="J38" s="243"/>
      <c r="K38" s="243"/>
    </row>
    <row r="39" spans="2:11" ht="17.399999999999999" customHeight="1" x14ac:dyDescent="0.2">
      <c r="G39" s="243"/>
      <c r="H39" s="243"/>
      <c r="I39" s="243"/>
      <c r="J39" s="243"/>
      <c r="K39" s="243"/>
    </row>
    <row r="40" spans="2:11" ht="17.399999999999999" customHeight="1" x14ac:dyDescent="0.2">
      <c r="G40" s="243">
        <f>利用者リスト!K7</f>
        <v>0</v>
      </c>
      <c r="H40" s="243"/>
      <c r="I40" s="243"/>
      <c r="J40" s="243"/>
      <c r="K40" s="243"/>
    </row>
    <row r="41" spans="2:11" ht="17.399999999999999" customHeight="1" x14ac:dyDescent="0.2">
      <c r="G41" s="243"/>
      <c r="H41" s="243"/>
      <c r="I41" s="243"/>
      <c r="J41" s="243"/>
      <c r="K41" s="243"/>
    </row>
    <row r="42" spans="2:11" x14ac:dyDescent="0.2">
      <c r="G42" s="243">
        <f>利用者リスト!K9</f>
        <v>0</v>
      </c>
      <c r="H42" s="243"/>
      <c r="I42" s="243"/>
      <c r="J42" s="243"/>
      <c r="K42" s="243"/>
    </row>
    <row r="43" spans="2:11" x14ac:dyDescent="0.2">
      <c r="G43" s="243"/>
      <c r="H43" s="243"/>
      <c r="I43" s="243"/>
      <c r="J43" s="243"/>
      <c r="K43" s="243"/>
    </row>
  </sheetData>
  <sheetProtection algorithmName="SHA-512" hashValue="qx87BAAnYiB46vSh+skoMoq4HZ2mgm2969qO9sW4WFTcWgyu276Y4evcX0Qlvg6kcFF6TyStKd1Y9jZTGE/xLA==" saltValue="pghSPCsWAC2szajrB9cfnA==" spinCount="100000" sheet="1" objects="1" scenarios="1"/>
  <mergeCells count="54">
    <mergeCell ref="G40:K41"/>
    <mergeCell ref="G42:K43"/>
    <mergeCell ref="G9:H9"/>
    <mergeCell ref="G10:H10"/>
    <mergeCell ref="H12:I12"/>
    <mergeCell ref="H13:I13"/>
    <mergeCell ref="H14:I14"/>
    <mergeCell ref="B31:I31"/>
    <mergeCell ref="E32:I32"/>
    <mergeCell ref="C21:D21"/>
    <mergeCell ref="C22:D22"/>
    <mergeCell ref="E35:I35"/>
    <mergeCell ref="F37:G37"/>
    <mergeCell ref="H20:I20"/>
    <mergeCell ref="H21:I21"/>
    <mergeCell ref="H22:I22"/>
    <mergeCell ref="B9:C9"/>
    <mergeCell ref="B10:C10"/>
    <mergeCell ref="C12:D12"/>
    <mergeCell ref="C13:D13"/>
    <mergeCell ref="G38:K39"/>
    <mergeCell ref="B34:D34"/>
    <mergeCell ref="B35:D35"/>
    <mergeCell ref="B33:D33"/>
    <mergeCell ref="C14:D14"/>
    <mergeCell ref="C15:D15"/>
    <mergeCell ref="C16:D16"/>
    <mergeCell ref="C17:D17"/>
    <mergeCell ref="C18:D18"/>
    <mergeCell ref="C19:D19"/>
    <mergeCell ref="C20:D20"/>
    <mergeCell ref="B32:D32"/>
    <mergeCell ref="G8:H8"/>
    <mergeCell ref="B1:K1"/>
    <mergeCell ref="B3:E3"/>
    <mergeCell ref="F3:I3"/>
    <mergeCell ref="J3:K3"/>
    <mergeCell ref="G7:H7"/>
    <mergeCell ref="B5:D5"/>
    <mergeCell ref="B7:C7"/>
    <mergeCell ref="B8:C8"/>
    <mergeCell ref="S11:T11"/>
    <mergeCell ref="U11:V11"/>
    <mergeCell ref="W11:X11"/>
    <mergeCell ref="E33:I33"/>
    <mergeCell ref="E34:I34"/>
    <mergeCell ref="H15:I15"/>
    <mergeCell ref="H16:I16"/>
    <mergeCell ref="H17:I17"/>
    <mergeCell ref="H18:I18"/>
    <mergeCell ref="H19:I19"/>
    <mergeCell ref="N11:N12"/>
    <mergeCell ref="O11:P11"/>
    <mergeCell ref="Q11:R11"/>
  </mergeCells>
  <phoneticPr fontId="2"/>
  <pageMargins left="0.70866141732283472" right="0.51181102362204722" top="0.74803149606299213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説明書</vt:lpstr>
      <vt:lpstr>記入例</vt:lpstr>
      <vt:lpstr>単価表</vt:lpstr>
      <vt:lpstr>利用者リスト</vt:lpstr>
      <vt:lpstr>入力シート</vt:lpstr>
      <vt:lpstr>明細書</vt:lpstr>
      <vt:lpstr>請求書</vt:lpstr>
      <vt:lpstr>請求書!Print_Area</vt:lpstr>
      <vt:lpstr>利用者リスト!Print_Area</vt:lpstr>
      <vt:lpstr>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Isglg211</cp:lastModifiedBy>
  <cp:lastPrinted>2022-01-18T04:49:16Z</cp:lastPrinted>
  <dcterms:created xsi:type="dcterms:W3CDTF">2021-06-25T12:33:05Z</dcterms:created>
  <dcterms:modified xsi:type="dcterms:W3CDTF">2024-03-14T06:13:18Z</dcterms:modified>
</cp:coreProperties>
</file>