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sglg0046\Desktop\石垣市HP差し替え用\"/>
    </mc:Choice>
  </mc:AlternateContent>
  <xr:revisionPtr revIDLastSave="0" documentId="13_ncr:1_{5CD09B04-9749-4D4C-8362-12F4021BE0E0}"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<sst xmlns="http://schemas.openxmlformats.org/spreadsheetml/2006/main" count="6886" uniqueCount="2448">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</sst>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2211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処遇加算Ⅰ特定加算Ⅱベア加算なし</v>
      </c>
      <c r="AT1" s="1183"/>
      <c r="AU1" s="1183"/>
      <c r="AV1" s="1183"/>
      <c r="AW1" s="1183"/>
      <c r="AX1" s="1183"/>
      <c r="AY1" s="1183"/>
      <c r="AZ1" s="1183"/>
      <c r="BA1" s="1183"/>
      <c r="BB1" s="1183"/>
      <c r="BC1" s="1183"/>
      <c r="BD1" s="1183"/>
      <c r="BE1" s="1184"/>
      <c r="BF1" s="1181" t="str">
        <f>IFERROR(VLOOKUP(Y5,【参考】数式用!$AJ$2:$AK$24,2,FALSE),"")</f>
        <v>訪問介護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1334567890</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11.4</v>
      </c>
      <c r="Q5" s="1136"/>
      <c r="R5" s="1136"/>
      <c r="S5" s="1137" t="s">
        <v>7</v>
      </c>
      <c r="T5" s="1138"/>
      <c r="U5" s="1138"/>
      <c r="V5" s="1138"/>
      <c r="W5" s="1138"/>
      <c r="X5" s="1139"/>
      <c r="Y5" s="1153" t="s">
        <v>260</v>
      </c>
      <c r="Z5" s="1153"/>
      <c r="AA5" s="1153"/>
      <c r="AB5" s="1153"/>
      <c r="AC5" s="1153"/>
      <c r="AD5" s="1153"/>
      <c r="AE5" s="1159">
        <v>225000</v>
      </c>
      <c r="AF5" s="1160"/>
      <c r="AG5" s="1160"/>
      <c r="AH5" s="1161"/>
      <c r="AI5" s="1159">
        <v>40000</v>
      </c>
      <c r="AJ5" s="1160"/>
      <c r="AK5" s="1160"/>
      <c r="AL5" s="1161"/>
      <c r="AM5" s="1162">
        <f>AE5-AI5</f>
        <v>185000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補助金を取得する場合、４月からベア加算の算定が必要。その場合、６月以降は自然と新加算Ⅱに移行可能。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0.224</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5" t="str">
        <f>IFERROR(VLOOKUP(AS1,【参考】数式用2!E6:L23,6,FALSE),"")</f>
        <v>４月からベア加算を算定せず、６月から月額賃金改善要件Ⅱも満たさない場合、Ⅴ(３)となる。なお、R7年度以降は月額賃金改善要件Ⅱが必要。</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0.2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f>IFERROR(VLOOKUP(AS1,【参考】数式用2!E6:L23,8,FALSE),"")</f>
        <v>0</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0</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3" t="str">
        <f>IFERROR("("&amp;TEXT(AC51/AD53,"#,##0円")&amp;"/月)","")</f>
        <v>(472,416円/月)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223">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223">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223">
        <f>IF(AND(B9&lt;&gt;"処遇加算なし",F15=4),IF(V32="✓",1,IF(V33="✓",2,"")),"")</f>
        <v>1</v>
      </c>
      <c r="AA60" s="216"/>
      <c r="AB60" s="220"/>
      <c r="AC60" s="1147" t="s">
        <v>2126</v>
      </c>
      <c r="AD60" s="1147"/>
      <c r="AE60" s="1147"/>
      <c r="AF60" s="1147"/>
      <c r="AG60" s="1147"/>
      <c r="AH60" s="141">
        <v>1</v>
      </c>
      <c r="AI60" s="224"/>
      <c r="AJ60" s="220"/>
      <c r="AK60" s="1147" t="s">
        <v>2126</v>
      </c>
      <c r="AL60" s="1147"/>
      <c r="AM60" s="1147"/>
      <c r="AN60" s="1147"/>
      <c r="AO60" s="1147"/>
      <c r="AP60" s="141">
        <v>1</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223">
        <f>IF(AND(B9&lt;&gt;"処遇加算なし",F15=4),IF(V36="✓",1,IF(V37="✓",2,"")),"")</f>
        <v>1</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223">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2342</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処遇加算Ⅱ特定加算なしベア加算</v>
      </c>
      <c r="AT1" s="1183"/>
      <c r="AU1" s="1183"/>
      <c r="AV1" s="1183"/>
      <c r="AW1" s="1183"/>
      <c r="AX1" s="1183"/>
      <c r="AY1" s="1183"/>
      <c r="AZ1" s="1183"/>
      <c r="BA1" s="1183"/>
      <c r="BB1" s="1183"/>
      <c r="BC1" s="1183"/>
      <c r="BD1" s="1183"/>
      <c r="BE1" s="1184"/>
      <c r="BF1" s="1181" t="str">
        <f>IFERROR(VLOOKUP(Y5,【参考】数式用!$AJ$2:$AK$24,2,FALSE),"")</f>
        <v>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1334567891</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2350</v>
      </c>
      <c r="T5" s="1138"/>
      <c r="U5" s="1138"/>
      <c r="V5" s="1138"/>
      <c r="W5" s="1138"/>
      <c r="X5" s="1139"/>
      <c r="Y5" s="1153" t="s">
        <v>281</v>
      </c>
      <c r="Z5" s="1153"/>
      <c r="AA5" s="1153"/>
      <c r="AB5" s="1153"/>
      <c r="AC5" s="1153"/>
      <c r="AD5" s="1153"/>
      <c r="AE5" s="1159">
        <v>385000</v>
      </c>
      <c r="AF5" s="1160"/>
      <c r="AG5" s="1160"/>
      <c r="AH5" s="1161"/>
      <c r="AI5" s="1159">
        <v>80000</v>
      </c>
      <c r="AJ5" s="1160"/>
      <c r="AK5" s="1160"/>
      <c r="AL5" s="1161"/>
      <c r="AM5" s="1162">
        <f>AE5-AI5</f>
        <v>305000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3">
        <f>IFERROR(VLOOKUP(Y5,【参考】数式用!$A$5:$AB$27,MATCH(V8,【参考】数式用!$B$4:$AB$4,0)+1,FALSE),"")</f>
        <v>8.9999999999999983E-2</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5" t="str">
        <f>IFERROR(VLOOKUP(AS1,【参考】数式用2!E6:L23,6,FALSE),"")</f>
        <v>キャリアパス要件Ⅲを「R6年度中の対応の誓約」で満たし、４月から旧処遇加算Ⅰを算定可。その場合、６月以降は自然と新加算Ⅲに移行可能。</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7.9999999999999988E-2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3" t="str">
        <f>IFERROR("("&amp;TEXT(AC51/AD53,"#,##0円")&amp;"/月)","")</f>
        <v>(299,205円/月)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v>2</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2351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千代田区・中央区・港区</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地域密着型通所介護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1334567892</v>
      </c>
      <c r="C5" s="1131"/>
      <c r="D5" s="1131"/>
      <c r="E5" s="1131"/>
      <c r="F5" s="1131"/>
      <c r="G5" s="1132" t="s">
        <v>2355</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2354</v>
      </c>
      <c r="T5" s="1138"/>
      <c r="U5" s="1138"/>
      <c r="V5" s="1138"/>
      <c r="W5" s="1138"/>
      <c r="X5" s="1139"/>
      <c r="Y5" s="1153" t="s">
        <v>284</v>
      </c>
      <c r="Z5" s="1153"/>
      <c r="AA5" s="1153"/>
      <c r="AB5" s="1153"/>
      <c r="AC5" s="1153"/>
      <c r="AD5" s="1153"/>
      <c r="AE5" s="1159">
        <v>325000</v>
      </c>
      <c r="AF5" s="1160"/>
      <c r="AG5" s="1160"/>
      <c r="AH5" s="1161"/>
      <c r="AI5" s="1159">
        <v>0</v>
      </c>
      <c r="AJ5" s="1160"/>
      <c r="AK5" s="1160"/>
      <c r="AL5" s="1161"/>
      <c r="AM5" s="1162">
        <f>AE5-AI5</f>
        <v>325000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8" t="str">
        <f>AS48&amp;AW48&amp;BA48</f>
        <v>処遇加算Ⅰ特定加算Ⅱ</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
      </c>
      <c r="AD56" s="1148"/>
      <c r="AE56" s="1148"/>
      <c r="AF56" s="1148"/>
      <c r="AG56" s="1148"/>
      <c r="AH56" s="1148"/>
      <c r="AI56" s="221"/>
      <c r="AJ56" s="220"/>
      <c r="AK56" s="1148" t="str">
        <f>IF(OR(F15=4,F15=5),"R6.6","R"&amp;D15&amp;"."&amp;F15)&amp;"～R"&amp;K15&amp;"."&amp;M15</f>
        <v>R6.10～R7.3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505">
        <f>IF(AND(F15&lt;&gt;4,F15&lt;&gt;5),0,IF(AU8="○",1,3))</f>
        <v>0</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505">
        <f>IF(AND(F15&lt;&gt;4,F15&lt;&gt;5),0,IF(AV8="○",1,3))</f>
        <v>0</v>
      </c>
      <c r="AI59" s="224"/>
      <c r="AJ59" s="220"/>
      <c r="AK59" s="1147" t="s">
        <v>2125</v>
      </c>
      <c r="AL59" s="1147"/>
      <c r="AM59" s="1147"/>
      <c r="AN59" s="1147"/>
      <c r="AO59" s="1147"/>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505">
        <f>IF(AND(F15&lt;&gt;4,F15&lt;&gt;5),0,IF(AW8="○",1,3))</f>
        <v>0</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505">
        <f>IF(AND(F15&lt;&gt;4,F15&lt;&gt;5),0,IF(AX8="○",1,2))</f>
        <v>0</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505">
        <f>IF(AND(F15&lt;&gt;4,F15&lt;&gt;5),0,IF(AY8="○",1,2))</f>
        <v>0</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2343</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中央区</v>
      </c>
      <c r="AJ1" s="994"/>
      <c r="AK1" s="994"/>
      <c r="AL1" s="994"/>
      <c r="AM1" s="994"/>
      <c r="AN1" s="994"/>
      <c r="AO1" s="994"/>
      <c r="AP1" s="994"/>
      <c r="AQ1" s="508" t="s">
        <v>2356</v>
      </c>
      <c r="AS1" s="1182" t="str">
        <f>B9&amp;G9&amp;L9</f>
        <v>処遇加算Ⅲ特定加算なしベア加算なし</v>
      </c>
      <c r="AT1" s="1183"/>
      <c r="AU1" s="1183"/>
      <c r="AV1" s="1183"/>
      <c r="AW1" s="1183"/>
      <c r="AX1" s="1183"/>
      <c r="AY1" s="1183"/>
      <c r="AZ1" s="1183"/>
      <c r="BA1" s="1183"/>
      <c r="BB1" s="1183"/>
      <c r="BC1" s="1183"/>
      <c r="BD1" s="1183"/>
      <c r="BE1" s="1184"/>
      <c r="BF1" s="1181" t="str">
        <f>IFERROR(VLOOKUP(Y5,【参考】数式用!$AJ$2:$AK$24,2,FALSE),"")</f>
        <v>介護予防_小規模多機能型居宅介護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1334567893</v>
      </c>
      <c r="C5" s="1131"/>
      <c r="D5" s="1131"/>
      <c r="E5" s="1131"/>
      <c r="F5" s="1131"/>
      <c r="G5" s="1132" t="s">
        <v>2352</v>
      </c>
      <c r="H5" s="1132"/>
      <c r="I5" s="1132"/>
      <c r="J5" s="1133" t="s">
        <v>5</v>
      </c>
      <c r="K5" s="1133"/>
      <c r="L5" s="1133"/>
      <c r="M5" s="1134" t="s">
        <v>1242</v>
      </c>
      <c r="N5" s="1134"/>
      <c r="O5" s="1134"/>
      <c r="P5" s="1135">
        <f>IF(Y5="","",IFERROR(INDEX(【参考】数式用3!$G$3:$I$451,MATCH(M5,【参考】数式用3!$F$3:$F$451,0),MATCH(VLOOKUP(Y5,【参考】数式用3!$J$2:$K$26,2,FALSE),【参考】数式用3!$G$2:$I$2,0)),10))</f>
        <v>11.1</v>
      </c>
      <c r="Q5" s="1136"/>
      <c r="R5" s="1136"/>
      <c r="S5" s="1137" t="s">
        <v>2353</v>
      </c>
      <c r="T5" s="1138"/>
      <c r="U5" s="1138"/>
      <c r="V5" s="1138"/>
      <c r="W5" s="1138"/>
      <c r="X5" s="1139"/>
      <c r="Y5" s="1153" t="s">
        <v>292</v>
      </c>
      <c r="Z5" s="1153"/>
      <c r="AA5" s="1153"/>
      <c r="AB5" s="1153"/>
      <c r="AC5" s="1153"/>
      <c r="AD5" s="1153"/>
      <c r="AE5" s="1159">
        <v>425000</v>
      </c>
      <c r="AF5" s="1160"/>
      <c r="AG5" s="1160"/>
      <c r="AH5" s="1161"/>
      <c r="AI5" s="1159">
        <v>80000</v>
      </c>
      <c r="AJ5" s="1160"/>
      <c r="AK5" s="1160"/>
      <c r="AL5" s="1161"/>
      <c r="AM5" s="1162">
        <f>AE5-AI5</f>
        <v>345000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新加算Ⅳ</v>
      </c>
      <c r="W8" s="1141"/>
      <c r="X8" s="1141"/>
      <c r="Y8" s="1141"/>
      <c r="Z8" s="1142"/>
      <c r="AA8" s="115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0.106</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8.8999999999999996E-2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8" t="str">
        <f>AS48&amp;AW48&amp;BA48</f>
        <v>処遇加算Ⅱ特定加算なしベア加算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新加算Ⅳ</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3" t="str">
        <f>IFERROR("("&amp;TEXT(AC51/AD53,"#,##0円")&amp;"/月)","")</f>
        <v>(405,927円/月)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f>IF(AND(B9&lt;&gt;"処遇加算なし",F15=4),IF(V24="✓",1,IF(V25="✓",2,IF(V26="✓",3,""))),"")</f>
        <v>2</v>
      </c>
      <c r="AA58" s="216"/>
      <c r="AB58" s="220"/>
      <c r="AC58" s="1147" t="s">
        <v>2124</v>
      </c>
      <c r="AD58" s="1147"/>
      <c r="AE58" s="1147"/>
      <c r="AF58" s="1147"/>
      <c r="AG58" s="1147"/>
      <c r="AH58" s="141">
        <v>2</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f>IF(AND(B9&lt;&gt;"処遇加算なし",F15=4),IF(V28="✓",1,IF(V29="✓",2,IF(V30="✓",3,""))),"")</f>
        <v>2</v>
      </c>
      <c r="AA59" s="216"/>
      <c r="AB59" s="220"/>
      <c r="AC59" s="1147" t="s">
        <v>2125</v>
      </c>
      <c r="AD59" s="1147"/>
      <c r="AE59" s="1147"/>
      <c r="AF59" s="1147"/>
      <c r="AG59" s="1147"/>
      <c r="AH59" s="141">
        <v>1</v>
      </c>
      <c r="AI59" s="224"/>
      <c r="AJ59" s="220"/>
      <c r="AK59" s="1147" t="s">
        <v>2125</v>
      </c>
      <c r="AL59" s="1147"/>
      <c r="AM59" s="1147"/>
      <c r="AN59" s="1147"/>
      <c r="AO59" s="1147"/>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2344</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2345</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2346</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L57" s="222"/>
      <c r="BN57" s="222"/>
      <c r="BO57" s="222"/>
      <c r="BP57" s="222"/>
      <c r="BQ57" s="222"/>
      <c r="BR57" s="222"/>
      <c r="BS57" s="222"/>
      <c r="BT57" s="222"/>
      <c r="BU57" s="222"/>
      <c r="BV57" s="222"/>
      <c r="BW57" s="222"/>
      <c r="BX57" s="222"/>
      <c r="BY57" s="222"/>
      <c r="BZ57" s="222"/>
      <c r="CA57" s="222"/>
      <c r="CB57" s="222"/>
      <c r="CD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L60" s="222"/>
      <c r="BN60" s="222"/>
      <c r="BO60" s="222"/>
      <c r="BP60" s="222"/>
      <c r="BQ60" s="222"/>
      <c r="BR60" s="222"/>
      <c r="BS60" s="222"/>
      <c r="BT60" s="222"/>
      <c r="BU60" s="222"/>
      <c r="BV60" s="222"/>
      <c r="BW60" s="222"/>
      <c r="BX60" s="222"/>
      <c r="BY60" s="222"/>
      <c r="BZ60" s="222"/>
      <c r="CA60" s="222"/>
      <c r="CB60" s="222"/>
      <c r="CD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L61" s="222"/>
      <c r="BN61" s="222"/>
      <c r="BO61" s="222"/>
      <c r="BP61" s="222"/>
      <c r="BQ61" s="222"/>
      <c r="BR61" s="222"/>
      <c r="BS61" s="222"/>
      <c r="BT61" s="222"/>
      <c r="BU61" s="222"/>
      <c r="BV61" s="222"/>
      <c r="BW61" s="222"/>
      <c r="BX61" s="222"/>
      <c r="BY61" s="222"/>
      <c r="BZ61" s="222"/>
      <c r="CA61" s="222"/>
      <c r="CB61" s="222"/>
      <c r="CD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2347</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D57" s="222"/>
      <c r="BF57" s="222"/>
      <c r="BG57" s="222"/>
      <c r="BH57" s="222"/>
      <c r="BI57" s="222"/>
      <c r="BJ57" s="222"/>
      <c r="BK57" s="222"/>
      <c r="BL57" s="222"/>
      <c r="BM57" s="222"/>
      <c r="BN57" s="222"/>
      <c r="BO57" s="222"/>
      <c r="BP57" s="222"/>
      <c r="BQ57" s="222"/>
      <c r="BR57" s="222"/>
      <c r="BS57" s="222"/>
      <c r="BT57" s="222"/>
      <c r="BV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D60" s="222"/>
      <c r="BF60" s="222"/>
      <c r="BG60" s="222"/>
      <c r="BH60" s="222"/>
      <c r="BI60" s="222"/>
      <c r="BJ60" s="222"/>
      <c r="BK60" s="222"/>
      <c r="BL60" s="222"/>
      <c r="BM60" s="222"/>
      <c r="BN60" s="222"/>
      <c r="BO60" s="222"/>
      <c r="BP60" s="222"/>
      <c r="BQ60" s="222"/>
      <c r="BR60" s="222"/>
      <c r="BS60" s="222"/>
      <c r="BT60" s="222"/>
      <c r="BV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D61" s="222"/>
      <c r="BF61" s="222"/>
      <c r="BG61" s="222"/>
      <c r="BH61" s="222"/>
      <c r="BI61" s="222"/>
      <c r="BJ61" s="222"/>
      <c r="BK61" s="222"/>
      <c r="BL61" s="222"/>
      <c r="BM61" s="222"/>
      <c r="BN61" s="222"/>
      <c r="BO61" s="222"/>
      <c r="BP61" s="222"/>
      <c r="BQ61" s="222"/>
      <c r="BR61" s="222"/>
      <c r="BS61" s="222"/>
      <c r="BT61" s="222"/>
      <c r="BV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2348</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2349</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8" ht="15.95" customHeight="1">
      <c r="U58" s="1147" t="s">
        <v>2124</v>
      </c>
      <c r="V58" s="1147"/>
      <c r="W58" s="1147"/>
      <c r="X58" s="1147"/>
      <c r="Y58" s="1147"/>
      <c r="Z58" s="503"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7" t="s">
        <v>2125</v>
      </c>
      <c r="V59" s="1147"/>
      <c r="W59" s="1147"/>
      <c r="X59" s="1147"/>
      <c r="Y59" s="1147"/>
      <c r="Z59" s="503"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7" t="s">
        <v>2126</v>
      </c>
      <c r="V60" s="1147"/>
      <c r="W60" s="1147"/>
      <c r="X60" s="1147"/>
      <c r="Y60" s="1147"/>
      <c r="Z60" s="503"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8" ht="15.95" customHeight="1">
      <c r="U61" s="1147" t="s">
        <v>2127</v>
      </c>
      <c r="V61" s="1147"/>
      <c r="W61" s="1147"/>
      <c r="X61" s="1147"/>
      <c r="Y61" s="1147"/>
      <c r="Z61" s="503"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8" ht="15.95" customHeight="1">
      <c r="U62" s="1147" t="s">
        <v>2128</v>
      </c>
      <c r="V62" s="1147"/>
      <c r="W62" s="1147"/>
      <c r="X62" s="1147"/>
      <c r="Y62" s="1147"/>
      <c r="Z62" s="503"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90" t="s">
        <v>253</v>
      </c>
      <c r="B2" s="1208" t="s">
        <v>254</v>
      </c>
      <c r="C2" s="1209"/>
      <c r="D2" s="1209"/>
      <c r="E2" s="1210"/>
      <c r="F2" s="1211" t="s">
        <v>255</v>
      </c>
      <c r="G2" s="1212"/>
      <c r="H2" s="1213"/>
      <c r="I2" s="1190" t="s">
        <v>256</v>
      </c>
      <c r="J2" s="1192"/>
      <c r="K2" s="1215" t="s">
        <v>257</v>
      </c>
      <c r="L2" s="1216"/>
      <c r="M2" s="1216"/>
      <c r="N2" s="1216"/>
      <c r="O2" s="1216"/>
      <c r="P2" s="1216"/>
      <c r="Q2" s="1216"/>
      <c r="R2" s="1216"/>
      <c r="S2" s="1216"/>
      <c r="T2" s="1216"/>
      <c r="U2" s="1216"/>
      <c r="V2" s="1216"/>
      <c r="W2" s="1216"/>
      <c r="X2" s="1216"/>
      <c r="Y2" s="1216"/>
      <c r="Z2" s="1216"/>
      <c r="AA2" s="1216"/>
      <c r="AB2" s="1217"/>
      <c r="AC2" s="1205" t="s">
        <v>258</v>
      </c>
      <c r="AD2" s="6"/>
      <c r="AE2" s="1190" t="s">
        <v>253</v>
      </c>
      <c r="AF2" s="1190" t="s">
        <v>2189</v>
      </c>
      <c r="AG2" s="1191"/>
      <c r="AH2" s="1192"/>
      <c r="AJ2" s="8" t="s">
        <v>260</v>
      </c>
      <c r="AK2" s="9" t="s">
        <v>260</v>
      </c>
      <c r="AM2" s="10" t="s">
        <v>204</v>
      </c>
      <c r="AO2" s="10" t="s">
        <v>18</v>
      </c>
      <c r="AQ2" s="11" t="s">
        <v>261</v>
      </c>
      <c r="AS2" s="1198" t="s">
        <v>2066</v>
      </c>
      <c r="AT2" s="1201" t="s">
        <v>259</v>
      </c>
    </row>
    <row r="3" spans="1:46" ht="51.75" customHeight="1" thickBot="1">
      <c r="A3" s="1193"/>
      <c r="B3" s="1218" t="s">
        <v>263</v>
      </c>
      <c r="C3" s="1219"/>
      <c r="D3" s="1219"/>
      <c r="E3" s="1220"/>
      <c r="F3" s="1218" t="s">
        <v>264</v>
      </c>
      <c r="G3" s="1219"/>
      <c r="H3" s="1220"/>
      <c r="I3" s="1204"/>
      <c r="J3" s="1214"/>
      <c r="K3" s="1221" t="s">
        <v>265</v>
      </c>
      <c r="L3" s="1222"/>
      <c r="M3" s="1222"/>
      <c r="N3" s="1222"/>
      <c r="O3" s="1222"/>
      <c r="P3" s="1222"/>
      <c r="Q3" s="1222"/>
      <c r="R3" s="1222"/>
      <c r="S3" s="1222"/>
      <c r="T3" s="1222"/>
      <c r="U3" s="1222"/>
      <c r="V3" s="1222"/>
      <c r="W3" s="1222"/>
      <c r="X3" s="1222"/>
      <c r="Y3" s="1222"/>
      <c r="Z3" s="1222"/>
      <c r="AA3" s="1222"/>
      <c r="AB3" s="1223"/>
      <c r="AC3" s="1206"/>
      <c r="AD3" s="6"/>
      <c r="AE3" s="1193"/>
      <c r="AF3" s="1193"/>
      <c r="AG3" s="1194"/>
      <c r="AH3" s="1195"/>
      <c r="AJ3" s="12" t="s">
        <v>266</v>
      </c>
      <c r="AK3" s="13" t="s">
        <v>266</v>
      </c>
      <c r="AM3" s="14"/>
      <c r="AO3" s="14"/>
      <c r="AQ3" s="15" t="s">
        <v>20</v>
      </c>
      <c r="AS3" s="1199"/>
      <c r="AT3" s="1202"/>
    </row>
    <row r="4" spans="1:46" ht="41.25" customHeight="1" thickBot="1">
      <c r="A4" s="1204"/>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7"/>
      <c r="AD4" s="6"/>
      <c r="AE4" s="1204"/>
      <c r="AF4" s="1193"/>
      <c r="AG4" s="1194"/>
      <c r="AH4" s="1195"/>
      <c r="AJ4" s="12" t="s">
        <v>277</v>
      </c>
      <c r="AK4" s="13" t="s">
        <v>277</v>
      </c>
      <c r="AQ4" s="15" t="s">
        <v>273</v>
      </c>
      <c r="AS4" s="1200"/>
      <c r="AT4" s="1203"/>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6" t="s">
        <v>2199</v>
      </c>
      <c r="AF29" s="1196"/>
      <c r="AG29" s="1196"/>
      <c r="AH29" s="1196"/>
    </row>
    <row r="30" spans="1:46" ht="18.75" customHeight="1">
      <c r="K30" s="6"/>
      <c r="L30" s="6"/>
      <c r="M30" s="6"/>
      <c r="N30" s="6"/>
      <c r="O30" s="6"/>
      <c r="P30" s="6"/>
      <c r="Q30" s="6"/>
      <c r="R30" s="6"/>
      <c r="S30" s="6"/>
      <c r="T30" s="6"/>
      <c r="U30" s="6"/>
      <c r="V30" s="6"/>
      <c r="W30" s="6"/>
      <c r="X30" s="6"/>
      <c r="Y30" s="6"/>
      <c r="Z30" s="6"/>
      <c r="AA30" s="6"/>
      <c r="AB30" s="6"/>
      <c r="AC30" s="6"/>
      <c r="AD30" s="6"/>
      <c r="AE30" s="1197" t="s">
        <v>2200</v>
      </c>
      <c r="AF30" s="1197"/>
      <c r="AG30" s="1197"/>
      <c r="AH30" s="1197"/>
    </row>
    <row r="31" spans="1:46">
      <c r="K31" s="6"/>
      <c r="L31" s="6"/>
      <c r="M31" s="6"/>
      <c r="N31" s="6"/>
      <c r="O31" s="6"/>
      <c r="P31" s="6"/>
      <c r="Q31" s="6"/>
      <c r="R31" s="6"/>
      <c r="S31" s="6"/>
      <c r="T31" s="6"/>
      <c r="U31" s="6"/>
      <c r="V31" s="6"/>
      <c r="W31" s="6"/>
      <c r="X31" s="6"/>
      <c r="Y31" s="6"/>
      <c r="Z31" s="6"/>
      <c r="AA31" s="6"/>
      <c r="AB31" s="6"/>
      <c r="AC31" s="6"/>
      <c r="AD31" s="6"/>
      <c r="AE31" s="1197"/>
      <c r="AF31" s="1197"/>
      <c r="AG31" s="1197"/>
      <c r="AH31" s="1197"/>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6" t="s">
        <v>254</v>
      </c>
      <c r="C3" s="1225" t="s">
        <v>255</v>
      </c>
      <c r="D3" s="1225" t="s">
        <v>256</v>
      </c>
      <c r="E3" s="1225" t="s">
        <v>262</v>
      </c>
      <c r="F3" s="1227" t="s">
        <v>2135</v>
      </c>
      <c r="G3" s="1225" t="s">
        <v>2180</v>
      </c>
      <c r="H3" s="1225"/>
      <c r="I3" s="1225" t="s">
        <v>2181</v>
      </c>
      <c r="J3" s="1225"/>
      <c r="K3" s="1225" t="s">
        <v>2182</v>
      </c>
      <c r="L3" s="1225"/>
      <c r="M3" s="1224" t="s">
        <v>2105</v>
      </c>
      <c r="N3" s="1224" t="s">
        <v>2106</v>
      </c>
      <c r="O3" s="1224" t="s">
        <v>2107</v>
      </c>
      <c r="P3" s="1224" t="s">
        <v>2108</v>
      </c>
      <c r="Q3" s="1224" t="s">
        <v>2109</v>
      </c>
      <c r="R3" s="1224" t="s">
        <v>2110</v>
      </c>
      <c r="S3" s="1224" t="s">
        <v>2111</v>
      </c>
    </row>
    <row r="4" spans="2:19">
      <c r="B4" s="1226"/>
      <c r="C4" s="1225"/>
      <c r="D4" s="1225"/>
      <c r="E4" s="1225"/>
      <c r="F4" s="1228"/>
      <c r="G4" s="1225"/>
      <c r="H4" s="1225"/>
      <c r="I4" s="1225"/>
      <c r="J4" s="1225"/>
      <c r="K4" s="1225"/>
      <c r="L4" s="1225"/>
      <c r="M4" s="1224"/>
      <c r="N4" s="1224"/>
      <c r="O4" s="1224"/>
      <c r="P4" s="1224"/>
      <c r="Q4" s="1224"/>
      <c r="R4" s="1224"/>
      <c r="S4" s="1224"/>
    </row>
    <row r="5" spans="2:19">
      <c r="B5" s="1226"/>
      <c r="C5" s="1225"/>
      <c r="D5" s="1225"/>
      <c r="E5" s="1225"/>
      <c r="F5" s="1229"/>
      <c r="G5" s="1225"/>
      <c r="H5" s="1225"/>
      <c r="I5" s="1225"/>
      <c r="J5" s="1225"/>
      <c r="K5" s="1225"/>
      <c r="L5" s="1225"/>
      <c r="M5" s="1224"/>
      <c r="N5" s="1224"/>
      <c r="O5" s="1224"/>
      <c r="P5" s="1224"/>
      <c r="Q5" s="1224"/>
      <c r="R5" s="1224"/>
      <c r="S5" s="1224"/>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Isglg0046</cp:lastModifiedBy>
  <cp:lastPrinted>2024-03-11T13:42:51Z</cp:lastPrinted>
  <dcterms:created xsi:type="dcterms:W3CDTF">2015-06-05T18:19:34Z</dcterms:created>
  <dcterms:modified xsi:type="dcterms:W3CDTF">2024-04-10T06:05:13Z</dcterms:modified>
</cp:coreProperties>
</file>