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mc:AlternateContent xmlns:mc="http://schemas.openxmlformats.org/markup-compatibility/2006">
    <mc:Choice Requires="x15">
      <x15ac:absPath xmlns:x15ac="http://schemas.microsoft.com/office/spreadsheetml/2010/11/ac" url="C:\Users\800G2-1\Desktop\h30経営比較分析表\下水道事業\"/>
    </mc:Choice>
  </mc:AlternateContent>
  <workbookProtection workbookAlgorithmName="SHA-512" workbookHashValue="zVPVPQrx/2SGdGIm9lFz2SRso8iIDgvQO+H7rJFzdIUxA9Q6Szr+sAEMJyUTqUxmnlo+b6s3B+NKf5BTUf0weA==" workbookSaltValue="EOnF0TON7oT4SrZOF+K6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<sst xmlns="http://schemas.openxmlformats.org/spreadsheetml/2006/main" count="240" uniqueCount="125">
  <si>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</si>
  <si>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</si>
  <si>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</si>
  <si>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</si>
  <si>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</si>
  <si>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</si>
  <si>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</si>
  <si>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</si>
  <si>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</si>
  <si>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</si>
  <si>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</si>
  <si>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</si>
  <si>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</si>
  <si>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</si>
  <si>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</si>
  <si>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</si>
  <si>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</si>
  <si>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</si>
  <si>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</si>
  <si>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</si>
  <si>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</si>
  <si>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</si>
  <si>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</si>
  <si>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</si>
  <si>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</si>
  <si>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</si>
  <si>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</si>
  <si>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</si>
  <si>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</si>
  <si>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</si>
  <si>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</si>
  <si>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</si>
  <si>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</si>
  <si>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</si>
  <si>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</si>
  <si>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</si>
  <si>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</si>
  <si>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</si>
  <si>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</si>
  <si>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</si>
  <si>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</si>
  <si>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</si>
  <si>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</si>
  <si>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</si>
  <si>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</si>
  <si>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</si>
  <si>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</si>
  <si>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</si>
  <si>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</si>
  <si>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</si>
  <si>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</si>
  <si>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</si>
  <si>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</si>
  <si>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</si>
  <si>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</si>
  <si>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</si>
  <si>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</si>
  <si>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</si>
  <si>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</si>
  <si>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</si>
  <si>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</si>
  <si>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</si>
  <si>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</si>
  <si>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</si>
  <si>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</si>
  <si>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</si>
  <si>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</si>
  <si>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</si>
  <si>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</si>
  <si>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</si>
  <si>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</si>
  <si>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</si>
  <si>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</si>
  <si>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</si>
  <si>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</si>
  <si>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</si>
  <si>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</si>
  <si>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</si>
  <si>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</si>
  <si>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</si>
  <si>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</si>
  <si>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</si>
  <si>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</si>
  <si>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</si>
  <si>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</si>
  <si>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</si>
  <si>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</si>
  <si>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</si>
  <si>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</si>
  <si>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</si>
  <si>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</si>
  <si>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</si>
  <si>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</si>
  <si>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</si>
  <si>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</si>
  <si>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</si>
  <si>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</si>
  <si>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</si>
  <si>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</si>
  <si>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</si>
  <si>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</si>
  <si>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</si>
  <si>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</si>
  <si>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</si>
  <si>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</si>
  <si>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</si>
  <si>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</si>
  <si>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</si>
  <si>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</si>
  <si>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</si>
  <si>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</si>
  <si>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</si>
  <si>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</si>
  <si>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</si>
  <si>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</si>
  <si>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</si>
  <si>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</si>
  <si>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</si>
  <si>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</si>
  <si>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</si>
  <si>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</si>
  <si>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</si>
  <si>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単年度の収支が黒字であることを示す100%以上であることが必要とされています。当該指標は、料金収入や一般会計からの繰入金等の総収入で、総費用(人件費+動力費+薬品費+維持管理費等)に地方債償還金(借金)を加えた費用をどの程度補っているかを示しています。本市は、平成21年度～24年度にかけて設備の改築更新を行ったために悪くなっています。これを改善するには、水洗化の更なる向上、使用料の定期的な改定が必要です。
　④企業債残高対事業規模比率は、使用料収入に対する地方債残高(借金)の割合の事で地方債残高の規模を表しています。これも、上記のように改築更新を行っていますが使用料収入はあまり変化有りませんが企業債現在高が減ってきているので減額となってきていますが依然として高水準で微減しています。解消するには、定期的な使用料の改定が必要です。
　⑤経費回収率は、使用料で回収すべき経費(維持管理費等)を、どの程度使用料で補っているかを表していて、100%以上であることが求められています。本市は、平均値と比較して各年度で平均値より著しく低いことがわかります。これは、汚水処理に係る費用が使用料以外の収入(一般会計からの繰入=税金)により補われていることがわかります。供用開始から24年経過して、水洗化率が85%程度、平成28年1月に公共下水道並に引き上げましたが依然として低水準にあることが上げられます。これを解消するには、適正な使用料収入(必要最低限の経営努力として、3,000円/20㎥･月を求められています)の確保、汚水処理費(維持管理費+地方債等利息+地方債償還金)の削減が必要となります。また、平成29年度が増加した原因は分流式下水道に要する経費の算定式見直しによる汚水処理費の減と思慮されます。
　⑥汚水処理原価は、有収水量(使用料となる汚水量)1㎥当たりの汚水を処理した費用で、資本費(地方債元利償還額+地方債取扱諸費等)と維持管理費を含めた汚水処理に係る指標のことで、本市は汚水処理費が低いことから高くなっています。要するに、これも使用料がまだまだ低いことに原因があります。また、平成29年度が減少した原因は分流式下水道に要する経費の算定式見直しによる汚水処理費の減と思慮されます。
　⑦施設利用率は、施設や設備が遊休施設となっていないか施設の利用状況や適正規模を判断する指標で、本市は、平均値と比較しても遜色がありません。現状では過大施設となっていないことがわかります。
　⑧水洗化率は、現在処理区域内人口のうち、実際に水洗化便所を設置して汚水を処理している人口の割合のことで、一般的に100%となっていることが望ましいとされています。本市は、平成29年度には平均値を上回っておりますが、老人世帯が多く、この世帯の水洗化を引き上げることが課題となっています。</t>
    <rPh sb="710" eb="712">
      <t>ヘイセイ</t>
    </rPh>
    <rPh sb="714" eb="716">
      <t>ネンド</t>
    </rPh>
    <rPh sb="717" eb="719">
      <t>ゾウカ</t>
    </rPh>
    <rPh sb="721" eb="723">
      <t>ゲンイン</t>
    </rPh>
    <rPh sb="724" eb="726">
      <t>ブンリュウ</t>
    </rPh>
    <rPh sb="726" eb="727">
      <t>シキ</t>
    </rPh>
    <rPh sb="727" eb="729">
      <t>ゲスイ</t>
    </rPh>
    <rPh sb="729" eb="730">
      <t>ドウ</t>
    </rPh>
    <rPh sb="731" eb="732">
      <t>ヨウ</t>
    </rPh>
    <rPh sb="734" eb="736">
      <t>ケイヒ</t>
    </rPh>
    <rPh sb="737" eb="739">
      <t>サンテイ</t>
    </rPh>
    <rPh sb="739" eb="740">
      <t>シキ</t>
    </rPh>
    <rPh sb="740" eb="742">
      <t>ミナオ</t>
    </rPh>
    <rPh sb="746" eb="748">
      <t>オスイ</t>
    </rPh>
    <rPh sb="748" eb="750">
      <t>ショリ</t>
    </rPh>
    <rPh sb="750" eb="751">
      <t>ヒ</t>
    </rPh>
    <rPh sb="752" eb="753">
      <t>ゲン</t>
    </rPh>
    <rPh sb="754" eb="756">
      <t>シリョ</t>
    </rPh>
    <rPh sb="913" eb="915">
      <t>ゲンショウ</t>
    </rPh>
    <rPh sb="1151" eb="1153">
      <t>ウワマワ</t>
    </rPh>
    <rPh sb="1186" eb="1188">
      <t>カダイ</t>
    </rPh>
    <phoneticPr fontId="4"/>
  </si>
  <si>
    <t>　③管渠改善率は、当該年度に更新した管渠延長の割合を表しています。当該指標は、管渠の更新ペースや状況を把握することが出来ます。本市の特定環境保全公共下水道は、供用開始より23年経過しています。管渠の法定耐用年数は50年ですが、一部劣化の激しい管渠がありますので、長寿命化計画で再整備予定です。</t>
    <rPh sb="141" eb="143">
      <t>ヨテイ</t>
    </rPh>
    <phoneticPr fontId="4"/>
  </si>
  <si>
    <t>　本市の特定環境保全公共下水道事業の経営の健全性・効率性については、整備が殆ど完了し施設利用率もよろしく、水洗化率も高いのに収益的収支比率は低く、企業債残高対事業規模比率は、微減していますが依然として高い水準を推移しています。経費回収率は使用料を改定しても、依然として低い。汚水処理原価も高水準で推移しています一連の指標を比較検討すると、使用料水準が依然として低く抑えられていることが原因と思量されますので、定期的な使用料の改定、更なる接続率向上につとめる必要があります。
　老朽管の状況については、供用開始より23年経過しています。管渠の法定耐用年数は50年ですが一部長寿命化にて更新しています。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</si>
</sst>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4-4B4B-87FB-64B877371F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12A4-4B4B-87FB-64B877371F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42.24</c:v>
                </c:pt>
                <c:pt idx="1">
                  <c:v>42.65</c:v>
                </c:pt>
                <c:pt idx="2">
                  <c:v>44.9</c:v>
                </c:pt>
                <c:pt idx="3">
                  <c:v>44.69</c:v>
                </c:pt>
                <c:pt idx="4">
                  <c:v>43.88</c:v>
                </c:pt>
              </c:numCache>
            </c:numRef>
          </c:val>
          <c:extLst>
            <c:ext xmlns:c16="http://schemas.microsoft.com/office/drawing/2014/chart" uri="{C3380CC4-5D6E-409C-BE32-E72D297353CC}">
              <c16:uniqueId val="{00000000-5B3D-41F0-AEB2-6345566DBC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5B3D-41F0-AEB2-6345566DBC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88.37</c:v>
                </c:pt>
                <c:pt idx="1">
                  <c:v>89.55</c:v>
                </c:pt>
                <c:pt idx="2">
                  <c:v>79.56</c:v>
                </c:pt>
                <c:pt idx="3">
                  <c:v>83.48</c:v>
                </c:pt>
                <c:pt idx="4">
                  <c:v>85.84</c:v>
                </c:pt>
              </c:numCache>
            </c:numRef>
          </c:val>
          <c:extLst>
            <c:ext xmlns:c16="http://schemas.microsoft.com/office/drawing/2014/chart" uri="{C3380CC4-5D6E-409C-BE32-E72D297353CC}">
              <c16:uniqueId val="{00000000-CFD8-4EF7-8290-85C62F9FCE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CFD8-4EF7-8290-85C62F9FCE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56.21</c:v>
                </c:pt>
                <c:pt idx="1">
                  <c:v>51.31</c:v>
                </c:pt>
                <c:pt idx="2">
                  <c:v>48.42</c:v>
                </c:pt>
                <c:pt idx="3">
                  <c:v>44.87</c:v>
                </c:pt>
                <c:pt idx="4">
                  <c:v>41.15</c:v>
                </c:pt>
              </c:numCache>
            </c:numRef>
          </c:val>
          <c:extLst>
            <c:ext xmlns:c16="http://schemas.microsoft.com/office/drawing/2014/chart" uri="{C3380CC4-5D6E-409C-BE32-E72D297353CC}">
              <c16:uniqueId val="{00000000-CDC6-416C-9A5B-0DD4254BF6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6-416C-9A5B-0DD4254BF6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0C-4D13-AF4C-1DF2CF6FF2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0C-4D13-AF4C-1DF2CF6FF2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E-447A-8F4F-F5E75503CB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E-447A-8F4F-F5E75503CB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AA-46F3-9AF4-5163259526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AA-46F3-9AF4-5163259526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D4-400F-AE0C-F4C55CFCCA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D4-400F-AE0C-F4C55CFCCA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6617.51</c:v>
                </c:pt>
                <c:pt idx="1">
                  <c:v>6090.33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9C-4D83-B183-DE566B3F00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769C-4D83-B183-DE566B3F00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16.920000000000002</c:v>
                </c:pt>
                <c:pt idx="1">
                  <c:v>17.53</c:v>
                </c:pt>
                <c:pt idx="2">
                  <c:v>16.61</c:v>
                </c:pt>
                <c:pt idx="3">
                  <c:v>22.78</c:v>
                </c:pt>
                <c:pt idx="4">
                  <c:v>41.02</c:v>
                </c:pt>
              </c:numCache>
            </c:numRef>
          </c:val>
          <c:extLst>
            <c:ext xmlns:c16="http://schemas.microsoft.com/office/drawing/2014/chart" uri="{C3380CC4-5D6E-409C-BE32-E72D297353CC}">
              <c16:uniqueId val="{00000000-8C40-488B-A0D7-398D854686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8C40-488B-A0D7-398D854686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370.9</c:v>
                </c:pt>
                <c:pt idx="1">
                  <c:v>362.39</c:v>
                </c:pt>
                <c:pt idx="2">
                  <c:v>395.03</c:v>
                </c:pt>
                <c:pt idx="3">
                  <c:v>400.2</c:v>
                </c:pt>
                <c:pt idx="4">
                  <c:v>222.84</c:v>
                </c:pt>
              </c:numCache>
            </c:numRef>
          </c:val>
          <c:extLst>
            <c:ext xmlns:c16="http://schemas.microsoft.com/office/drawing/2014/chart" uri="{C3380CC4-5D6E-409C-BE32-E72D297353CC}">
              <c16:uniqueId val="{00000000-7C82-4D55-93A0-4A60C88203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7C82-4D55-93A0-4A60C88203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5" zoomScale="150" zoomScaleNormal="15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石垣市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49392</v>
      </c>
      <c r="AM8" s="49"/>
      <c r="AN8" s="49"/>
      <c r="AO8" s="49"/>
      <c r="AP8" s="49"/>
      <c r="AQ8" s="49"/>
      <c r="AR8" s="49"/>
      <c r="AS8" s="49"/>
      <c r="AT8" s="44">
        <f>データ!T6</f>
        <v>229.15</v>
      </c>
      <c r="AU8" s="44"/>
      <c r="AV8" s="44"/>
      <c r="AW8" s="44"/>
      <c r="AX8" s="44"/>
      <c r="AY8" s="44"/>
      <c r="AZ8" s="44"/>
      <c r="BA8" s="44"/>
      <c r="BB8" s="44">
        <f>データ!U6</f>
        <v>215.54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1.35</v>
      </c>
      <c r="Q10" s="44"/>
      <c r="R10" s="44"/>
      <c r="S10" s="44"/>
      <c r="T10" s="44"/>
      <c r="U10" s="44"/>
      <c r="V10" s="44"/>
      <c r="W10" s="44">
        <f>データ!Q6</f>
        <v>92.86</v>
      </c>
      <c r="X10" s="44"/>
      <c r="Y10" s="44"/>
      <c r="Z10" s="44"/>
      <c r="AA10" s="44"/>
      <c r="AB10" s="44"/>
      <c r="AC10" s="44"/>
      <c r="AD10" s="49">
        <f>データ!R6</f>
        <v>1404</v>
      </c>
      <c r="AE10" s="49"/>
      <c r="AF10" s="49"/>
      <c r="AG10" s="49"/>
      <c r="AH10" s="49"/>
      <c r="AI10" s="49"/>
      <c r="AJ10" s="49"/>
      <c r="AK10" s="2"/>
      <c r="AL10" s="49">
        <f>データ!V6</f>
        <v>657</v>
      </c>
      <c r="AM10" s="49"/>
      <c r="AN10" s="49"/>
      <c r="AO10" s="49"/>
      <c r="AP10" s="49"/>
      <c r="AQ10" s="49"/>
      <c r="AR10" s="49"/>
      <c r="AS10" s="49"/>
      <c r="AT10" s="44">
        <f>データ!W6</f>
        <v>0.32</v>
      </c>
      <c r="AU10" s="44"/>
      <c r="AV10" s="44"/>
      <c r="AW10" s="44"/>
      <c r="AX10" s="44"/>
      <c r="AY10" s="44"/>
      <c r="AZ10" s="44"/>
      <c r="BA10" s="44"/>
      <c r="BB10" s="44">
        <f>データ!X6</f>
        <v>2053.13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3IZaWAnt16BBoos/w4VcslNp81VgwmIPiR9lNvYLVtagWdsh6ErwblVbPvLGZHC5OPtPk4Mun7FzumHt0B3y6A==" saltValue="dVpy6eKskStYuqg9VJjN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472077</v>
      </c>
      <c r="D6" s="32">
        <f t="shared" si="3"/>
        <v>47</v>
      </c>
      <c r="E6" s="32">
        <f t="shared" si="3"/>
        <v>17</v>
      </c>
      <c r="F6" s="32">
        <f t="shared" si="3"/>
        <v>4</v>
      </c>
      <c r="G6" s="32">
        <f t="shared" si="3"/>
        <v>0</v>
      </c>
      <c r="H6" s="32" t="str">
        <f t="shared" si="3"/>
        <v>沖縄県　石垣市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1.35</v>
      </c>
      <c r="Q6" s="33">
        <f t="shared" si="3"/>
        <v>92.86</v>
      </c>
      <c r="R6" s="33">
        <f t="shared" si="3"/>
        <v>1404</v>
      </c>
      <c r="S6" s="33">
        <f t="shared" si="3"/>
        <v>49392</v>
      </c>
      <c r="T6" s="33">
        <f t="shared" si="3"/>
        <v>229.15</v>
      </c>
      <c r="U6" s="33">
        <f t="shared" si="3"/>
        <v>215.54</v>
      </c>
      <c r="V6" s="33">
        <f t="shared" si="3"/>
        <v>657</v>
      </c>
      <c r="W6" s="33">
        <f t="shared" si="3"/>
        <v>0.32</v>
      </c>
      <c r="X6" s="33">
        <f t="shared" si="3"/>
        <v>2053.13</v>
      </c>
      <c r="Y6" s="34">
        <f>IF(Y7="",NA(),Y7)</f>
        <v>56.21</v>
      </c>
      <c r="Z6" s="34">
        <f t="shared" ref="Z6:AH6" si="4">IF(Z7="",NA(),Z7)</f>
        <v>51.31</v>
      </c>
      <c r="AA6" s="34">
        <f t="shared" si="4"/>
        <v>48.42</v>
      </c>
      <c r="AB6" s="34">
        <f t="shared" si="4"/>
        <v>44.87</v>
      </c>
      <c r="AC6" s="34">
        <f t="shared" si="4"/>
        <v>41.15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6617.51</v>
      </c>
      <c r="BG6" s="34">
        <f t="shared" ref="BG6:BO6" si="7">IF(BG7="",NA(),BG7)</f>
        <v>6090.33</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16.920000000000002</v>
      </c>
      <c r="BR6" s="34">
        <f t="shared" ref="BR6:BZ6" si="8">IF(BR7="",NA(),BR7)</f>
        <v>17.53</v>
      </c>
      <c r="BS6" s="34">
        <f t="shared" si="8"/>
        <v>16.61</v>
      </c>
      <c r="BT6" s="34">
        <f t="shared" si="8"/>
        <v>22.78</v>
      </c>
      <c r="BU6" s="34">
        <f t="shared" si="8"/>
        <v>41.02</v>
      </c>
      <c r="BV6" s="34">
        <f t="shared" si="8"/>
        <v>64.63</v>
      </c>
      <c r="BW6" s="34">
        <f t="shared" si="8"/>
        <v>66.56</v>
      </c>
      <c r="BX6" s="34">
        <f t="shared" si="8"/>
        <v>66.22</v>
      </c>
      <c r="BY6" s="34">
        <f t="shared" si="8"/>
        <v>69.87</v>
      </c>
      <c r="BZ6" s="34">
        <f t="shared" si="8"/>
        <v>74.3</v>
      </c>
      <c r="CA6" s="33" t="str">
        <f>IF(CA7="","",IF(CA7="-","【-】","【"&amp;SUBSTITUTE(TEXT(CA7,"#,##0.00"),"-","△")&amp;"】"))</f>
        <v>【75.58】</v>
      </c>
      <c r="CB6" s="34">
        <f>IF(CB7="",NA(),CB7)</f>
        <v>370.9</v>
      </c>
      <c r="CC6" s="34">
        <f t="shared" ref="CC6:CK6" si="9">IF(CC7="",NA(),CC7)</f>
        <v>362.39</v>
      </c>
      <c r="CD6" s="34">
        <f t="shared" si="9"/>
        <v>395.03</v>
      </c>
      <c r="CE6" s="34">
        <f t="shared" si="9"/>
        <v>400.2</v>
      </c>
      <c r="CF6" s="34">
        <f t="shared" si="9"/>
        <v>222.84</v>
      </c>
      <c r="CG6" s="34">
        <f t="shared" si="9"/>
        <v>245.75</v>
      </c>
      <c r="CH6" s="34">
        <f t="shared" si="9"/>
        <v>244.29</v>
      </c>
      <c r="CI6" s="34">
        <f t="shared" si="9"/>
        <v>246.72</v>
      </c>
      <c r="CJ6" s="34">
        <f t="shared" si="9"/>
        <v>234.96</v>
      </c>
      <c r="CK6" s="34">
        <f t="shared" si="9"/>
        <v>221.81</v>
      </c>
      <c r="CL6" s="33" t="str">
        <f>IF(CL7="","",IF(CL7="-","【-】","【"&amp;SUBSTITUTE(TEXT(CL7,"#,##0.00"),"-","△")&amp;"】"))</f>
        <v>【215.23】</v>
      </c>
      <c r="CM6" s="34">
        <f>IF(CM7="",NA(),CM7)</f>
        <v>42.24</v>
      </c>
      <c r="CN6" s="34">
        <f t="shared" ref="CN6:CV6" si="10">IF(CN7="",NA(),CN7)</f>
        <v>42.65</v>
      </c>
      <c r="CO6" s="34">
        <f t="shared" si="10"/>
        <v>44.9</v>
      </c>
      <c r="CP6" s="34">
        <f t="shared" si="10"/>
        <v>44.69</v>
      </c>
      <c r="CQ6" s="34">
        <f t="shared" si="10"/>
        <v>43.88</v>
      </c>
      <c r="CR6" s="34">
        <f t="shared" si="10"/>
        <v>43.65</v>
      </c>
      <c r="CS6" s="34">
        <f t="shared" si="10"/>
        <v>43.58</v>
      </c>
      <c r="CT6" s="34">
        <f t="shared" si="10"/>
        <v>41.35</v>
      </c>
      <c r="CU6" s="34">
        <f t="shared" si="10"/>
        <v>42.9</v>
      </c>
      <c r="CV6" s="34">
        <f t="shared" si="10"/>
        <v>43.36</v>
      </c>
      <c r="CW6" s="33" t="str">
        <f>IF(CW7="","",IF(CW7="-","【-】","【"&amp;SUBSTITUTE(TEXT(CW7,"#,##0.00"),"-","△")&amp;"】"))</f>
        <v>【42.66】</v>
      </c>
      <c r="CX6" s="34">
        <f>IF(CX7="",NA(),CX7)</f>
        <v>88.37</v>
      </c>
      <c r="CY6" s="34">
        <f t="shared" ref="CY6:DG6" si="11">IF(CY7="",NA(),CY7)</f>
        <v>89.55</v>
      </c>
      <c r="CZ6" s="34">
        <f t="shared" si="11"/>
        <v>79.56</v>
      </c>
      <c r="DA6" s="34">
        <f t="shared" si="11"/>
        <v>83.48</v>
      </c>
      <c r="DB6" s="34">
        <f t="shared" si="11"/>
        <v>85.84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472077</v>
      </c>
      <c r="D7" s="36">
        <v>47</v>
      </c>
      <c r="E7" s="36">
        <v>17</v>
      </c>
      <c r="F7" s="36">
        <v>4</v>
      </c>
      <c r="G7" s="36">
        <v>0</v>
      </c>
      <c r="H7" s="36" t="s">
        <v>109</v>
      </c>
      <c r="I7" s="36" t="s">
        <v>110</v>
      </c>
      <c r="J7" s="36" t="s">
        <v>111</v>
      </c>
      <c r="K7" s="36" t="s">
        <v>112</v>
      </c>
      <c r="L7" s="36" t="s">
        <v>113</v>
      </c>
      <c r="M7" s="36" t="s">
        <v>114</v>
      </c>
      <c r="N7" s="37" t="s">
        <v>115</v>
      </c>
      <c r="O7" s="37" t="s">
        <v>116</v>
      </c>
      <c r="P7" s="37">
        <v>1.35</v>
      </c>
      <c r="Q7" s="37">
        <v>92.86</v>
      </c>
      <c r="R7" s="37">
        <v>1404</v>
      </c>
      <c r="S7" s="37">
        <v>49392</v>
      </c>
      <c r="T7" s="37">
        <v>229.15</v>
      </c>
      <c r="U7" s="37">
        <v>215.54</v>
      </c>
      <c r="V7" s="37">
        <v>657</v>
      </c>
      <c r="W7" s="37">
        <v>0.32</v>
      </c>
      <c r="X7" s="37">
        <v>2053.13</v>
      </c>
      <c r="Y7" s="37">
        <v>56.21</v>
      </c>
      <c r="Z7" s="37">
        <v>51.31</v>
      </c>
      <c r="AA7" s="37">
        <v>48.42</v>
      </c>
      <c r="AB7" s="37">
        <v>44.87</v>
      </c>
      <c r="AC7" s="37">
        <v>41.15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6617.51</v>
      </c>
      <c r="BG7" s="37">
        <v>6090.33</v>
      </c>
      <c r="BH7" s="37">
        <v>0</v>
      </c>
      <c r="BI7" s="37">
        <v>0</v>
      </c>
      <c r="BJ7" s="37">
        <v>0</v>
      </c>
      <c r="BK7" s="37">
        <v>1569.13</v>
      </c>
      <c r="BL7" s="37">
        <v>1436</v>
      </c>
      <c r="BM7" s="37">
        <v>1434.89</v>
      </c>
      <c r="BN7" s="37">
        <v>1298.9100000000001</v>
      </c>
      <c r="BO7" s="37">
        <v>1243.71</v>
      </c>
      <c r="BP7" s="37">
        <v>1225.44</v>
      </c>
      <c r="BQ7" s="37">
        <v>16.920000000000002</v>
      </c>
      <c r="BR7" s="37">
        <v>17.53</v>
      </c>
      <c r="BS7" s="37">
        <v>16.61</v>
      </c>
      <c r="BT7" s="37">
        <v>22.78</v>
      </c>
      <c r="BU7" s="37">
        <v>41.02</v>
      </c>
      <c r="BV7" s="37">
        <v>64.63</v>
      </c>
      <c r="BW7" s="37">
        <v>66.56</v>
      </c>
      <c r="BX7" s="37">
        <v>66.22</v>
      </c>
      <c r="BY7" s="37">
        <v>69.87</v>
      </c>
      <c r="BZ7" s="37">
        <v>74.3</v>
      </c>
      <c r="CA7" s="37">
        <v>75.58</v>
      </c>
      <c r="CB7" s="37">
        <v>370.9</v>
      </c>
      <c r="CC7" s="37">
        <v>362.39</v>
      </c>
      <c r="CD7" s="37">
        <v>395.03</v>
      </c>
      <c r="CE7" s="37">
        <v>400.2</v>
      </c>
      <c r="CF7" s="37">
        <v>222.84</v>
      </c>
      <c r="CG7" s="37">
        <v>245.75</v>
      </c>
      <c r="CH7" s="37">
        <v>244.29</v>
      </c>
      <c r="CI7" s="37">
        <v>246.72</v>
      </c>
      <c r="CJ7" s="37">
        <v>234.96</v>
      </c>
      <c r="CK7" s="37">
        <v>221.81</v>
      </c>
      <c r="CL7" s="37">
        <v>215.23</v>
      </c>
      <c r="CM7" s="37">
        <v>42.24</v>
      </c>
      <c r="CN7" s="37">
        <v>42.65</v>
      </c>
      <c r="CO7" s="37">
        <v>44.9</v>
      </c>
      <c r="CP7" s="37">
        <v>44.69</v>
      </c>
      <c r="CQ7" s="37">
        <v>43.88</v>
      </c>
      <c r="CR7" s="37">
        <v>43.65</v>
      </c>
      <c r="CS7" s="37">
        <v>43.58</v>
      </c>
      <c r="CT7" s="37">
        <v>41.35</v>
      </c>
      <c r="CU7" s="37">
        <v>42.9</v>
      </c>
      <c r="CV7" s="37">
        <v>43.36</v>
      </c>
      <c r="CW7" s="37">
        <v>42.66</v>
      </c>
      <c r="CX7" s="37">
        <v>88.37</v>
      </c>
      <c r="CY7" s="37">
        <v>89.55</v>
      </c>
      <c r="CZ7" s="37">
        <v>79.56</v>
      </c>
      <c r="DA7" s="37">
        <v>83.48</v>
      </c>
      <c r="DB7" s="37">
        <v>85.84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cp:lastModifiedBy>
  <cp:lastPrinted>2019-01-24T02:05:15Z</cp:lastPrinted>
  <dcterms:created xsi:type="dcterms:W3CDTF">2018-12-03T09:18:14Z</dcterms:created>
  <dcterms:modified xsi:type="dcterms:W3CDTF">2019-01-24T02:06:33Z</dcterms:modified>
  <cp:category/>
</cp:coreProperties>
</file>