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27.22.13\下水道課nas\01.下水道課\02.下水道課全体\03.決算統計調査\経営比較分析表\R7(R6分)\"/>
    </mc:Choice>
  </mc:AlternateContent>
  <xr:revisionPtr revIDLastSave="0" documentId="13_ncr:1_{EE44C76D-4EE6-4186-8841-FCE57A82884C}" xr6:coauthVersionLast="36" xr6:coauthVersionMax="36" xr10:uidLastSave="{00000000-0000-0000-0000-000000000000}"/>
  <workbookProtection workbookAlgorithmName="SHA-512" workbookHashValue="8j+IM/wgfB/eDfIwG8WOKhecFbdB0QsiLzdz6bNczOUpGSjFzoJjIAj7j1WnEuRxnwGaWt22AQeTEgJvgK/HSQ==" workbookSaltValue="oXOx/QVi7SgSGl9w6fQEsw==" workbookSpinCount="100000" lockStructure="1"/>
  <bookViews>
    <workbookView xWindow="0" yWindow="0" windowWidth="28800" windowHeight="121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<sst xmlns="http://schemas.openxmlformats.org/spreadsheetml/2006/main" count="231" uniqueCount="118">
  <si>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</si>
  <si>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</si>
  <si>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</si>
  <si>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</si>
  <si>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</si>
  <si>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</si>
  <si>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</si>
  <si>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</si>
  <si>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</si>
  <si>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</si>
  <si>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</si>
  <si>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</si>
  <si>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</si>
  <si>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</si>
  <si>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</si>
  <si>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</si>
  <si>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</si>
  <si>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</si>
  <si>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</si>
  <si>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</si>
  <si>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</si>
  <si>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</si>
  <si>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</si>
  <si>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</si>
  <si>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</si>
  <si>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</si>
  <si>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</si>
  <si>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</si>
  <si>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</si>
  <si>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</si>
  <si>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</si>
  <si>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</si>
  <si>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</si>
  <si>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</si>
  <si>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</si>
  <si>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</si>
  <si>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</si>
  <si>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</si>
  <si>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</si>
  <si>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</si>
  <si>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</si>
  <si>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</si>
  <si>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</si>
  <si>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</si>
  <si>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</si>
  <si>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</si>
  <si>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</si>
  <si>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</si>
  <si>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</si>
  <si>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</si>
  <si>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</si>
  <si>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</si>
  <si>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</si>
  <si>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</si>
  <si>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</si>
  <si>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</si>
  <si>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</si>
  <si>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</si>
  <si>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</si>
  <si>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</si>
  <si>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</si>
  <si>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</si>
  <si>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</si>
  <si>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</si>
  <si>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</si>
  <si>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</si>
  <si>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</si>
  <si>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</si>
  <si>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</si>
  <si>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</si>
  <si>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</si>
  <si>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</si>
  <si>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</si>
  <si>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</si>
  <si>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</si>
  <si>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</si>
  <si>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</si>
  <si>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</si>
  <si>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</si>
  <si>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</si>
  <si>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</si>
  <si>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</si>
  <si>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</si>
  <si>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</si>
  <si>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</si>
  <si>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</si>
  <si>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</si>
  <si>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</si>
  <si>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</si>
  <si>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</si>
  <si>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</si>
  <si>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</si>
  <si>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</si>
  <si>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</si>
  <si>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</si>
  <si>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</si>
  <si>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石垣市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</si>
  <si>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</si>
  <si>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</si>
  <si>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</si>
  <si>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</si>
  <si>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</si>
  <si>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</si>
  <si>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</si>
  <si>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</si>
  <si>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</si>
  <si>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</si>
  <si>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</si>
  <si>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</si>
  <si>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</si>
  <si>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</si>
  <si>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</si>
  <si>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</si>
  <si>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</si>
  <si>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</si>
  <si>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①比率は100％を超えていますが、他会計補助金によるもので、使用料収入で維持管理費等の経常費用を賄えていない状況です。　　　　　　　　　　　　　　
③短期的な債務に対する支払能力は類似団体と比較して大きい指標を示し、100％を超える比率を確保しています。　　　　　　　　　　　　　　　　　　　　
④使用料収入に対する企業債残高の割合で、類似団体より低い比率となっています。　　　　　　　　　　　　　　
⑤回収率が類似団体を大きく下回っており、汚水処理に係る費用が使用料以外の収入で補われていることを表しています。　　　　　　　　　　　　　　　　　
⑥平均値より低い状況のため効率的な処理が実施されていますが、更なる維持管理費等の削減に努める必要があります。　　　　　　　　　　　　　　　　　
⑦平均値より低い状況であり、今後さらに水洗化を進め、利用効率を高める事で有収水量の増加を図る必要があります。　　　　　　　　　　　　　　　　
⑧平均値より著しく低い状況であるため、水洗化向上のため広報・啓発が必要です。</t>
    <phoneticPr fontId="4"/>
  </si>
  <si>
    <t>　本市の農業集落排水事業における、経営の健全性・効率性につきましては、施設の効率性も悪く、水洗化・経費回収率についても低い状況にあります。
　一連の指標から比較検討すると、使用料が低く抑えられていることが経営に影響を与えていると推測されますので、使用料負担水準の検討、更なる水洗化の向上に努める必要があります。　　　　　　　　　
　令和6年に改定された「経営戦略」に基づき下水道負担水準の検討に取り組みます。</t>
    <phoneticPr fontId="4"/>
  </si>
  <si>
    <t>①類似団体平均値に近い状況です。　　　　　　　　　　　　　　　　　　　　
②供用開始時期が遅いため、耐用年数を超えた管渠がないことから比率0です。　　　　　　　　　　　　
③管渠の更新・改良・修繕延長がないことから比率は0です。</t>
    <rPh sb="9" eb="10">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</si>
</sst>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37-47C0-8514-58F9C45DB9C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0.05</c:v>
                </c:pt>
                <c:pt idx="2">
                  <c:v>0.03</c:v>
                </c:pt>
                <c:pt idx="3">
                  <c:v>0.03</c:v>
                </c:pt>
                <c:pt idx="4">
                  <c:v>0.03</c:v>
                </c:pt>
              </c:numCache>
            </c:numRef>
          </c:val>
          <c:smooth val="0"/>
          <c:extLst>
            <c:ext xmlns:c16="http://schemas.microsoft.com/office/drawing/2014/chart" uri="{C3380CC4-5D6E-409C-BE32-E72D297353CC}">
              <c16:uniqueId val="{00000001-F037-47C0-8514-58F9C45DB9C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32.65</c:v>
                </c:pt>
                <c:pt idx="1">
                  <c:v>34.090000000000003</c:v>
                </c:pt>
                <c:pt idx="2">
                  <c:v>38.61</c:v>
                </c:pt>
                <c:pt idx="3">
                  <c:v>36.81</c:v>
                </c:pt>
                <c:pt idx="4">
                  <c:v>39.799999999999997</c:v>
                </c:pt>
              </c:numCache>
            </c:numRef>
          </c:val>
          <c:extLst>
            <c:ext xmlns:c16="http://schemas.microsoft.com/office/drawing/2014/chart" uri="{C3380CC4-5D6E-409C-BE32-E72D297353CC}">
              <c16:uniqueId val="{00000000-DFE9-481C-8351-A4514C67AD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41.66</c:v>
                </c:pt>
                <c:pt idx="1">
                  <c:v>66.53</c:v>
                </c:pt>
                <c:pt idx="2">
                  <c:v>52.35</c:v>
                </c:pt>
                <c:pt idx="3">
                  <c:v>46.25</c:v>
                </c:pt>
                <c:pt idx="4">
                  <c:v>45.32</c:v>
                </c:pt>
              </c:numCache>
            </c:numRef>
          </c:val>
          <c:smooth val="0"/>
          <c:extLst>
            <c:ext xmlns:c16="http://schemas.microsoft.com/office/drawing/2014/chart" uri="{C3380CC4-5D6E-409C-BE32-E72D297353CC}">
              <c16:uniqueId val="{00000001-DFE9-481C-8351-A4514C67AD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43.94</c:v>
                </c:pt>
                <c:pt idx="1">
                  <c:v>46.93</c:v>
                </c:pt>
                <c:pt idx="2">
                  <c:v>52.24</c:v>
                </c:pt>
                <c:pt idx="3">
                  <c:v>54.2</c:v>
                </c:pt>
                <c:pt idx="4">
                  <c:v>60.43</c:v>
                </c:pt>
              </c:numCache>
            </c:numRef>
          </c:val>
          <c:extLst>
            <c:ext xmlns:c16="http://schemas.microsoft.com/office/drawing/2014/chart" uri="{C3380CC4-5D6E-409C-BE32-E72D297353CC}">
              <c16:uniqueId val="{00000000-E991-4381-8BE9-667C4F9885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58.77</c:v>
                </c:pt>
                <c:pt idx="1">
                  <c:v>84.67</c:v>
                </c:pt>
                <c:pt idx="2">
                  <c:v>84.39</c:v>
                </c:pt>
                <c:pt idx="3">
                  <c:v>83.96</c:v>
                </c:pt>
                <c:pt idx="4">
                  <c:v>83.54</c:v>
                </c:pt>
              </c:numCache>
            </c:numRef>
          </c:val>
          <c:smooth val="0"/>
          <c:extLst>
            <c:ext xmlns:c16="http://schemas.microsoft.com/office/drawing/2014/chart" uri="{C3380CC4-5D6E-409C-BE32-E72D297353CC}">
              <c16:uniqueId val="{00000001-E991-4381-8BE9-667C4F9885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107.92</c:v>
                </c:pt>
                <c:pt idx="1">
                  <c:v>103.02</c:v>
                </c:pt>
                <c:pt idx="2">
                  <c:v>106.15</c:v>
                </c:pt>
                <c:pt idx="3">
                  <c:v>101.04</c:v>
                </c:pt>
                <c:pt idx="4">
                  <c:v>101.59</c:v>
                </c:pt>
              </c:numCache>
            </c:numRef>
          </c:val>
          <c:extLst>
            <c:ext xmlns:c16="http://schemas.microsoft.com/office/drawing/2014/chart" uri="{C3380CC4-5D6E-409C-BE32-E72D297353CC}">
              <c16:uniqueId val="{00000000-1B1C-4F04-979D-A24BD87638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106.07</c:v>
                </c:pt>
                <c:pt idx="2">
                  <c:v>105.5</c:v>
                </c:pt>
                <c:pt idx="3">
                  <c:v>106.35</c:v>
                </c:pt>
                <c:pt idx="4">
                  <c:v>106.62</c:v>
                </c:pt>
              </c:numCache>
            </c:numRef>
          </c:val>
          <c:smooth val="0"/>
          <c:extLst>
            <c:ext xmlns:c16="http://schemas.microsoft.com/office/drawing/2014/chart" uri="{C3380CC4-5D6E-409C-BE32-E72D297353CC}">
              <c16:uniqueId val="{00000001-1B1C-4F04-979D-A24BD87638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9.5</c:v>
                </c:pt>
                <c:pt idx="1">
                  <c:v>14.07</c:v>
                </c:pt>
                <c:pt idx="2">
                  <c:v>18.46</c:v>
                </c:pt>
                <c:pt idx="3">
                  <c:v>22.44</c:v>
                </c:pt>
                <c:pt idx="4">
                  <c:v>25.95</c:v>
                </c:pt>
              </c:numCache>
            </c:numRef>
          </c:val>
          <c:extLst>
            <c:ext xmlns:c16="http://schemas.microsoft.com/office/drawing/2014/chart" uri="{C3380CC4-5D6E-409C-BE32-E72D297353CC}">
              <c16:uniqueId val="{00000000-22BD-4CAE-8698-EA570BF1FB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11.47</c:v>
                </c:pt>
                <c:pt idx="1">
                  <c:v>21.85</c:v>
                </c:pt>
                <c:pt idx="2">
                  <c:v>25.19</c:v>
                </c:pt>
                <c:pt idx="3">
                  <c:v>25.46</c:v>
                </c:pt>
                <c:pt idx="4">
                  <c:v>24.53</c:v>
                </c:pt>
              </c:numCache>
            </c:numRef>
          </c:val>
          <c:smooth val="0"/>
          <c:extLst>
            <c:ext xmlns:c16="http://schemas.microsoft.com/office/drawing/2014/chart" uri="{C3380CC4-5D6E-409C-BE32-E72D297353CC}">
              <c16:uniqueId val="{00000001-22BD-4CAE-8698-EA570BF1FB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3-4243-8A61-C7CB366261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CCC3-4243-8A61-C7CB366261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45-41E8-9E3D-AFB5579F25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21.51</c:v>
                </c:pt>
                <c:pt idx="1">
                  <c:v>132.04</c:v>
                </c:pt>
                <c:pt idx="2">
                  <c:v>145.43</c:v>
                </c:pt>
                <c:pt idx="3">
                  <c:v>129.88999999999999</c:v>
                </c:pt>
                <c:pt idx="4">
                  <c:v>107.99</c:v>
                </c:pt>
              </c:numCache>
            </c:numRef>
          </c:val>
          <c:smooth val="0"/>
          <c:extLst>
            <c:ext xmlns:c16="http://schemas.microsoft.com/office/drawing/2014/chart" uri="{C3380CC4-5D6E-409C-BE32-E72D297353CC}">
              <c16:uniqueId val="{00000001-5F45-41E8-9E3D-AFB5579F25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74.61</c:v>
                </c:pt>
                <c:pt idx="1">
                  <c:v>96</c:v>
                </c:pt>
                <c:pt idx="2">
                  <c:v>111.87</c:v>
                </c:pt>
                <c:pt idx="3">
                  <c:v>155.41999999999999</c:v>
                </c:pt>
                <c:pt idx="4">
                  <c:v>121.21</c:v>
                </c:pt>
              </c:numCache>
            </c:numRef>
          </c:val>
          <c:extLst>
            <c:ext xmlns:c16="http://schemas.microsoft.com/office/drawing/2014/chart" uri="{C3380CC4-5D6E-409C-BE32-E72D297353CC}">
              <c16:uniqueId val="{00000000-94FB-48A5-BFB1-850C27850E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103.7</c:v>
                </c:pt>
                <c:pt idx="1">
                  <c:v>35.69</c:v>
                </c:pt>
                <c:pt idx="2">
                  <c:v>38.4</c:v>
                </c:pt>
                <c:pt idx="3">
                  <c:v>44.04</c:v>
                </c:pt>
                <c:pt idx="4">
                  <c:v>58.25</c:v>
                </c:pt>
              </c:numCache>
            </c:numRef>
          </c:val>
          <c:smooth val="0"/>
          <c:extLst>
            <c:ext xmlns:c16="http://schemas.microsoft.com/office/drawing/2014/chart" uri="{C3380CC4-5D6E-409C-BE32-E72D297353CC}">
              <c16:uniqueId val="{00000001-94FB-48A5-BFB1-850C27850E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957.57</c:v>
                </c:pt>
                <c:pt idx="1">
                  <c:v>797.48</c:v>
                </c:pt>
                <c:pt idx="2">
                  <c:v>655.39</c:v>
                </c:pt>
                <c:pt idx="3">
                  <c:v>579.09</c:v>
                </c:pt>
                <c:pt idx="4">
                  <c:v>516.57000000000005</c:v>
                </c:pt>
              </c:numCache>
            </c:numRef>
          </c:val>
          <c:extLst>
            <c:ext xmlns:c16="http://schemas.microsoft.com/office/drawing/2014/chart" uri="{C3380CC4-5D6E-409C-BE32-E72D297353CC}">
              <c16:uniqueId val="{00000000-F23B-43E9-963F-FFA6808CEB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746.98</c:v>
                </c:pt>
                <c:pt idx="1">
                  <c:v>791.76</c:v>
                </c:pt>
                <c:pt idx="2">
                  <c:v>900.82</c:v>
                </c:pt>
                <c:pt idx="3">
                  <c:v>839.21</c:v>
                </c:pt>
                <c:pt idx="4">
                  <c:v>791.46</c:v>
                </c:pt>
              </c:numCache>
            </c:numRef>
          </c:val>
          <c:smooth val="0"/>
          <c:extLst>
            <c:ext xmlns:c16="http://schemas.microsoft.com/office/drawing/2014/chart" uri="{C3380CC4-5D6E-409C-BE32-E72D297353CC}">
              <c16:uniqueId val="{00000001-F23B-43E9-963F-FFA6808CEB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33.03</c:v>
                </c:pt>
                <c:pt idx="1">
                  <c:v>32.99</c:v>
                </c:pt>
                <c:pt idx="2">
                  <c:v>35.14</c:v>
                </c:pt>
                <c:pt idx="3">
                  <c:v>31.36</c:v>
                </c:pt>
                <c:pt idx="4">
                  <c:v>28.35</c:v>
                </c:pt>
              </c:numCache>
            </c:numRef>
          </c:val>
          <c:extLst>
            <c:ext xmlns:c16="http://schemas.microsoft.com/office/drawing/2014/chart" uri="{C3380CC4-5D6E-409C-BE32-E72D297353CC}">
              <c16:uniqueId val="{00000000-DA63-4C71-98DB-1607838F66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40.49</c:v>
                </c:pt>
                <c:pt idx="1">
                  <c:v>56.26</c:v>
                </c:pt>
                <c:pt idx="2">
                  <c:v>52.94</c:v>
                </c:pt>
                <c:pt idx="3">
                  <c:v>52.05</c:v>
                </c:pt>
                <c:pt idx="4">
                  <c:v>47.96</c:v>
                </c:pt>
              </c:numCache>
            </c:numRef>
          </c:val>
          <c:smooth val="0"/>
          <c:extLst>
            <c:ext xmlns:c16="http://schemas.microsoft.com/office/drawing/2014/chart" uri="{C3380CC4-5D6E-409C-BE32-E72D297353CC}">
              <c16:uniqueId val="{00000001-DA63-4C71-98DB-1607838F66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247.98</c:v>
                </c:pt>
                <c:pt idx="1">
                  <c:v>248.75</c:v>
                </c:pt>
                <c:pt idx="2">
                  <c:v>237.02</c:v>
                </c:pt>
                <c:pt idx="3">
                  <c:v>263.61</c:v>
                </c:pt>
                <c:pt idx="4">
                  <c:v>291</c:v>
                </c:pt>
              </c:numCache>
            </c:numRef>
          </c:val>
          <c:extLst>
            <c:ext xmlns:c16="http://schemas.microsoft.com/office/drawing/2014/chart" uri="{C3380CC4-5D6E-409C-BE32-E72D297353CC}">
              <c16:uniqueId val="{00000000-0992-4E3D-B87B-DD8E200BE7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274.54000000000002</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992-4E3D-B87B-DD8E200BE7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石垣市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49830</v>
      </c>
      <c r="AM8" s="44"/>
      <c r="AN8" s="44"/>
      <c r="AO8" s="44"/>
      <c r="AP8" s="44"/>
      <c r="AQ8" s="44"/>
      <c r="AR8" s="44"/>
      <c r="AS8" s="44"/>
      <c r="AT8" s="45">
        <f>データ!T6</f>
        <v>229.15</v>
      </c>
      <c r="AU8" s="45"/>
      <c r="AV8" s="45"/>
      <c r="AW8" s="45"/>
      <c r="AX8" s="45"/>
      <c r="AY8" s="45"/>
      <c r="AZ8" s="45"/>
      <c r="BA8" s="45"/>
      <c r="BB8" s="45">
        <f>データ!U6</f>
        <v>217.46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94.1</v>
      </c>
      <c r="J10" s="45"/>
      <c r="K10" s="45"/>
      <c r="L10" s="45"/>
      <c r="M10" s="45"/>
      <c r="N10" s="45"/>
      <c r="O10" s="45"/>
      <c r="P10" s="45">
        <f>データ!P6</f>
        <v>14.52</v>
      </c>
      <c r="Q10" s="45"/>
      <c r="R10" s="45"/>
      <c r="S10" s="45"/>
      <c r="T10" s="45"/>
      <c r="U10" s="45"/>
      <c r="V10" s="45"/>
      <c r="W10" s="45">
        <f>データ!Q6</f>
        <v>107.24</v>
      </c>
      <c r="X10" s="45"/>
      <c r="Y10" s="45"/>
      <c r="Z10" s="45"/>
      <c r="AA10" s="45"/>
      <c r="AB10" s="45"/>
      <c r="AC10" s="45"/>
      <c r="AD10" s="44">
        <f>データ!R6</f>
        <v>1430</v>
      </c>
      <c r="AE10" s="44"/>
      <c r="AF10" s="44"/>
      <c r="AG10" s="44"/>
      <c r="AH10" s="44"/>
      <c r="AI10" s="44"/>
      <c r="AJ10" s="44"/>
      <c r="AK10" s="2"/>
      <c r="AL10" s="44">
        <f>データ!V6</f>
        <v>7111</v>
      </c>
      <c r="AM10" s="44"/>
      <c r="AN10" s="44"/>
      <c r="AO10" s="44"/>
      <c r="AP10" s="44"/>
      <c r="AQ10" s="44"/>
      <c r="AR10" s="44"/>
      <c r="AS10" s="44"/>
      <c r="AT10" s="45">
        <f>データ!W6</f>
        <v>2.95</v>
      </c>
      <c r="AU10" s="45"/>
      <c r="AV10" s="45"/>
      <c r="AW10" s="45"/>
      <c r="AX10" s="45"/>
      <c r="AY10" s="45"/>
      <c r="AZ10" s="45"/>
      <c r="BA10" s="45"/>
      <c r="BB10" s="45">
        <f>データ!X6</f>
        <v>2410.5100000000002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Wr7eG7xlRqzYE7/f+lpm4mH/r1JNST4ahsK9p/TnMoOg4eda1ZKOYEYrW3Jp4VMkWP5HYzyJ40jS+5BmLPwew==" saltValue="PyUFI57ldQrmGMdT6Lgo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472077</v>
      </c>
      <c r="D6" s="19">
        <f t="shared" si="3"/>
        <v>46</v>
      </c>
      <c r="E6" s="19">
        <f t="shared" si="3"/>
        <v>17</v>
      </c>
      <c r="F6" s="19">
        <f t="shared" si="3"/>
        <v>5</v>
      </c>
      <c r="G6" s="19">
        <f t="shared" si="3"/>
        <v>0</v>
      </c>
      <c r="H6" s="19" t="str">
        <f t="shared" si="3"/>
        <v>沖縄県　石垣市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94.1</v>
      </c>
      <c r="P6" s="20">
        <f t="shared" si="3"/>
        <v>14.52</v>
      </c>
      <c r="Q6" s="20">
        <f t="shared" si="3"/>
        <v>107.24</v>
      </c>
      <c r="R6" s="20">
        <f t="shared" si="3"/>
        <v>1430</v>
      </c>
      <c r="S6" s="20">
        <f t="shared" si="3"/>
        <v>49830</v>
      </c>
      <c r="T6" s="20">
        <f t="shared" si="3"/>
        <v>229.15</v>
      </c>
      <c r="U6" s="20">
        <f t="shared" si="3"/>
        <v>217.46</v>
      </c>
      <c r="V6" s="20">
        <f t="shared" si="3"/>
        <v>7111</v>
      </c>
      <c r="W6" s="20">
        <f t="shared" si="3"/>
        <v>2.95</v>
      </c>
      <c r="X6" s="20">
        <f t="shared" si="3"/>
        <v>2410.5100000000002</v>
      </c>
      <c r="Y6" s="21">
        <f>IF(Y7="",NA(),Y7)</f>
        <v>107.92</v>
      </c>
      <c r="Z6" s="21">
        <f t="shared" ref="Z6:AH6" si="4">IF(Z7="",NA(),Z7)</f>
        <v>103.02</v>
      </c>
      <c r="AA6" s="21">
        <f t="shared" si="4"/>
        <v>106.15</v>
      </c>
      <c r="AB6" s="21">
        <f t="shared" si="4"/>
        <v>101.04</v>
      </c>
      <c r="AC6" s="21">
        <f t="shared" si="4"/>
        <v>101.59</v>
      </c>
      <c r="AD6" s="21">
        <f t="shared" si="4"/>
        <v>103.61</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21.51</v>
      </c>
      <c r="AP6" s="21">
        <f t="shared" si="5"/>
        <v>132.04</v>
      </c>
      <c r="AQ6" s="21">
        <f t="shared" si="5"/>
        <v>145.43</v>
      </c>
      <c r="AR6" s="21">
        <f t="shared" si="5"/>
        <v>129.88999999999999</v>
      </c>
      <c r="AS6" s="21">
        <f t="shared" si="5"/>
        <v>107.99</v>
      </c>
      <c r="AT6" s="20" t="str">
        <f>IF(AT7="","",IF(AT7="-","【-】","【"&amp;SUBSTITUTE(TEXT(AT7,"#,##0.00"),"-","△")&amp;"】"))</f>
        <v>【102.74】</v>
      </c>
      <c r="AU6" s="21">
        <f>IF(AU7="",NA(),AU7)</f>
        <v>74.61</v>
      </c>
      <c r="AV6" s="21">
        <f t="shared" ref="AV6:BD6" si="6">IF(AV7="",NA(),AV7)</f>
        <v>96</v>
      </c>
      <c r="AW6" s="21">
        <f t="shared" si="6"/>
        <v>111.87</v>
      </c>
      <c r="AX6" s="21">
        <f t="shared" si="6"/>
        <v>155.41999999999999</v>
      </c>
      <c r="AY6" s="21">
        <f t="shared" si="6"/>
        <v>121.21</v>
      </c>
      <c r="AZ6" s="21">
        <f t="shared" si="6"/>
        <v>103.7</v>
      </c>
      <c r="BA6" s="21">
        <f t="shared" si="6"/>
        <v>35.69</v>
      </c>
      <c r="BB6" s="21">
        <f t="shared" si="6"/>
        <v>38.4</v>
      </c>
      <c r="BC6" s="21">
        <f t="shared" si="6"/>
        <v>44.04</v>
      </c>
      <c r="BD6" s="21">
        <f t="shared" si="6"/>
        <v>58.25</v>
      </c>
      <c r="BE6" s="20" t="str">
        <f>IF(BE7="","",IF(BE7="-","【-】","【"&amp;SUBSTITUTE(TEXT(BE7,"#,##0.00"),"-","△")&amp;"】"))</f>
        <v>【47.19】</v>
      </c>
      <c r="BF6" s="21">
        <f>IF(BF7="",NA(),BF7)</f>
        <v>957.57</v>
      </c>
      <c r="BG6" s="21">
        <f t="shared" ref="BG6:BO6" si="7">IF(BG7="",NA(),BG7)</f>
        <v>797.48</v>
      </c>
      <c r="BH6" s="21">
        <f t="shared" si="7"/>
        <v>655.39</v>
      </c>
      <c r="BI6" s="21">
        <f t="shared" si="7"/>
        <v>579.09</v>
      </c>
      <c r="BJ6" s="21">
        <f t="shared" si="7"/>
        <v>516.57000000000005</v>
      </c>
      <c r="BK6" s="21">
        <f t="shared" si="7"/>
        <v>746.98</v>
      </c>
      <c r="BL6" s="21">
        <f t="shared" si="7"/>
        <v>791.76</v>
      </c>
      <c r="BM6" s="21">
        <f t="shared" si="7"/>
        <v>900.82</v>
      </c>
      <c r="BN6" s="21">
        <f t="shared" si="7"/>
        <v>839.21</v>
      </c>
      <c r="BO6" s="21">
        <f t="shared" si="7"/>
        <v>791.46</v>
      </c>
      <c r="BP6" s="20" t="str">
        <f>IF(BP7="","",IF(BP7="-","【-】","【"&amp;SUBSTITUTE(TEXT(BP7,"#,##0.00"),"-","△")&amp;"】"))</f>
        <v>【798.10】</v>
      </c>
      <c r="BQ6" s="21">
        <f>IF(BQ7="",NA(),BQ7)</f>
        <v>33.03</v>
      </c>
      <c r="BR6" s="21">
        <f t="shared" ref="BR6:BZ6" si="8">IF(BR7="",NA(),BR7)</f>
        <v>32.99</v>
      </c>
      <c r="BS6" s="21">
        <f t="shared" si="8"/>
        <v>35.14</v>
      </c>
      <c r="BT6" s="21">
        <f t="shared" si="8"/>
        <v>31.36</v>
      </c>
      <c r="BU6" s="21">
        <f t="shared" si="8"/>
        <v>28.35</v>
      </c>
      <c r="BV6" s="21">
        <f t="shared" si="8"/>
        <v>40.49</v>
      </c>
      <c r="BW6" s="21">
        <f t="shared" si="8"/>
        <v>56.26</v>
      </c>
      <c r="BX6" s="21">
        <f t="shared" si="8"/>
        <v>52.94</v>
      </c>
      <c r="BY6" s="21">
        <f t="shared" si="8"/>
        <v>52.05</v>
      </c>
      <c r="BZ6" s="21">
        <f t="shared" si="8"/>
        <v>47.96</v>
      </c>
      <c r="CA6" s="20" t="str">
        <f>IF(CA7="","",IF(CA7="-","【-】","【"&amp;SUBSTITUTE(TEXT(CA7,"#,##0.00"),"-","△")&amp;"】"))</f>
        <v>【54.51】</v>
      </c>
      <c r="CB6" s="21">
        <f>IF(CB7="",NA(),CB7)</f>
        <v>247.98</v>
      </c>
      <c r="CC6" s="21">
        <f t="shared" ref="CC6:CK6" si="9">IF(CC7="",NA(),CC7)</f>
        <v>248.75</v>
      </c>
      <c r="CD6" s="21">
        <f t="shared" si="9"/>
        <v>237.02</v>
      </c>
      <c r="CE6" s="21">
        <f t="shared" si="9"/>
        <v>263.61</v>
      </c>
      <c r="CF6" s="21">
        <f t="shared" si="9"/>
        <v>291</v>
      </c>
      <c r="CG6" s="21">
        <f t="shared" si="9"/>
        <v>274.54000000000002</v>
      </c>
      <c r="CH6" s="21">
        <f t="shared" si="9"/>
        <v>282.08999999999997</v>
      </c>
      <c r="CI6" s="21">
        <f t="shared" si="9"/>
        <v>303.27999999999997</v>
      </c>
      <c r="CJ6" s="21">
        <f t="shared" si="9"/>
        <v>301.86</v>
      </c>
      <c r="CK6" s="21">
        <f t="shared" si="9"/>
        <v>325.85000000000002</v>
      </c>
      <c r="CL6" s="20" t="str">
        <f>IF(CL7="","",IF(CL7="-","【-】","【"&amp;SUBSTITUTE(TEXT(CL7,"#,##0.00"),"-","△")&amp;"】"))</f>
        <v>【286.33】</v>
      </c>
      <c r="CM6" s="21">
        <f>IF(CM7="",NA(),CM7)</f>
        <v>32.65</v>
      </c>
      <c r="CN6" s="21">
        <f t="shared" ref="CN6:CV6" si="10">IF(CN7="",NA(),CN7)</f>
        <v>34.090000000000003</v>
      </c>
      <c r="CO6" s="21">
        <f t="shared" si="10"/>
        <v>38.61</v>
      </c>
      <c r="CP6" s="21">
        <f t="shared" si="10"/>
        <v>36.81</v>
      </c>
      <c r="CQ6" s="21">
        <f t="shared" si="10"/>
        <v>39.799999999999997</v>
      </c>
      <c r="CR6" s="21">
        <f t="shared" si="10"/>
        <v>41.66</v>
      </c>
      <c r="CS6" s="21">
        <f t="shared" si="10"/>
        <v>66.53</v>
      </c>
      <c r="CT6" s="21">
        <f t="shared" si="10"/>
        <v>52.35</v>
      </c>
      <c r="CU6" s="21">
        <f t="shared" si="10"/>
        <v>46.25</v>
      </c>
      <c r="CV6" s="21">
        <f t="shared" si="10"/>
        <v>45.32</v>
      </c>
      <c r="CW6" s="20" t="str">
        <f>IF(CW7="","",IF(CW7="-","【-】","【"&amp;SUBSTITUTE(TEXT(CW7,"#,##0.00"),"-","△")&amp;"】"))</f>
        <v>【49.92】</v>
      </c>
      <c r="CX6" s="21">
        <f>IF(CX7="",NA(),CX7)</f>
        <v>43.94</v>
      </c>
      <c r="CY6" s="21">
        <f t="shared" ref="CY6:DG6" si="11">IF(CY7="",NA(),CY7)</f>
        <v>46.93</v>
      </c>
      <c r="CZ6" s="21">
        <f t="shared" si="11"/>
        <v>52.24</v>
      </c>
      <c r="DA6" s="21">
        <f t="shared" si="11"/>
        <v>54.2</v>
      </c>
      <c r="DB6" s="21">
        <f t="shared" si="11"/>
        <v>60.43</v>
      </c>
      <c r="DC6" s="21">
        <f t="shared" si="11"/>
        <v>58.77</v>
      </c>
      <c r="DD6" s="21">
        <f t="shared" si="11"/>
        <v>84.67</v>
      </c>
      <c r="DE6" s="21">
        <f t="shared" si="11"/>
        <v>84.39</v>
      </c>
      <c r="DF6" s="21">
        <f t="shared" si="11"/>
        <v>83.96</v>
      </c>
      <c r="DG6" s="21">
        <f t="shared" si="11"/>
        <v>83.54</v>
      </c>
      <c r="DH6" s="20" t="str">
        <f>IF(DH7="","",IF(DH7="-","【-】","【"&amp;SUBSTITUTE(TEXT(DH7,"#,##0.00"),"-","△")&amp;"】"))</f>
        <v>【87.80】</v>
      </c>
      <c r="DI6" s="21">
        <f>IF(DI7="",NA(),DI7)</f>
        <v>9.5</v>
      </c>
      <c r="DJ6" s="21">
        <f t="shared" ref="DJ6:DR6" si="12">IF(DJ7="",NA(),DJ7)</f>
        <v>14.07</v>
      </c>
      <c r="DK6" s="21">
        <f t="shared" si="12"/>
        <v>18.46</v>
      </c>
      <c r="DL6" s="21">
        <f t="shared" si="12"/>
        <v>22.44</v>
      </c>
      <c r="DM6" s="21">
        <f t="shared" si="12"/>
        <v>25.95</v>
      </c>
      <c r="DN6" s="21">
        <f t="shared" si="12"/>
        <v>11.47</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0">
        <f t="shared" si="14"/>
        <v>0</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472077</v>
      </c>
      <c r="D7" s="23">
        <v>46</v>
      </c>
      <c r="E7" s="23">
        <v>17</v>
      </c>
      <c r="F7" s="23">
        <v>5</v>
      </c>
      <c r="G7" s="23">
        <v>0</v>
      </c>
      <c r="H7" s="23" t="s">
        <v>96</v>
      </c>
      <c r="I7" s="23" t="s">
        <v>97</v>
      </c>
      <c r="J7" s="23" t="s">
        <v>98</v>
      </c>
      <c r="K7" s="23" t="s">
        <v>99</v>
      </c>
      <c r="L7" s="23" t="s">
        <v>100</v>
      </c>
      <c r="M7" s="23" t="s">
        <v>101</v>
      </c>
      <c r="N7" s="24" t="s">
        <v>102</v>
      </c>
      <c r="O7" s="24">
        <v>94.1</v>
      </c>
      <c r="P7" s="24">
        <v>14.52</v>
      </c>
      <c r="Q7" s="24">
        <v>107.24</v>
      </c>
      <c r="R7" s="24">
        <v>1430</v>
      </c>
      <c r="S7" s="24">
        <v>49830</v>
      </c>
      <c r="T7" s="24">
        <v>229.15</v>
      </c>
      <c r="U7" s="24">
        <v>217.46</v>
      </c>
      <c r="V7" s="24">
        <v>7111</v>
      </c>
      <c r="W7" s="24">
        <v>2.95</v>
      </c>
      <c r="X7" s="24">
        <v>2410.5100000000002</v>
      </c>
      <c r="Y7" s="24">
        <v>107.92</v>
      </c>
      <c r="Z7" s="24">
        <v>103.02</v>
      </c>
      <c r="AA7" s="24">
        <v>106.15</v>
      </c>
      <c r="AB7" s="24">
        <v>101.04</v>
      </c>
      <c r="AC7" s="24">
        <v>101.59</v>
      </c>
      <c r="AD7" s="24">
        <v>103.61</v>
      </c>
      <c r="AE7" s="24">
        <v>106.07</v>
      </c>
      <c r="AF7" s="24">
        <v>105.5</v>
      </c>
      <c r="AG7" s="24">
        <v>106.35</v>
      </c>
      <c r="AH7" s="24">
        <v>106.62</v>
      </c>
      <c r="AI7" s="24">
        <v>104.3</v>
      </c>
      <c r="AJ7" s="24">
        <v>0</v>
      </c>
      <c r="AK7" s="24">
        <v>0</v>
      </c>
      <c r="AL7" s="24">
        <v>0</v>
      </c>
      <c r="AM7" s="24">
        <v>0</v>
      </c>
      <c r="AN7" s="24">
        <v>0</v>
      </c>
      <c r="AO7" s="24">
        <v>21.51</v>
      </c>
      <c r="AP7" s="24">
        <v>132.04</v>
      </c>
      <c r="AQ7" s="24">
        <v>145.43</v>
      </c>
      <c r="AR7" s="24">
        <v>129.88999999999999</v>
      </c>
      <c r="AS7" s="24">
        <v>107.99</v>
      </c>
      <c r="AT7" s="24">
        <v>102.74</v>
      </c>
      <c r="AU7" s="24">
        <v>74.61</v>
      </c>
      <c r="AV7" s="24">
        <v>96</v>
      </c>
      <c r="AW7" s="24">
        <v>111.87</v>
      </c>
      <c r="AX7" s="24">
        <v>155.41999999999999</v>
      </c>
      <c r="AY7" s="24">
        <v>121.21</v>
      </c>
      <c r="AZ7" s="24">
        <v>103.7</v>
      </c>
      <c r="BA7" s="24">
        <v>35.69</v>
      </c>
      <c r="BB7" s="24">
        <v>38.4</v>
      </c>
      <c r="BC7" s="24">
        <v>44.04</v>
      </c>
      <c r="BD7" s="24">
        <v>58.25</v>
      </c>
      <c r="BE7" s="24">
        <v>47.19</v>
      </c>
      <c r="BF7" s="24">
        <v>957.57</v>
      </c>
      <c r="BG7" s="24">
        <v>797.48</v>
      </c>
      <c r="BH7" s="24">
        <v>655.39</v>
      </c>
      <c r="BI7" s="24">
        <v>579.09</v>
      </c>
      <c r="BJ7" s="24">
        <v>516.57000000000005</v>
      </c>
      <c r="BK7" s="24">
        <v>746.98</v>
      </c>
      <c r="BL7" s="24">
        <v>791.76</v>
      </c>
      <c r="BM7" s="24">
        <v>900.82</v>
      </c>
      <c r="BN7" s="24">
        <v>839.21</v>
      </c>
      <c r="BO7" s="24">
        <v>791.46</v>
      </c>
      <c r="BP7" s="24">
        <v>798.1</v>
      </c>
      <c r="BQ7" s="24">
        <v>33.03</v>
      </c>
      <c r="BR7" s="24">
        <v>32.99</v>
      </c>
      <c r="BS7" s="24">
        <v>35.14</v>
      </c>
      <c r="BT7" s="24">
        <v>31.36</v>
      </c>
      <c r="BU7" s="24">
        <v>28.35</v>
      </c>
      <c r="BV7" s="24">
        <v>40.49</v>
      </c>
      <c r="BW7" s="24">
        <v>56.26</v>
      </c>
      <c r="BX7" s="24">
        <v>52.94</v>
      </c>
      <c r="BY7" s="24">
        <v>52.05</v>
      </c>
      <c r="BZ7" s="24">
        <v>47.96</v>
      </c>
      <c r="CA7" s="24">
        <v>54.51</v>
      </c>
      <c r="CB7" s="24">
        <v>247.98</v>
      </c>
      <c r="CC7" s="24">
        <v>248.75</v>
      </c>
      <c r="CD7" s="24">
        <v>237.02</v>
      </c>
      <c r="CE7" s="24">
        <v>263.61</v>
      </c>
      <c r="CF7" s="24">
        <v>291</v>
      </c>
      <c r="CG7" s="24">
        <v>274.54000000000002</v>
      </c>
      <c r="CH7" s="24">
        <v>282.08999999999997</v>
      </c>
      <c r="CI7" s="24">
        <v>303.27999999999997</v>
      </c>
      <c r="CJ7" s="24">
        <v>301.86</v>
      </c>
      <c r="CK7" s="24">
        <v>325.85000000000002</v>
      </c>
      <c r="CL7" s="24">
        <v>286.33</v>
      </c>
      <c r="CM7" s="24">
        <v>32.65</v>
      </c>
      <c r="CN7" s="24">
        <v>34.090000000000003</v>
      </c>
      <c r="CO7" s="24">
        <v>38.61</v>
      </c>
      <c r="CP7" s="24">
        <v>36.81</v>
      </c>
      <c r="CQ7" s="24">
        <v>39.799999999999997</v>
      </c>
      <c r="CR7" s="24">
        <v>41.66</v>
      </c>
      <c r="CS7" s="24">
        <v>66.53</v>
      </c>
      <c r="CT7" s="24">
        <v>52.35</v>
      </c>
      <c r="CU7" s="24">
        <v>46.25</v>
      </c>
      <c r="CV7" s="24">
        <v>45.32</v>
      </c>
      <c r="CW7" s="24">
        <v>49.92</v>
      </c>
      <c r="CX7" s="24">
        <v>43.94</v>
      </c>
      <c r="CY7" s="24">
        <v>46.93</v>
      </c>
      <c r="CZ7" s="24">
        <v>52.24</v>
      </c>
      <c r="DA7" s="24">
        <v>54.2</v>
      </c>
      <c r="DB7" s="24">
        <v>60.43</v>
      </c>
      <c r="DC7" s="24">
        <v>58.77</v>
      </c>
      <c r="DD7" s="24">
        <v>84.67</v>
      </c>
      <c r="DE7" s="24">
        <v>84.39</v>
      </c>
      <c r="DF7" s="24">
        <v>83.96</v>
      </c>
      <c r="DG7" s="24">
        <v>83.54</v>
      </c>
      <c r="DH7" s="24">
        <v>87.8</v>
      </c>
      <c r="DI7" s="24">
        <v>9.5</v>
      </c>
      <c r="DJ7" s="24">
        <v>14.07</v>
      </c>
      <c r="DK7" s="24">
        <v>18.46</v>
      </c>
      <c r="DL7" s="24">
        <v>22.44</v>
      </c>
      <c r="DM7" s="24">
        <v>25.95</v>
      </c>
      <c r="DN7" s="24">
        <v>11.47</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gesui02</cp:lastModifiedBy>
  <cp:lastPrinted>2026-01-26T07:51:57Z</cp:lastPrinted>
  <dcterms:created xsi:type="dcterms:W3CDTF">2025-12-23T06:24:54Z</dcterms:created>
  <dcterms:modified xsi:type="dcterms:W3CDTF">2026-01-26T07:52:03Z</dcterms:modified>
  <cp:category/>
</cp:coreProperties>
</file>