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72.27.22.13\下水道課nas\01.下水道課\02.下水道課全体\03.決算統計調査関係\05 経営比較分析表\R7(R6分)\"/>
    </mc:Choice>
  </mc:AlternateContent>
  <xr:revisionPtr revIDLastSave="0" documentId="13_ncr:1_{9A44469B-BE3A-4040-B315-3F27DEAF054A}" xr6:coauthVersionLast="36" xr6:coauthVersionMax="36" xr10:uidLastSave="{00000000-0000-0000-0000-000000000000}"/>
  <workbookProtection workbookAlgorithmName="SHA-512" workbookHashValue="hnDxfaLRaDJC9IZ7npGhRVejRgs9rJZp3YfYKDKIjMlE8vPcLdJhRf7WVZT7b07Z7Ut32M2Cnv+hx1zWCPoWZw==" workbookSaltValue="OEB+++ZueFJOBC9thfo8fg==" workbookSpinCount="100000" lockStructure="1"/>
  <bookViews>
    <workbookView xWindow="0" yWindow="0" windowWidth="28800" windowHeight="1210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AL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<sst xmlns="http://schemas.openxmlformats.org/spreadsheetml/2006/main" count="231" uniqueCount="115">
  <si>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</si>
  <si>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</si>
  <si>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</si>
  <si>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</si>
  <si>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</si>
  <si>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</si>
  <si>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</si>
  <si>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</si>
  <si>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</si>
  <si>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</si>
  <si>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</si>
  <si>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</si>
  <si>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</si>
  <si>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</si>
  <si>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</si>
  <si>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</si>
  <si>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</si>
  <si>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</si>
  <si>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</si>
  <si>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</si>
  <si>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</si>
  <si>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</si>
  <si>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</si>
  <si>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</si>
  <si>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</si>
  <si>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</si>
  <si>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</si>
  <si>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</si>
  <si>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</si>
  <si>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</si>
  <si>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</si>
  <si>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</si>
  <si>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</si>
  <si>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</si>
  <si>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</si>
  <si>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</si>
  <si>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</si>
  <si>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</si>
  <si>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</si>
  <si>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</si>
  <si>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</si>
  <si>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</si>
  <si>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</si>
  <si>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</si>
  <si>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</si>
  <si>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</si>
  <si>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</si>
  <si>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</si>
  <si>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</si>
  <si>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</si>
  <si>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</si>
  <si>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</si>
  <si>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</si>
  <si>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</si>
  <si>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</si>
  <si>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</si>
  <si>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</si>
  <si>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</si>
  <si>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</si>
  <si>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</si>
  <si>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</si>
  <si>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</si>
  <si>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</si>
  <si>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</si>
  <si>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</si>
  <si>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</si>
  <si>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</si>
  <si>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</si>
  <si>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</si>
  <si>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</si>
  <si>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</si>
  <si>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</si>
  <si>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</si>
  <si>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</si>
  <si>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</si>
  <si>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</si>
  <si>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</si>
  <si>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</si>
  <si>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</si>
  <si>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</si>
  <si>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</si>
  <si>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</si>
  <si>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</si>
  <si>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</si>
  <si>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</si>
  <si>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</si>
  <si>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</si>
  <si>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</si>
  <si>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</si>
  <si>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</si>
  <si>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</si>
  <si>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</si>
  <si>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</si>
  <si>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</si>
  <si>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</si>
  <si>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</si>
  <si>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石垣市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</si>
  <si>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</si>
  <si>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</si>
  <si>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</si>
  <si>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</si>
  <si>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</si>
  <si>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</si>
  <si>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</si>
  <si>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</si>
  <si>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</si>
  <si>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</si>
  <si>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</si>
  <si>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</si>
  <si>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</si>
  <si>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</si>
  <si>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</si>
  <si>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①比率は100％を超えていますが、他会計補助金によるもので、使用料収入で維持管理費等の経常費用を賄えていない状況です。　　　　　　　　　　　　　　
③短期的な債務に対する支払能力は類似団体と比較して大きい指標を示し、100％を超える比率を確保しています。　　　　　　　　　　　　　　　　　
④使用料収入に対する企業債残高の割合で、類似団体と同程度の比率となっています。　　　　　　　　　　　　　　　　　　　　　
⑤回収率が類似団体を大きく下回っており、汚水処理に係る費用が使用料以外の収入で補われていることを表しています。　　　　　　　　　　　　　　　　
⑥平均値より高い状況のため、効率的な処理の実施と維持管理費等の削減に努める必要があります。　　　　　　　　　　　　　　　　
⑦平均値より低い状況のため、今後さらに水洗化を進め、利用効率を高めることで有収水量の増加を図る必要があります。　　　　　　　　　　　　　　　
⑧処理区内の水洗化率は平均値より高い状況です。</t>
    <phoneticPr fontId="4"/>
  </si>
  <si>
    <t>　本市の特定環境公共下水道については、整備がほぼ完了し、水洗化率も高いですが、収益的収支比率は低い状態です。また、経費回収率も依然として低く、汚水処理原価も高水準で推移しています。　　　　　　　　　　　　　　　　
　一連の指標から比較検討をすると、使用料が低く抑えられていることが推測されるので、使用料負担水準検討の必要があります。　　　　　　　　　　　　　　　　　　　　　
　令和6年度に改定された「経営戦略」に基づき、下水道使用料負担水準の検討に繋げます。また、経費の抑制を図り、計画、整備方法についても再検討に取り組みます。</t>
    <rPh sb="49" eb="51">
      <t>ジョウタイ</t>
    </rPh>
    <phoneticPr fontId="4"/>
  </si>
  <si>
    <t>①類似団体平均に近い状況です。　　　　　　　　　　　　　　　　　　　
②供用開始時期が遅いため、耐用年数を超えた管渠がないことから比率は0となっています。　　　　　　　　　　　
③管渠の更新・改良・修繕延長が無いことから、比率は0となっています。</t>
    <rPh sb="8" eb="9">
      <t>チカ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</si>
</sst>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3.17</c:v>
                </c:pt>
                <c:pt idx="1">
                  <c:v>0</c:v>
                </c:pt>
                <c:pt idx="2">
                  <c:v>0</c:v>
                </c:pt>
                <c:pt idx="3">
                  <c:v>0</c:v>
                </c:pt>
                <c:pt idx="4">
                  <c:v>0</c:v>
                </c:pt>
              </c:numCache>
            </c:numRef>
          </c:val>
          <c:extLst>
            <c:ext xmlns:c16="http://schemas.microsoft.com/office/drawing/2014/chart" uri="{C3380CC4-5D6E-409C-BE32-E72D297353CC}">
              <c16:uniqueId val="{00000000-E0A3-40EC-B045-3AA6AFE983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0.27</c:v>
                </c:pt>
              </c:numCache>
            </c:numRef>
          </c:val>
          <c:smooth val="0"/>
          <c:extLst>
            <c:ext xmlns:c16="http://schemas.microsoft.com/office/drawing/2014/chart" uri="{C3380CC4-5D6E-409C-BE32-E72D297353CC}">
              <c16:uniqueId val="{00000001-E0A3-40EC-B045-3AA6AFE983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35.92</c:v>
                </c:pt>
                <c:pt idx="1">
                  <c:v>36.729999999999997</c:v>
                </c:pt>
                <c:pt idx="2">
                  <c:v>38.78</c:v>
                </c:pt>
                <c:pt idx="3">
                  <c:v>39.18</c:v>
                </c:pt>
                <c:pt idx="4">
                  <c:v>40.61</c:v>
                </c:pt>
              </c:numCache>
            </c:numRef>
          </c:val>
          <c:extLst>
            <c:ext xmlns:c16="http://schemas.microsoft.com/office/drawing/2014/chart" uri="{C3380CC4-5D6E-409C-BE32-E72D297353CC}">
              <c16:uniqueId val="{00000000-679E-4CBA-988B-68EA2D6C0F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44.79</c:v>
                </c:pt>
              </c:numCache>
            </c:numRef>
          </c:val>
          <c:smooth val="0"/>
          <c:extLst>
            <c:ext xmlns:c16="http://schemas.microsoft.com/office/drawing/2014/chart" uri="{C3380CC4-5D6E-409C-BE32-E72D297353CC}">
              <c16:uniqueId val="{00000001-679E-4CBA-988B-68EA2D6C0F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92.86</c:v>
                </c:pt>
                <c:pt idx="1">
                  <c:v>92.91</c:v>
                </c:pt>
                <c:pt idx="2">
                  <c:v>95.19</c:v>
                </c:pt>
                <c:pt idx="3">
                  <c:v>95.88</c:v>
                </c:pt>
                <c:pt idx="4">
                  <c:v>93.37</c:v>
                </c:pt>
              </c:numCache>
            </c:numRef>
          </c:val>
          <c:extLst>
            <c:ext xmlns:c16="http://schemas.microsoft.com/office/drawing/2014/chart" uri="{C3380CC4-5D6E-409C-BE32-E72D297353CC}">
              <c16:uniqueId val="{00000000-0DA1-4F2F-B12C-AF760EEB14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88.68</c:v>
                </c:pt>
              </c:numCache>
            </c:numRef>
          </c:val>
          <c:smooth val="0"/>
          <c:extLst>
            <c:ext xmlns:c16="http://schemas.microsoft.com/office/drawing/2014/chart" uri="{C3380CC4-5D6E-409C-BE32-E72D297353CC}">
              <c16:uniqueId val="{00000001-0DA1-4F2F-B12C-AF760EEB14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125.11</c:v>
                </c:pt>
                <c:pt idx="1">
                  <c:v>111.63</c:v>
                </c:pt>
                <c:pt idx="2">
                  <c:v>115.04</c:v>
                </c:pt>
                <c:pt idx="3">
                  <c:v>108</c:v>
                </c:pt>
                <c:pt idx="4">
                  <c:v>107.59</c:v>
                </c:pt>
              </c:numCache>
            </c:numRef>
          </c:val>
          <c:extLst>
            <c:ext xmlns:c16="http://schemas.microsoft.com/office/drawing/2014/chart" uri="{C3380CC4-5D6E-409C-BE32-E72D297353CC}">
              <c16:uniqueId val="{00000000-1AF0-4B76-9F3C-205DC1C06F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103.79</c:v>
                </c:pt>
              </c:numCache>
            </c:numRef>
          </c:val>
          <c:smooth val="0"/>
          <c:extLst>
            <c:ext xmlns:c16="http://schemas.microsoft.com/office/drawing/2014/chart" uri="{C3380CC4-5D6E-409C-BE32-E72D297353CC}">
              <c16:uniqueId val="{00000001-1AF0-4B76-9F3C-205DC1C06F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12.09</c:v>
                </c:pt>
                <c:pt idx="1">
                  <c:v>18.14</c:v>
                </c:pt>
                <c:pt idx="2">
                  <c:v>24.19</c:v>
                </c:pt>
                <c:pt idx="3">
                  <c:v>29.51</c:v>
                </c:pt>
                <c:pt idx="4">
                  <c:v>34.36</c:v>
                </c:pt>
              </c:numCache>
            </c:numRef>
          </c:val>
          <c:extLst>
            <c:ext xmlns:c16="http://schemas.microsoft.com/office/drawing/2014/chart" uri="{C3380CC4-5D6E-409C-BE32-E72D297353CC}">
              <c16:uniqueId val="{00000000-6197-4926-827A-5E4CA81D1A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34.590000000000003</c:v>
                </c:pt>
              </c:numCache>
            </c:numRef>
          </c:val>
          <c:smooth val="0"/>
          <c:extLst>
            <c:ext xmlns:c16="http://schemas.microsoft.com/office/drawing/2014/chart" uri="{C3380CC4-5D6E-409C-BE32-E72D297353CC}">
              <c16:uniqueId val="{00000001-6197-4926-827A-5E4CA81D1A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E7-40B1-B8DC-B0D35303E9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0.1</c:v>
                </c:pt>
              </c:numCache>
            </c:numRef>
          </c:val>
          <c:smooth val="0"/>
          <c:extLst>
            <c:ext xmlns:c16="http://schemas.microsoft.com/office/drawing/2014/chart" uri="{C3380CC4-5D6E-409C-BE32-E72D297353CC}">
              <c16:uniqueId val="{00000001-4CE7-40B1-B8DC-B0D35303E9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53-4555-B52D-60CC94C255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53.87</c:v>
                </c:pt>
              </c:numCache>
            </c:numRef>
          </c:val>
          <c:smooth val="0"/>
          <c:extLst>
            <c:ext xmlns:c16="http://schemas.microsoft.com/office/drawing/2014/chart" uri="{C3380CC4-5D6E-409C-BE32-E72D297353CC}">
              <c16:uniqueId val="{00000001-1353-4555-B52D-60CC94C255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64.58</c:v>
                </c:pt>
                <c:pt idx="1">
                  <c:v>55.18</c:v>
                </c:pt>
                <c:pt idx="2">
                  <c:v>106.21</c:v>
                </c:pt>
                <c:pt idx="3">
                  <c:v>374.37</c:v>
                </c:pt>
                <c:pt idx="4">
                  <c:v>368.66</c:v>
                </c:pt>
              </c:numCache>
            </c:numRef>
          </c:val>
          <c:extLst>
            <c:ext xmlns:c16="http://schemas.microsoft.com/office/drawing/2014/chart" uri="{C3380CC4-5D6E-409C-BE32-E72D297353CC}">
              <c16:uniqueId val="{00000000-DF17-481E-BA10-992D25FB625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46.37</c:v>
                </c:pt>
              </c:numCache>
            </c:numRef>
          </c:val>
          <c:smooth val="0"/>
          <c:extLst>
            <c:ext xmlns:c16="http://schemas.microsoft.com/office/drawing/2014/chart" uri="{C3380CC4-5D6E-409C-BE32-E72D297353CC}">
              <c16:uniqueId val="{00000001-DF17-481E-BA10-992D25FB625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2007.27</c:v>
                </c:pt>
                <c:pt idx="1">
                  <c:v>1650.73</c:v>
                </c:pt>
                <c:pt idx="2">
                  <c:v>1209.48</c:v>
                </c:pt>
                <c:pt idx="3">
                  <c:v>1081.33</c:v>
                </c:pt>
                <c:pt idx="4">
                  <c:v>952.69</c:v>
                </c:pt>
              </c:numCache>
            </c:numRef>
          </c:val>
          <c:extLst>
            <c:ext xmlns:c16="http://schemas.microsoft.com/office/drawing/2014/chart" uri="{C3380CC4-5D6E-409C-BE32-E72D297353CC}">
              <c16:uniqueId val="{00000000-EE86-4111-8B77-B6B499CF20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1062.58</c:v>
                </c:pt>
              </c:numCache>
            </c:numRef>
          </c:val>
          <c:smooth val="0"/>
          <c:extLst>
            <c:ext xmlns:c16="http://schemas.microsoft.com/office/drawing/2014/chart" uri="{C3380CC4-5D6E-409C-BE32-E72D297353CC}">
              <c16:uniqueId val="{00000001-EE86-4111-8B77-B6B499CF20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27.88</c:v>
                </c:pt>
                <c:pt idx="1">
                  <c:v>30.12</c:v>
                </c:pt>
                <c:pt idx="2">
                  <c:v>42.41</c:v>
                </c:pt>
                <c:pt idx="3">
                  <c:v>24.97</c:v>
                </c:pt>
                <c:pt idx="4">
                  <c:v>18.899999999999999</c:v>
                </c:pt>
              </c:numCache>
            </c:numRef>
          </c:val>
          <c:extLst>
            <c:ext xmlns:c16="http://schemas.microsoft.com/office/drawing/2014/chart" uri="{C3380CC4-5D6E-409C-BE32-E72D297353CC}">
              <c16:uniqueId val="{00000000-D6A8-4EB8-BB0F-EAF7E8F844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80.36</c:v>
                </c:pt>
              </c:numCache>
            </c:numRef>
          </c:val>
          <c:smooth val="0"/>
          <c:extLst>
            <c:ext xmlns:c16="http://schemas.microsoft.com/office/drawing/2014/chart" uri="{C3380CC4-5D6E-409C-BE32-E72D297353CC}">
              <c16:uniqueId val="{00000001-D6A8-4EB8-BB0F-EAF7E8F844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296.8</c:v>
                </c:pt>
                <c:pt idx="1">
                  <c:v>268.43</c:v>
                </c:pt>
                <c:pt idx="2">
                  <c:v>194.96</c:v>
                </c:pt>
                <c:pt idx="3">
                  <c:v>335.2</c:v>
                </c:pt>
                <c:pt idx="4">
                  <c:v>443.68</c:v>
                </c:pt>
              </c:numCache>
            </c:numRef>
          </c:val>
          <c:extLst>
            <c:ext xmlns:c16="http://schemas.microsoft.com/office/drawing/2014/chart" uri="{C3380CC4-5D6E-409C-BE32-E72D297353CC}">
              <c16:uniqueId val="{00000000-8B0A-4E3C-972F-8BCBEABE00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201.33</c:v>
                </c:pt>
              </c:numCache>
            </c:numRef>
          </c:val>
          <c:smooth val="0"/>
          <c:extLst>
            <c:ext xmlns:c16="http://schemas.microsoft.com/office/drawing/2014/chart" uri="{C3380CC4-5D6E-409C-BE32-E72D297353CC}">
              <c16:uniqueId val="{00000001-8B0A-4E3C-972F-8BCBEABE00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沖縄県　石垣市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49830</v>
      </c>
      <c r="AM8" s="44"/>
      <c r="AN8" s="44"/>
      <c r="AO8" s="44"/>
      <c r="AP8" s="44"/>
      <c r="AQ8" s="44"/>
      <c r="AR8" s="44"/>
      <c r="AS8" s="44"/>
      <c r="AT8" s="45">
        <f>データ!T6</f>
        <v>229.15</v>
      </c>
      <c r="AU8" s="45"/>
      <c r="AV8" s="45"/>
      <c r="AW8" s="45"/>
      <c r="AX8" s="45"/>
      <c r="AY8" s="45"/>
      <c r="AZ8" s="45"/>
      <c r="BA8" s="45"/>
      <c r="BB8" s="45">
        <f>データ!U6</f>
        <v>217.46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91.41</v>
      </c>
      <c r="J10" s="45"/>
      <c r="K10" s="45"/>
      <c r="L10" s="45"/>
      <c r="M10" s="45"/>
      <c r="N10" s="45"/>
      <c r="O10" s="45"/>
      <c r="P10" s="45">
        <f>データ!P6</f>
        <v>1.23</v>
      </c>
      <c r="Q10" s="45"/>
      <c r="R10" s="45"/>
      <c r="S10" s="45"/>
      <c r="T10" s="45"/>
      <c r="U10" s="45"/>
      <c r="V10" s="45"/>
      <c r="W10" s="45">
        <f>データ!Q6</f>
        <v>97.5</v>
      </c>
      <c r="X10" s="45"/>
      <c r="Y10" s="45"/>
      <c r="Z10" s="45"/>
      <c r="AA10" s="45"/>
      <c r="AB10" s="45"/>
      <c r="AC10" s="45"/>
      <c r="AD10" s="44">
        <f>データ!R6</f>
        <v>1430</v>
      </c>
      <c r="AE10" s="44"/>
      <c r="AF10" s="44"/>
      <c r="AG10" s="44"/>
      <c r="AH10" s="44"/>
      <c r="AI10" s="44"/>
      <c r="AJ10" s="44"/>
      <c r="AK10" s="2"/>
      <c r="AL10" s="44">
        <f>データ!V6</f>
        <v>603</v>
      </c>
      <c r="AM10" s="44"/>
      <c r="AN10" s="44"/>
      <c r="AO10" s="44"/>
      <c r="AP10" s="44"/>
      <c r="AQ10" s="44"/>
      <c r="AR10" s="44"/>
      <c r="AS10" s="44"/>
      <c r="AT10" s="45">
        <f>データ!W6</f>
        <v>0.32</v>
      </c>
      <c r="AU10" s="45"/>
      <c r="AV10" s="45"/>
      <c r="AW10" s="45"/>
      <c r="AX10" s="45"/>
      <c r="AY10" s="45"/>
      <c r="AZ10" s="45"/>
      <c r="BA10" s="45"/>
      <c r="BB10" s="45">
        <f>データ!X6</f>
        <v>1884.38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gQ613//yYT1vui5mDE0k+T6X6+Yt/7+muhAfjqmk7oXpE7Go7TOEoojci69PqJelvy060QhOTavJL8E2ZPw3Q==" saltValue="aCKIHBWi15T8AnEPwrrW4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472077</v>
      </c>
      <c r="D6" s="19">
        <f t="shared" si="3"/>
        <v>46</v>
      </c>
      <c r="E6" s="19">
        <f t="shared" si="3"/>
        <v>17</v>
      </c>
      <c r="F6" s="19">
        <f t="shared" si="3"/>
        <v>4</v>
      </c>
      <c r="G6" s="19">
        <f t="shared" si="3"/>
        <v>0</v>
      </c>
      <c r="H6" s="19" t="str">
        <f t="shared" si="3"/>
        <v>沖縄県　石垣市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91.41</v>
      </c>
      <c r="P6" s="20">
        <f t="shared" si="3"/>
        <v>1.23</v>
      </c>
      <c r="Q6" s="20">
        <f t="shared" si="3"/>
        <v>97.5</v>
      </c>
      <c r="R6" s="20">
        <f t="shared" si="3"/>
        <v>1430</v>
      </c>
      <c r="S6" s="20">
        <f t="shared" si="3"/>
        <v>49830</v>
      </c>
      <c r="T6" s="20">
        <f t="shared" si="3"/>
        <v>229.15</v>
      </c>
      <c r="U6" s="20">
        <f t="shared" si="3"/>
        <v>217.46</v>
      </c>
      <c r="V6" s="20">
        <f t="shared" si="3"/>
        <v>603</v>
      </c>
      <c r="W6" s="20">
        <f t="shared" si="3"/>
        <v>0.32</v>
      </c>
      <c r="X6" s="20">
        <f t="shared" si="3"/>
        <v>1884.38</v>
      </c>
      <c r="Y6" s="21">
        <f>IF(Y7="",NA(),Y7)</f>
        <v>125.11</v>
      </c>
      <c r="Z6" s="21">
        <f t="shared" ref="Z6:AH6" si="4">IF(Z7="",NA(),Z7)</f>
        <v>111.63</v>
      </c>
      <c r="AA6" s="21">
        <f t="shared" si="4"/>
        <v>115.04</v>
      </c>
      <c r="AB6" s="21">
        <f t="shared" si="4"/>
        <v>108</v>
      </c>
      <c r="AC6" s="21">
        <f t="shared" si="4"/>
        <v>107.59</v>
      </c>
      <c r="AD6" s="21">
        <f t="shared" si="4"/>
        <v>105.78</v>
      </c>
      <c r="AE6" s="21">
        <f t="shared" si="4"/>
        <v>106.09</v>
      </c>
      <c r="AF6" s="21">
        <f t="shared" si="4"/>
        <v>106.44</v>
      </c>
      <c r="AG6" s="21">
        <f t="shared" si="4"/>
        <v>107.11</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53.87</v>
      </c>
      <c r="AT6" s="20" t="str">
        <f>IF(AT7="","",IF(AT7="-","【-】","【"&amp;SUBSTITUTE(TEXT(AT7,"#,##0.00"),"-","△")&amp;"】"))</f>
        <v>【63.54】</v>
      </c>
      <c r="AU6" s="21">
        <f>IF(AU7="",NA(),AU7)</f>
        <v>64.58</v>
      </c>
      <c r="AV6" s="21">
        <f t="shared" ref="AV6:BD6" si="6">IF(AV7="",NA(),AV7)</f>
        <v>55.18</v>
      </c>
      <c r="AW6" s="21">
        <f t="shared" si="6"/>
        <v>106.21</v>
      </c>
      <c r="AX6" s="21">
        <f t="shared" si="6"/>
        <v>374.37</v>
      </c>
      <c r="AY6" s="21">
        <f t="shared" si="6"/>
        <v>368.66</v>
      </c>
      <c r="AZ6" s="21">
        <f t="shared" si="6"/>
        <v>44.24</v>
      </c>
      <c r="BA6" s="21">
        <f t="shared" si="6"/>
        <v>43.07</v>
      </c>
      <c r="BB6" s="21">
        <f t="shared" si="6"/>
        <v>45.42</v>
      </c>
      <c r="BC6" s="21">
        <f t="shared" si="6"/>
        <v>50.63</v>
      </c>
      <c r="BD6" s="21">
        <f t="shared" si="6"/>
        <v>46.37</v>
      </c>
      <c r="BE6" s="20" t="str">
        <f>IF(BE7="","",IF(BE7="-","【-】","【"&amp;SUBSTITUTE(TEXT(BE7,"#,##0.00"),"-","△")&amp;"】"))</f>
        <v>【50.90】</v>
      </c>
      <c r="BF6" s="21">
        <f>IF(BF7="",NA(),BF7)</f>
        <v>2007.27</v>
      </c>
      <c r="BG6" s="21">
        <f t="shared" ref="BG6:BO6" si="7">IF(BG7="",NA(),BG7)</f>
        <v>1650.73</v>
      </c>
      <c r="BH6" s="21">
        <f t="shared" si="7"/>
        <v>1209.48</v>
      </c>
      <c r="BI6" s="21">
        <f t="shared" si="7"/>
        <v>1081.33</v>
      </c>
      <c r="BJ6" s="21">
        <f t="shared" si="7"/>
        <v>952.69</v>
      </c>
      <c r="BK6" s="21">
        <f t="shared" si="7"/>
        <v>1258.43</v>
      </c>
      <c r="BL6" s="21">
        <f t="shared" si="7"/>
        <v>1163.75</v>
      </c>
      <c r="BM6" s="21">
        <f t="shared" si="7"/>
        <v>1195.47</v>
      </c>
      <c r="BN6" s="21">
        <f t="shared" si="7"/>
        <v>1168.69</v>
      </c>
      <c r="BO6" s="21">
        <f t="shared" si="7"/>
        <v>1062.58</v>
      </c>
      <c r="BP6" s="20" t="str">
        <f>IF(BP7="","",IF(BP7="-","【-】","【"&amp;SUBSTITUTE(TEXT(BP7,"#,##0.00"),"-","△")&amp;"】"))</f>
        <v>【1,099.15】</v>
      </c>
      <c r="BQ6" s="21">
        <f>IF(BQ7="",NA(),BQ7)</f>
        <v>27.88</v>
      </c>
      <c r="BR6" s="21">
        <f t="shared" ref="BR6:BZ6" si="8">IF(BR7="",NA(),BR7)</f>
        <v>30.12</v>
      </c>
      <c r="BS6" s="21">
        <f t="shared" si="8"/>
        <v>42.41</v>
      </c>
      <c r="BT6" s="21">
        <f t="shared" si="8"/>
        <v>24.97</v>
      </c>
      <c r="BU6" s="21">
        <f t="shared" si="8"/>
        <v>18.899999999999999</v>
      </c>
      <c r="BV6" s="21">
        <f t="shared" si="8"/>
        <v>73.36</v>
      </c>
      <c r="BW6" s="21">
        <f t="shared" si="8"/>
        <v>72.599999999999994</v>
      </c>
      <c r="BX6" s="21">
        <f t="shared" si="8"/>
        <v>69.430000000000007</v>
      </c>
      <c r="BY6" s="21">
        <f t="shared" si="8"/>
        <v>70.709999999999994</v>
      </c>
      <c r="BZ6" s="21">
        <f t="shared" si="8"/>
        <v>80.36</v>
      </c>
      <c r="CA6" s="20" t="str">
        <f>IF(CA7="","",IF(CA7="-","【-】","【"&amp;SUBSTITUTE(TEXT(CA7,"#,##0.00"),"-","△")&amp;"】"))</f>
        <v>【72.92】</v>
      </c>
      <c r="CB6" s="21">
        <f>IF(CB7="",NA(),CB7)</f>
        <v>296.8</v>
      </c>
      <c r="CC6" s="21">
        <f t="shared" ref="CC6:CK6" si="9">IF(CC7="",NA(),CC7)</f>
        <v>268.43</v>
      </c>
      <c r="CD6" s="21">
        <f t="shared" si="9"/>
        <v>194.96</v>
      </c>
      <c r="CE6" s="21">
        <f t="shared" si="9"/>
        <v>335.2</v>
      </c>
      <c r="CF6" s="21">
        <f t="shared" si="9"/>
        <v>443.68</v>
      </c>
      <c r="CG6" s="21">
        <f t="shared" si="9"/>
        <v>224.88</v>
      </c>
      <c r="CH6" s="21">
        <f t="shared" si="9"/>
        <v>228.64</v>
      </c>
      <c r="CI6" s="21">
        <f t="shared" si="9"/>
        <v>239.46</v>
      </c>
      <c r="CJ6" s="21">
        <f t="shared" si="9"/>
        <v>233.15</v>
      </c>
      <c r="CK6" s="21">
        <f t="shared" si="9"/>
        <v>201.33</v>
      </c>
      <c r="CL6" s="20" t="str">
        <f>IF(CL7="","",IF(CL7="-","【-】","【"&amp;SUBSTITUTE(TEXT(CL7,"#,##0.00"),"-","△")&amp;"】"))</f>
        <v>【225.78】</v>
      </c>
      <c r="CM6" s="21">
        <f>IF(CM7="",NA(),CM7)</f>
        <v>35.92</v>
      </c>
      <c r="CN6" s="21">
        <f t="shared" ref="CN6:CV6" si="10">IF(CN7="",NA(),CN7)</f>
        <v>36.729999999999997</v>
      </c>
      <c r="CO6" s="21">
        <f t="shared" si="10"/>
        <v>38.78</v>
      </c>
      <c r="CP6" s="21">
        <f t="shared" si="10"/>
        <v>39.18</v>
      </c>
      <c r="CQ6" s="21">
        <f t="shared" si="10"/>
        <v>40.61</v>
      </c>
      <c r="CR6" s="21">
        <f t="shared" si="10"/>
        <v>42.4</v>
      </c>
      <c r="CS6" s="21">
        <f t="shared" si="10"/>
        <v>42.28</v>
      </c>
      <c r="CT6" s="21">
        <f t="shared" si="10"/>
        <v>41.06</v>
      </c>
      <c r="CU6" s="21">
        <f t="shared" si="10"/>
        <v>42.09</v>
      </c>
      <c r="CV6" s="21">
        <f t="shared" si="10"/>
        <v>44.79</v>
      </c>
      <c r="CW6" s="20" t="str">
        <f>IF(CW7="","",IF(CW7="-","【-】","【"&amp;SUBSTITUTE(TEXT(CW7,"#,##0.00"),"-","△")&amp;"】"))</f>
        <v>【43.17】</v>
      </c>
      <c r="CX6" s="21">
        <f>IF(CX7="",NA(),CX7)</f>
        <v>92.86</v>
      </c>
      <c r="CY6" s="21">
        <f t="shared" ref="CY6:DG6" si="11">IF(CY7="",NA(),CY7)</f>
        <v>92.91</v>
      </c>
      <c r="CZ6" s="21">
        <f t="shared" si="11"/>
        <v>95.19</v>
      </c>
      <c r="DA6" s="21">
        <f t="shared" si="11"/>
        <v>95.88</v>
      </c>
      <c r="DB6" s="21">
        <f t="shared" si="11"/>
        <v>93.37</v>
      </c>
      <c r="DC6" s="21">
        <f t="shared" si="11"/>
        <v>84.19</v>
      </c>
      <c r="DD6" s="21">
        <f t="shared" si="11"/>
        <v>84.34</v>
      </c>
      <c r="DE6" s="21">
        <f t="shared" si="11"/>
        <v>84.34</v>
      </c>
      <c r="DF6" s="21">
        <f t="shared" si="11"/>
        <v>84.73</v>
      </c>
      <c r="DG6" s="21">
        <f t="shared" si="11"/>
        <v>88.68</v>
      </c>
      <c r="DH6" s="20" t="str">
        <f>IF(DH7="","",IF(DH7="-","【-】","【"&amp;SUBSTITUTE(TEXT(DH7,"#,##0.00"),"-","△")&amp;"】"))</f>
        <v>【86.31】</v>
      </c>
      <c r="DI6" s="21">
        <f>IF(DI7="",NA(),DI7)</f>
        <v>12.09</v>
      </c>
      <c r="DJ6" s="21">
        <f t="shared" ref="DJ6:DR6" si="12">IF(DJ7="",NA(),DJ7)</f>
        <v>18.14</v>
      </c>
      <c r="DK6" s="21">
        <f t="shared" si="12"/>
        <v>24.19</v>
      </c>
      <c r="DL6" s="21">
        <f t="shared" si="12"/>
        <v>29.51</v>
      </c>
      <c r="DM6" s="21">
        <f t="shared" si="12"/>
        <v>34.36</v>
      </c>
      <c r="DN6" s="21">
        <f t="shared" si="12"/>
        <v>21.36</v>
      </c>
      <c r="DO6" s="21">
        <f t="shared" si="12"/>
        <v>22.79</v>
      </c>
      <c r="DP6" s="21">
        <f t="shared" si="12"/>
        <v>24.8</v>
      </c>
      <c r="DQ6" s="21">
        <f t="shared" si="12"/>
        <v>26.77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0.1</v>
      </c>
      <c r="ED6" s="20" t="str">
        <f>IF(ED7="","",IF(ED7="-","【-】","【"&amp;SUBSTITUTE(TEXT(ED7,"#,##0.00"),"-","△")&amp;"】"))</f>
        <v>【0.06】</v>
      </c>
      <c r="EE6" s="21">
        <f>IF(EE7="",NA(),EE7)</f>
        <v>3.17</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0.27</v>
      </c>
      <c r="EO6" s="20" t="str">
        <f>IF(EO7="","",IF(EO7="-","【-】","【"&amp;SUBSTITUTE(TEXT(EO7,"#,##0.00"),"-","△")&amp;"】"))</f>
        <v>【0.15】</v>
      </c>
    </row>
    <row r="7" spans="1:148" s="22" customFormat="1" x14ac:dyDescent="0.15">
      <c r="A7" s="14"/>
      <c r="B7" s="23">
        <v>2024</v>
      </c>
      <c r="C7" s="23">
        <v>472077</v>
      </c>
      <c r="D7" s="23">
        <v>46</v>
      </c>
      <c r="E7" s="23">
        <v>17</v>
      </c>
      <c r="F7" s="23">
        <v>4</v>
      </c>
      <c r="G7" s="23">
        <v>0</v>
      </c>
      <c r="H7" s="23" t="s">
        <v>96</v>
      </c>
      <c r="I7" s="23" t="s">
        <v>97</v>
      </c>
      <c r="J7" s="23" t="s">
        <v>98</v>
      </c>
      <c r="K7" s="23" t="s">
        <v>99</v>
      </c>
      <c r="L7" s="23" t="s">
        <v>100</v>
      </c>
      <c r="M7" s="23" t="s">
        <v>101</v>
      </c>
      <c r="N7" s="24" t="s">
        <v>102</v>
      </c>
      <c r="O7" s="24">
        <v>91.41</v>
      </c>
      <c r="P7" s="24">
        <v>1.23</v>
      </c>
      <c r="Q7" s="24">
        <v>97.5</v>
      </c>
      <c r="R7" s="24">
        <v>1430</v>
      </c>
      <c r="S7" s="24">
        <v>49830</v>
      </c>
      <c r="T7" s="24">
        <v>229.15</v>
      </c>
      <c r="U7" s="24">
        <v>217.46</v>
      </c>
      <c r="V7" s="24">
        <v>603</v>
      </c>
      <c r="W7" s="24">
        <v>0.32</v>
      </c>
      <c r="X7" s="24">
        <v>1884.38</v>
      </c>
      <c r="Y7" s="24">
        <v>125.11</v>
      </c>
      <c r="Z7" s="24">
        <v>111.63</v>
      </c>
      <c r="AA7" s="24">
        <v>115.04</v>
      </c>
      <c r="AB7" s="24">
        <v>108</v>
      </c>
      <c r="AC7" s="24">
        <v>107.59</v>
      </c>
      <c r="AD7" s="24">
        <v>105.78</v>
      </c>
      <c r="AE7" s="24">
        <v>106.09</v>
      </c>
      <c r="AF7" s="24">
        <v>106.44</v>
      </c>
      <c r="AG7" s="24">
        <v>107.11</v>
      </c>
      <c r="AH7" s="24">
        <v>103.79</v>
      </c>
      <c r="AI7" s="24">
        <v>105.07</v>
      </c>
      <c r="AJ7" s="24">
        <v>0</v>
      </c>
      <c r="AK7" s="24">
        <v>0</v>
      </c>
      <c r="AL7" s="24">
        <v>0</v>
      </c>
      <c r="AM7" s="24">
        <v>0</v>
      </c>
      <c r="AN7" s="24">
        <v>0</v>
      </c>
      <c r="AO7" s="24">
        <v>63.96</v>
      </c>
      <c r="AP7" s="24">
        <v>69.42</v>
      </c>
      <c r="AQ7" s="24">
        <v>72.86</v>
      </c>
      <c r="AR7" s="24">
        <v>69.540000000000006</v>
      </c>
      <c r="AS7" s="24">
        <v>53.87</v>
      </c>
      <c r="AT7" s="24">
        <v>63.54</v>
      </c>
      <c r="AU7" s="24">
        <v>64.58</v>
      </c>
      <c r="AV7" s="24">
        <v>55.18</v>
      </c>
      <c r="AW7" s="24">
        <v>106.21</v>
      </c>
      <c r="AX7" s="24">
        <v>374.37</v>
      </c>
      <c r="AY7" s="24">
        <v>368.66</v>
      </c>
      <c r="AZ7" s="24">
        <v>44.24</v>
      </c>
      <c r="BA7" s="24">
        <v>43.07</v>
      </c>
      <c r="BB7" s="24">
        <v>45.42</v>
      </c>
      <c r="BC7" s="24">
        <v>50.63</v>
      </c>
      <c r="BD7" s="24">
        <v>46.37</v>
      </c>
      <c r="BE7" s="24">
        <v>50.9</v>
      </c>
      <c r="BF7" s="24">
        <v>2007.27</v>
      </c>
      <c r="BG7" s="24">
        <v>1650.73</v>
      </c>
      <c r="BH7" s="24">
        <v>1209.48</v>
      </c>
      <c r="BI7" s="24">
        <v>1081.33</v>
      </c>
      <c r="BJ7" s="24">
        <v>952.69</v>
      </c>
      <c r="BK7" s="24">
        <v>1258.43</v>
      </c>
      <c r="BL7" s="24">
        <v>1163.75</v>
      </c>
      <c r="BM7" s="24">
        <v>1195.47</v>
      </c>
      <c r="BN7" s="24">
        <v>1168.69</v>
      </c>
      <c r="BO7" s="24">
        <v>1062.58</v>
      </c>
      <c r="BP7" s="24">
        <v>1099.1500000000001</v>
      </c>
      <c r="BQ7" s="24">
        <v>27.88</v>
      </c>
      <c r="BR7" s="24">
        <v>30.12</v>
      </c>
      <c r="BS7" s="24">
        <v>42.41</v>
      </c>
      <c r="BT7" s="24">
        <v>24.97</v>
      </c>
      <c r="BU7" s="24">
        <v>18.899999999999999</v>
      </c>
      <c r="BV7" s="24">
        <v>73.36</v>
      </c>
      <c r="BW7" s="24">
        <v>72.599999999999994</v>
      </c>
      <c r="BX7" s="24">
        <v>69.430000000000007</v>
      </c>
      <c r="BY7" s="24">
        <v>70.709999999999994</v>
      </c>
      <c r="BZ7" s="24">
        <v>80.36</v>
      </c>
      <c r="CA7" s="24">
        <v>72.92</v>
      </c>
      <c r="CB7" s="24">
        <v>296.8</v>
      </c>
      <c r="CC7" s="24">
        <v>268.43</v>
      </c>
      <c r="CD7" s="24">
        <v>194.96</v>
      </c>
      <c r="CE7" s="24">
        <v>335.2</v>
      </c>
      <c r="CF7" s="24">
        <v>443.68</v>
      </c>
      <c r="CG7" s="24">
        <v>224.88</v>
      </c>
      <c r="CH7" s="24">
        <v>228.64</v>
      </c>
      <c r="CI7" s="24">
        <v>239.46</v>
      </c>
      <c r="CJ7" s="24">
        <v>233.15</v>
      </c>
      <c r="CK7" s="24">
        <v>201.33</v>
      </c>
      <c r="CL7" s="24">
        <v>225.78</v>
      </c>
      <c r="CM7" s="24">
        <v>35.92</v>
      </c>
      <c r="CN7" s="24">
        <v>36.729999999999997</v>
      </c>
      <c r="CO7" s="24">
        <v>38.78</v>
      </c>
      <c r="CP7" s="24">
        <v>39.18</v>
      </c>
      <c r="CQ7" s="24">
        <v>40.61</v>
      </c>
      <c r="CR7" s="24">
        <v>42.4</v>
      </c>
      <c r="CS7" s="24">
        <v>42.28</v>
      </c>
      <c r="CT7" s="24">
        <v>41.06</v>
      </c>
      <c r="CU7" s="24">
        <v>42.09</v>
      </c>
      <c r="CV7" s="24">
        <v>44.79</v>
      </c>
      <c r="CW7" s="24">
        <v>43.17</v>
      </c>
      <c r="CX7" s="24">
        <v>92.86</v>
      </c>
      <c r="CY7" s="24">
        <v>92.91</v>
      </c>
      <c r="CZ7" s="24">
        <v>95.19</v>
      </c>
      <c r="DA7" s="24">
        <v>95.88</v>
      </c>
      <c r="DB7" s="24">
        <v>93.37</v>
      </c>
      <c r="DC7" s="24">
        <v>84.19</v>
      </c>
      <c r="DD7" s="24">
        <v>84.34</v>
      </c>
      <c r="DE7" s="24">
        <v>84.34</v>
      </c>
      <c r="DF7" s="24">
        <v>84.73</v>
      </c>
      <c r="DG7" s="24">
        <v>88.68</v>
      </c>
      <c r="DH7" s="24">
        <v>86.31</v>
      </c>
      <c r="DI7" s="24">
        <v>12.09</v>
      </c>
      <c r="DJ7" s="24">
        <v>18.14</v>
      </c>
      <c r="DK7" s="24">
        <v>24.19</v>
      </c>
      <c r="DL7" s="24">
        <v>29.51</v>
      </c>
      <c r="DM7" s="24">
        <v>34.36</v>
      </c>
      <c r="DN7" s="24">
        <v>21.36</v>
      </c>
      <c r="DO7" s="24">
        <v>22.79</v>
      </c>
      <c r="DP7" s="24">
        <v>24.8</v>
      </c>
      <c r="DQ7" s="24">
        <v>26.77</v>
      </c>
      <c r="DR7" s="24">
        <v>34.590000000000003</v>
      </c>
      <c r="DS7" s="24">
        <v>30.82</v>
      </c>
      <c r="DT7" s="24">
        <v>0</v>
      </c>
      <c r="DU7" s="24">
        <v>0</v>
      </c>
      <c r="DV7" s="24">
        <v>0</v>
      </c>
      <c r="DW7" s="24">
        <v>0</v>
      </c>
      <c r="DX7" s="24">
        <v>0</v>
      </c>
      <c r="DY7" s="24">
        <v>0.01</v>
      </c>
      <c r="DZ7" s="24">
        <v>0.01</v>
      </c>
      <c r="EA7" s="24">
        <v>0.02</v>
      </c>
      <c r="EB7" s="24">
        <v>7.0000000000000007E-2</v>
      </c>
      <c r="EC7" s="24">
        <v>0.1</v>
      </c>
      <c r="ED7" s="24">
        <v>0.06</v>
      </c>
      <c r="EE7" s="24">
        <v>3.17</v>
      </c>
      <c r="EF7" s="24">
        <v>0</v>
      </c>
      <c r="EG7" s="24">
        <v>0</v>
      </c>
      <c r="EH7" s="24">
        <v>0</v>
      </c>
      <c r="EI7" s="24">
        <v>0</v>
      </c>
      <c r="EJ7" s="24">
        <v>0.39</v>
      </c>
      <c r="EK7" s="24">
        <v>0.1</v>
      </c>
      <c r="EL7" s="24">
        <v>0.08</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gesui02</cp:lastModifiedBy>
  <cp:lastPrinted>2026-03-30T02:10:34Z</cp:lastPrinted>
  <dcterms:created xsi:type="dcterms:W3CDTF">2025-12-23T06:15:13Z</dcterms:created>
  <dcterms:modified xsi:type="dcterms:W3CDTF">2026-03-30T02:35:43Z</dcterms:modified>
  <cp:category/>
</cp:coreProperties>
</file>