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C:\Users\suidou08\Desktop\R3決算状況調査\R３経営比較分析表\"/>
    </mc:Choice>
  </mc:AlternateContent>
  <xr:revisionPtr revIDLastSave="0" documentId="13_ncr:1_{7B07E516-77B6-480E-93AA-80C555141CBE}" xr6:coauthVersionLast="36" xr6:coauthVersionMax="36" xr10:uidLastSave="{00000000-0000-0000-0000-000000000000}"/>
  <workbookProtection workbookAlgorithmName="SHA-512" workbookHashValue="Ycjjq50ZzvuaF4vhaDBHzZYL37L2OE+RWkwo9qibMXBUJcexgXKZMBRmtevLFejxMfzchWqyynVQ7PWseNe16w==" workbookSaltValue="XIxR/GMKkeOzT2M7r6cY4Q==" workbookSpinCount="100000" lockStructure="1"/>
  <bookViews>
    <workbookView xWindow="0" yWindow="0" windowWidth="20400" windowHeight="754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BB10" i="4"/>
  <c r="AT10" i="4"/>
  <c r="AL10" i="4"/>
  <c r="W10" i="4"/>
  <c r="B10" i="4"/>
  <c r="BB8" i="4"/>
  <c r="AT8" i="4"/>
  <c r="AL8" i="4"/>
  <c r="AD8" i="4"/>
  <c r="W8" i="4"/>
  <c r="P8" i="4"/>
  <c r="I8" i="4"/>
  <c r="B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<sst xmlns="http://schemas.openxmlformats.org/spreadsheetml/2006/main" count="228" uniqueCount="115">
  <si>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</si>
  <si>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</si>
  <si>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</si>
  <si>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</si>
  <si>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</si>
  <si>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</si>
  <si>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</si>
  <si>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</si>
  <si>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</si>
  <si>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</si>
  <si>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</si>
  <si>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</si>
  <si>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</si>
  <si>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</si>
  <si>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</si>
  <si>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</si>
  <si>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</si>
  <si>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</si>
  <si>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</si>
  <si>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</si>
  <si>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</si>
  <si>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</si>
  <si>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</si>
  <si>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</si>
  <si>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</si>
  <si>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</si>
  <si>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</si>
  <si>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</si>
  <si>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</si>
  <si>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</si>
  <si>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</si>
  <si>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</si>
  <si>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</si>
  <si>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</si>
  <si>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</si>
  <si>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</si>
  <si>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</si>
  <si>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</si>
  <si>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</si>
  <si>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</si>
  <si>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</si>
  <si>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</si>
  <si>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</si>
  <si>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</si>
  <si>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</si>
  <si>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</si>
  <si>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</si>
  <si>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</si>
  <si>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</si>
  <si>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</si>
  <si>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</si>
  <si>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</si>
  <si>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</si>
  <si>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</si>
  <si>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</si>
  <si>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</si>
  <si>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</si>
  <si>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</si>
  <si>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</si>
  <si>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</si>
  <si>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</si>
  <si>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</si>
  <si>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</si>
  <si>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</si>
  <si>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</si>
  <si>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</si>
  <si>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</si>
  <si>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</si>
  <si>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</si>
  <si>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</si>
  <si>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</si>
  <si>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</si>
  <si>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</si>
  <si>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</si>
  <si>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</si>
  <si>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</si>
  <si>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</si>
  <si>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</si>
  <si>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</si>
  <si>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</si>
  <si>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</si>
  <si>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</si>
  <si>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</si>
  <si>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</si>
  <si>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</si>
  <si>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</si>
  <si>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</si>
  <si>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</si>
  <si>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</si>
  <si>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</si>
  <si>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</si>
  <si>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</si>
  <si>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</si>
  <si>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石垣市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</si>
  <si>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</si>
  <si>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</si>
  <si>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</si>
  <si>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</si>
  <si>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</si>
  <si>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</si>
  <si>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</si>
  <si>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</si>
  <si>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</si>
  <si>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</si>
  <si>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</si>
  <si>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</si>
  <si>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</si>
  <si>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</si>
  <si>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</si>
  <si>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</si>
  <si>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</si>
  <si>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</si>
  <si>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①経常収支比率は、経常収支が黒字である100％を上回り、健全な経営状況といえる。収益・費用とも増加しているが、給水収益の伸びに比べ施設維持費用が増えたことで、前年度に比べ比率が減少している。
②累積欠損金比率は本年度もゼロとなり、複数年にわたって累積した損失がない状態で、健全な経営状況である。
③流動比率は、短期的な債務に対する支払能力を表すもので、100％を上回り、前年度と比べても増加しており、健全な状況である。
④企業債残高対給水収益比率は、企業債残高の規模を表す指標で、本市は類似団体に比べ低い数値となっているが、まだ企業債が多い状況にある。
⑤料金回収率は、100％を上回っていることから、給水に係る費用を給水収益で賄えている。供給単価の増に比べ、給水原価の増が大きいことにより昨年度に比べ減となっている。
⑥給水原価は、類似団体と比較して低いが、前年度に比べ経常費用が増加し、増額となっている。
⑦施設利用率は、配水量が前年度に比べ増加したことにより増となっている。類似団体と比較しても高く、施設の利用状況は適正といえる。
⑧有収率は、漏水等の無効水量の増加で昨年度と比べ減となっているが、類似団体と比較して高い状況である。引き続き漏水等の防止対策に取り組みたい。</t>
    <phoneticPr fontId="4"/>
  </si>
  <si>
    <t>①有形固定資産減価償却費率は、有形固定資産の老朽化度合いを表すもので、数値が高い場合は、法定耐用年数を経過した施設を多く保有していることになり、本市は、全国平均及び類似団体に比べ高い数値となっている。今後計画的に更新に取り組む必要がある。
②管路経年化率は、法定耐用年数を超えた管路延長の割合を表しており、類似団体に比べ比率が低い結果となっている。
③管路更新率は、当該年度に更新した管路延長の割合を表す指標で、管路の更新ペースや状況を把握できる。本市は管路経年化率が低く更新率も全国平均及び類似団体平均値に比べ低い結果となっている。今後とも計画的に老朽管路の更新を行っていく必要がある。</t>
    <phoneticPr fontId="4"/>
  </si>
  <si>
    <t>　経営の健全性・効率性については概ね適正に推移している。
　給水人口や入域観光客数の増加により水道料金収入の増加が見込まれるが、老朽化による施設・管路等の更新による費用の増加も見込まれることから、「経営戦略」に基づき、計画的な施設の整備、管路の更新をすすめ、有収率の向上、使用料の改定など財源確保の取り組みを強化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</si>
</sst>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0.17</c:v>
                </c:pt>
                <c:pt idx="1">
                  <c:v>0.13</c:v>
                </c:pt>
                <c:pt idx="2">
                  <c:v>0.28000000000000003</c:v>
                </c:pt>
                <c:pt idx="3">
                  <c:v>7.0000000000000007E-2</c:v>
                </c:pt>
                <c:pt idx="4">
                  <c:v>0.11</c:v>
                </c:pt>
              </c:numCache>
            </c:numRef>
          </c:val>
          <c:extLst>
            <c:ext xmlns:c16="http://schemas.microsoft.com/office/drawing/2014/chart" uri="{C3380CC4-5D6E-409C-BE32-E72D297353CC}">
              <c16:uniqueId val="{00000000-234A-4B55-8C2F-8A2A7EABC45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234A-4B55-8C2F-8A2A7EABC45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81.22</c:v>
                </c:pt>
                <c:pt idx="1">
                  <c:v>73.319999999999993</c:v>
                </c:pt>
                <c:pt idx="2">
                  <c:v>71.739999999999995</c:v>
                </c:pt>
                <c:pt idx="3">
                  <c:v>70.040000000000006</c:v>
                </c:pt>
                <c:pt idx="4">
                  <c:v>70.83</c:v>
                </c:pt>
              </c:numCache>
            </c:numRef>
          </c:val>
          <c:extLst>
            <c:ext xmlns:c16="http://schemas.microsoft.com/office/drawing/2014/chart" uri="{C3380CC4-5D6E-409C-BE32-E72D297353CC}">
              <c16:uniqueId val="{00000000-5C68-4FD5-89EF-943530FACE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5C68-4FD5-89EF-943530FACE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c:v>
                </c:pt>
                <c:pt idx="1">
                  <c:v>83.95</c:v>
                </c:pt>
                <c:pt idx="2">
                  <c:v>86.74</c:v>
                </c:pt>
                <c:pt idx="3">
                  <c:v>85.67</c:v>
                </c:pt>
                <c:pt idx="4">
                  <c:v>85.45</c:v>
                </c:pt>
              </c:numCache>
            </c:numRef>
          </c:val>
          <c:extLst>
            <c:ext xmlns:c16="http://schemas.microsoft.com/office/drawing/2014/chart" uri="{C3380CC4-5D6E-409C-BE32-E72D297353CC}">
              <c16:uniqueId val="{00000000-FCE4-4D64-A271-267C8C54A71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FCE4-4D64-A271-267C8C54A71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123.21</c:v>
                </c:pt>
                <c:pt idx="1">
                  <c:v>123.39</c:v>
                </c:pt>
                <c:pt idx="2">
                  <c:v>119.64</c:v>
                </c:pt>
                <c:pt idx="3">
                  <c:v>122.31</c:v>
                </c:pt>
                <c:pt idx="4">
                  <c:v>112.37</c:v>
                </c:pt>
              </c:numCache>
            </c:numRef>
          </c:val>
          <c:extLst>
            <c:ext xmlns:c16="http://schemas.microsoft.com/office/drawing/2014/chart" uri="{C3380CC4-5D6E-409C-BE32-E72D297353CC}">
              <c16:uniqueId val="{00000000-D9D9-4AEF-8236-65FD8EC9E51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D9D9-4AEF-8236-65FD8EC9E51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49.42</c:v>
                </c:pt>
                <c:pt idx="1">
                  <c:v>51.4</c:v>
                </c:pt>
                <c:pt idx="2">
                  <c:v>52.83</c:v>
                </c:pt>
                <c:pt idx="3">
                  <c:v>54.58</c:v>
                </c:pt>
                <c:pt idx="4">
                  <c:v>56.04</c:v>
                </c:pt>
              </c:numCache>
            </c:numRef>
          </c:val>
          <c:extLst>
            <c:ext xmlns:c16="http://schemas.microsoft.com/office/drawing/2014/chart" uri="{C3380CC4-5D6E-409C-BE32-E72D297353CC}">
              <c16:uniqueId val="{00000000-25A2-4926-BD0B-CB9582F924A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25A2-4926-BD0B-CB9582F924A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5.8</c:v>
                </c:pt>
                <c:pt idx="1">
                  <c:v>7.06</c:v>
                </c:pt>
                <c:pt idx="2">
                  <c:v>8.02</c:v>
                </c:pt>
                <c:pt idx="3">
                  <c:v>0.44</c:v>
                </c:pt>
                <c:pt idx="4">
                  <c:v>3.8</c:v>
                </c:pt>
              </c:numCache>
            </c:numRef>
          </c:val>
          <c:extLst>
            <c:ext xmlns:c16="http://schemas.microsoft.com/office/drawing/2014/chart" uri="{C3380CC4-5D6E-409C-BE32-E72D297353CC}">
              <c16:uniqueId val="{00000000-8DFF-424A-B24E-D839CDF05B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8DFF-424A-B24E-D839CDF05B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18-4366-BC20-9E33FF5AC67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5218-4366-BC20-9E33FF5AC67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330.4</c:v>
                </c:pt>
                <c:pt idx="1">
                  <c:v>369.7</c:v>
                </c:pt>
                <c:pt idx="2">
                  <c:v>430.95</c:v>
                </c:pt>
                <c:pt idx="3">
                  <c:v>453.16</c:v>
                </c:pt>
                <c:pt idx="4">
                  <c:v>466.62</c:v>
                </c:pt>
              </c:numCache>
            </c:numRef>
          </c:val>
          <c:extLst>
            <c:ext xmlns:c16="http://schemas.microsoft.com/office/drawing/2014/chart" uri="{C3380CC4-5D6E-409C-BE32-E72D297353CC}">
              <c16:uniqueId val="{00000000-5649-4AC6-8843-DE939B7964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5649-4AC6-8843-DE939B7964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406.01</c:v>
                </c:pt>
                <c:pt idx="1">
                  <c:v>366.81</c:v>
                </c:pt>
                <c:pt idx="2">
                  <c:v>345.26</c:v>
                </c:pt>
                <c:pt idx="3">
                  <c:v>336.63</c:v>
                </c:pt>
                <c:pt idx="4">
                  <c:v>302.92</c:v>
                </c:pt>
              </c:numCache>
            </c:numRef>
          </c:val>
          <c:extLst>
            <c:ext xmlns:c16="http://schemas.microsoft.com/office/drawing/2014/chart" uri="{C3380CC4-5D6E-409C-BE32-E72D297353CC}">
              <c16:uniqueId val="{00000000-7AD8-46C4-91E7-C38004E1AC4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7AD8-46C4-91E7-C38004E1AC4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126.97</c:v>
                </c:pt>
                <c:pt idx="1">
                  <c:v>126.62</c:v>
                </c:pt>
                <c:pt idx="2">
                  <c:v>120.96</c:v>
                </c:pt>
                <c:pt idx="3">
                  <c:v>123.11</c:v>
                </c:pt>
                <c:pt idx="4">
                  <c:v>112.4</c:v>
                </c:pt>
              </c:numCache>
            </c:numRef>
          </c:val>
          <c:extLst>
            <c:ext xmlns:c16="http://schemas.microsoft.com/office/drawing/2014/chart" uri="{C3380CC4-5D6E-409C-BE32-E72D297353CC}">
              <c16:uniqueId val="{00000000-889A-4B60-A3DF-8373FB3791F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889A-4B60-A3DF-8373FB3791F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146.19</c:v>
                </c:pt>
                <c:pt idx="1">
                  <c:v>147.52000000000001</c:v>
                </c:pt>
                <c:pt idx="2">
                  <c:v>154.56</c:v>
                </c:pt>
                <c:pt idx="3">
                  <c:v>149.12</c:v>
                </c:pt>
                <c:pt idx="4">
                  <c:v>165.17</c:v>
                </c:pt>
              </c:numCache>
            </c:numRef>
          </c:val>
          <c:extLst>
            <c:ext xmlns:c16="http://schemas.microsoft.com/office/drawing/2014/chart" uri="{C3380CC4-5D6E-409C-BE32-E72D297353CC}">
              <c16:uniqueId val="{00000000-F781-40E4-BFA8-AABD27CEE0D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F781-40E4-BFA8-AABD27CEE0D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R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沖縄県　石垣市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A5</v>
      </c>
      <c r="X8" s="76"/>
      <c r="Y8" s="76"/>
      <c r="Z8" s="76"/>
      <c r="AA8" s="76"/>
      <c r="AB8" s="76"/>
      <c r="AC8" s="76"/>
      <c r="AD8" s="76" t="str">
        <f>データ!$M$6</f>
        <v>非設置</v>
      </c>
      <c r="AE8" s="76"/>
      <c r="AF8" s="76"/>
      <c r="AG8" s="76"/>
      <c r="AH8" s="76"/>
      <c r="AI8" s="76"/>
      <c r="AJ8" s="76"/>
      <c r="AK8" s="2"/>
      <c r="AL8" s="59">
        <f>データ!$R$6</f>
        <v>49745</v>
      </c>
      <c r="AM8" s="59"/>
      <c r="AN8" s="59"/>
      <c r="AO8" s="59"/>
      <c r="AP8" s="59"/>
      <c r="AQ8" s="59"/>
      <c r="AR8" s="59"/>
      <c r="AS8" s="59"/>
      <c r="AT8" s="56">
        <f>データ!$S$6</f>
        <v>229.15</v>
      </c>
      <c r="AU8" s="57"/>
      <c r="AV8" s="57"/>
      <c r="AW8" s="57"/>
      <c r="AX8" s="57"/>
      <c r="AY8" s="57"/>
      <c r="AZ8" s="57"/>
      <c r="BA8" s="57"/>
      <c r="BB8" s="46">
        <f>データ!$T$6</f>
        <v>217.08</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75.94</v>
      </c>
      <c r="J10" s="57"/>
      <c r="K10" s="57"/>
      <c r="L10" s="57"/>
      <c r="M10" s="57"/>
      <c r="N10" s="57"/>
      <c r="O10" s="58"/>
      <c r="P10" s="46">
        <f>データ!$P$6</f>
        <v>100</v>
      </c>
      <c r="Q10" s="46"/>
      <c r="R10" s="46"/>
      <c r="S10" s="46"/>
      <c r="T10" s="46"/>
      <c r="U10" s="46"/>
      <c r="V10" s="46"/>
      <c r="W10" s="59">
        <f>データ!$Q$6</f>
        <v>2942</v>
      </c>
      <c r="X10" s="59"/>
      <c r="Y10" s="59"/>
      <c r="Z10" s="59"/>
      <c r="AA10" s="59"/>
      <c r="AB10" s="59"/>
      <c r="AC10" s="59"/>
      <c r="AD10" s="2"/>
      <c r="AE10" s="2"/>
      <c r="AF10" s="2"/>
      <c r="AG10" s="2"/>
      <c r="AH10" s="2"/>
      <c r="AI10" s="2"/>
      <c r="AJ10" s="2"/>
      <c r="AK10" s="2"/>
      <c r="AL10" s="59">
        <f>データ!$U$6</f>
        <v>48813</v>
      </c>
      <c r="AM10" s="59"/>
      <c r="AN10" s="59"/>
      <c r="AO10" s="59"/>
      <c r="AP10" s="59"/>
      <c r="AQ10" s="59"/>
      <c r="AR10" s="59"/>
      <c r="AS10" s="59"/>
      <c r="AT10" s="56">
        <f>データ!$V$6</f>
        <v>102.49</v>
      </c>
      <c r="AU10" s="57"/>
      <c r="AV10" s="57"/>
      <c r="AW10" s="57"/>
      <c r="AX10" s="57"/>
      <c r="AY10" s="57"/>
      <c r="AZ10" s="57"/>
      <c r="BA10" s="57"/>
      <c r="BB10" s="46">
        <f>データ!$W$6</f>
        <v>476.27</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114</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UUvUaGO1I3L0jEbcqyBWPrhROg7o3Vdod9H4Ui2HGLMjkeKJVZ4UDTm5wWXicLSiOLlWmYHJK60cads2FP52g==" saltValue="zeGE3sP5PlGCOsWymzfcv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472077</v>
      </c>
      <c r="D6" s="20">
        <f t="shared" si="3"/>
        <v>46</v>
      </c>
      <c r="E6" s="20">
        <f t="shared" si="3"/>
        <v>1</v>
      </c>
      <c r="F6" s="20">
        <f t="shared" si="3"/>
        <v>0</v>
      </c>
      <c r="G6" s="20">
        <f t="shared" si="3"/>
        <v>1</v>
      </c>
      <c r="H6" s="20" t="str">
        <f t="shared" si="3"/>
        <v>沖縄県　石垣市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75.94</v>
      </c>
      <c r="P6" s="21">
        <f t="shared" si="3"/>
        <v>100</v>
      </c>
      <c r="Q6" s="21">
        <f t="shared" si="3"/>
        <v>2942</v>
      </c>
      <c r="R6" s="21">
        <f t="shared" si="3"/>
        <v>49745</v>
      </c>
      <c r="S6" s="21">
        <f t="shared" si="3"/>
        <v>229.15</v>
      </c>
      <c r="T6" s="21">
        <f t="shared" si="3"/>
        <v>217.08</v>
      </c>
      <c r="U6" s="21">
        <f t="shared" si="3"/>
        <v>48813</v>
      </c>
      <c r="V6" s="21">
        <f t="shared" si="3"/>
        <v>102.49</v>
      </c>
      <c r="W6" s="21">
        <f t="shared" si="3"/>
        <v>476.27</v>
      </c>
      <c r="X6" s="22">
        <f>IF(X7="",NA(),X7)</f>
        <v>123.21</v>
      </c>
      <c r="Y6" s="22">
        <f t="shared" ref="Y6:AG6" si="4">IF(Y7="",NA(),Y7)</f>
        <v>123.39</v>
      </c>
      <c r="Z6" s="22">
        <f t="shared" si="4"/>
        <v>119.64</v>
      </c>
      <c r="AA6" s="22">
        <f t="shared" si="4"/>
        <v>122.31</v>
      </c>
      <c r="AB6" s="22">
        <f t="shared" si="4"/>
        <v>112.37</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330.4</v>
      </c>
      <c r="AU6" s="22">
        <f t="shared" ref="AU6:BC6" si="6">IF(AU7="",NA(),AU7)</f>
        <v>369.7</v>
      </c>
      <c r="AV6" s="22">
        <f t="shared" si="6"/>
        <v>430.95</v>
      </c>
      <c r="AW6" s="22">
        <f t="shared" si="6"/>
        <v>453.16</v>
      </c>
      <c r="AX6" s="22">
        <f t="shared" si="6"/>
        <v>466.62</v>
      </c>
      <c r="AY6" s="22">
        <f t="shared" si="6"/>
        <v>357.34</v>
      </c>
      <c r="AZ6" s="22">
        <f t="shared" si="6"/>
        <v>366.03</v>
      </c>
      <c r="BA6" s="22">
        <f t="shared" si="6"/>
        <v>365.18</v>
      </c>
      <c r="BB6" s="22">
        <f t="shared" si="6"/>
        <v>327.77</v>
      </c>
      <c r="BC6" s="22">
        <f t="shared" si="6"/>
        <v>338.02</v>
      </c>
      <c r="BD6" s="21" t="str">
        <f>IF(BD7="","",IF(BD7="-","【-】","【"&amp;SUBSTITUTE(TEXT(BD7,"#,##0.00"),"-","△")&amp;"】"))</f>
        <v>【261.51】</v>
      </c>
      <c r="BE6" s="22">
        <f>IF(BE7="",NA(),BE7)</f>
        <v>406.01</v>
      </c>
      <c r="BF6" s="22">
        <f t="shared" ref="BF6:BN6" si="7">IF(BF7="",NA(),BF7)</f>
        <v>366.81</v>
      </c>
      <c r="BG6" s="22">
        <f t="shared" si="7"/>
        <v>345.26</v>
      </c>
      <c r="BH6" s="22">
        <f t="shared" si="7"/>
        <v>336.63</v>
      </c>
      <c r="BI6" s="22">
        <f t="shared" si="7"/>
        <v>302.92</v>
      </c>
      <c r="BJ6" s="22">
        <f t="shared" si="7"/>
        <v>373.69</v>
      </c>
      <c r="BK6" s="22">
        <f t="shared" si="7"/>
        <v>370.12</v>
      </c>
      <c r="BL6" s="22">
        <f t="shared" si="7"/>
        <v>371.65</v>
      </c>
      <c r="BM6" s="22">
        <f t="shared" si="7"/>
        <v>397.1</v>
      </c>
      <c r="BN6" s="22">
        <f t="shared" si="7"/>
        <v>379.91</v>
      </c>
      <c r="BO6" s="21" t="str">
        <f>IF(BO7="","",IF(BO7="-","【-】","【"&amp;SUBSTITUTE(TEXT(BO7,"#,##0.00"),"-","△")&amp;"】"))</f>
        <v>【265.16】</v>
      </c>
      <c r="BP6" s="22">
        <f>IF(BP7="",NA(),BP7)</f>
        <v>126.97</v>
      </c>
      <c r="BQ6" s="22">
        <f t="shared" ref="BQ6:BY6" si="8">IF(BQ7="",NA(),BQ7)</f>
        <v>126.62</v>
      </c>
      <c r="BR6" s="22">
        <f t="shared" si="8"/>
        <v>120.96</v>
      </c>
      <c r="BS6" s="22">
        <f t="shared" si="8"/>
        <v>123.11</v>
      </c>
      <c r="BT6" s="22">
        <f t="shared" si="8"/>
        <v>112.4</v>
      </c>
      <c r="BU6" s="22">
        <f t="shared" si="8"/>
        <v>99.87</v>
      </c>
      <c r="BV6" s="22">
        <f t="shared" si="8"/>
        <v>100.42</v>
      </c>
      <c r="BW6" s="22">
        <f t="shared" si="8"/>
        <v>98.77</v>
      </c>
      <c r="BX6" s="22">
        <f t="shared" si="8"/>
        <v>95.79</v>
      </c>
      <c r="BY6" s="22">
        <f t="shared" si="8"/>
        <v>98.3</v>
      </c>
      <c r="BZ6" s="21" t="str">
        <f>IF(BZ7="","",IF(BZ7="-","【-】","【"&amp;SUBSTITUTE(TEXT(BZ7,"#,##0.00"),"-","△")&amp;"】"))</f>
        <v>【102.35】</v>
      </c>
      <c r="CA6" s="22">
        <f>IF(CA7="",NA(),CA7)</f>
        <v>146.19</v>
      </c>
      <c r="CB6" s="22">
        <f t="shared" ref="CB6:CJ6" si="9">IF(CB7="",NA(),CB7)</f>
        <v>147.52000000000001</v>
      </c>
      <c r="CC6" s="22">
        <f t="shared" si="9"/>
        <v>154.56</v>
      </c>
      <c r="CD6" s="22">
        <f t="shared" si="9"/>
        <v>149.12</v>
      </c>
      <c r="CE6" s="22">
        <f t="shared" si="9"/>
        <v>165.17</v>
      </c>
      <c r="CF6" s="22">
        <f t="shared" si="9"/>
        <v>171.81</v>
      </c>
      <c r="CG6" s="22">
        <f t="shared" si="9"/>
        <v>171.67</v>
      </c>
      <c r="CH6" s="22">
        <f t="shared" si="9"/>
        <v>173.67</v>
      </c>
      <c r="CI6" s="22">
        <f t="shared" si="9"/>
        <v>171.13</v>
      </c>
      <c r="CJ6" s="22">
        <f t="shared" si="9"/>
        <v>173.7</v>
      </c>
      <c r="CK6" s="21" t="str">
        <f>IF(CK7="","",IF(CK7="-","【-】","【"&amp;SUBSTITUTE(TEXT(CK7,"#,##0.00"),"-","△")&amp;"】"))</f>
        <v>【167.74】</v>
      </c>
      <c r="CL6" s="22">
        <f>IF(CL7="",NA(),CL7)</f>
        <v>81.22</v>
      </c>
      <c r="CM6" s="22">
        <f t="shared" ref="CM6:CU6" si="10">IF(CM7="",NA(),CM7)</f>
        <v>73.319999999999993</v>
      </c>
      <c r="CN6" s="22">
        <f t="shared" si="10"/>
        <v>71.739999999999995</v>
      </c>
      <c r="CO6" s="22">
        <f t="shared" si="10"/>
        <v>70.040000000000006</v>
      </c>
      <c r="CP6" s="22">
        <f t="shared" si="10"/>
        <v>70.83</v>
      </c>
      <c r="CQ6" s="22">
        <f t="shared" si="10"/>
        <v>60.03</v>
      </c>
      <c r="CR6" s="22">
        <f t="shared" si="10"/>
        <v>59.74</v>
      </c>
      <c r="CS6" s="22">
        <f t="shared" si="10"/>
        <v>59.67</v>
      </c>
      <c r="CT6" s="22">
        <f t="shared" si="10"/>
        <v>60.12</v>
      </c>
      <c r="CU6" s="22">
        <f t="shared" si="10"/>
        <v>60.34</v>
      </c>
      <c r="CV6" s="21" t="str">
        <f>IF(CV7="","",IF(CV7="-","【-】","【"&amp;SUBSTITUTE(TEXT(CV7,"#,##0.00"),"-","△")&amp;"】"))</f>
        <v>【60.29】</v>
      </c>
      <c r="CW6" s="22">
        <f>IF(CW7="",NA(),CW7)</f>
        <v>82</v>
      </c>
      <c r="CX6" s="22">
        <f t="shared" ref="CX6:DF6" si="11">IF(CX7="",NA(),CX7)</f>
        <v>83.95</v>
      </c>
      <c r="CY6" s="22">
        <f t="shared" si="11"/>
        <v>86.74</v>
      </c>
      <c r="CZ6" s="22">
        <f t="shared" si="11"/>
        <v>85.67</v>
      </c>
      <c r="DA6" s="22">
        <f t="shared" si="11"/>
        <v>85.45</v>
      </c>
      <c r="DB6" s="22">
        <f t="shared" si="11"/>
        <v>84.81</v>
      </c>
      <c r="DC6" s="22">
        <f t="shared" si="11"/>
        <v>84.8</v>
      </c>
      <c r="DD6" s="22">
        <f t="shared" si="11"/>
        <v>84.6</v>
      </c>
      <c r="DE6" s="22">
        <f t="shared" si="11"/>
        <v>84.24</v>
      </c>
      <c r="DF6" s="22">
        <f t="shared" si="11"/>
        <v>84.19</v>
      </c>
      <c r="DG6" s="21" t="str">
        <f>IF(DG7="","",IF(DG7="-","【-】","【"&amp;SUBSTITUTE(TEXT(DG7,"#,##0.00"),"-","△")&amp;"】"))</f>
        <v>【90.12】</v>
      </c>
      <c r="DH6" s="22">
        <f>IF(DH7="",NA(),DH7)</f>
        <v>49.42</v>
      </c>
      <c r="DI6" s="22">
        <f t="shared" ref="DI6:DQ6" si="12">IF(DI7="",NA(),DI7)</f>
        <v>51.4</v>
      </c>
      <c r="DJ6" s="22">
        <f t="shared" si="12"/>
        <v>52.83</v>
      </c>
      <c r="DK6" s="22">
        <f t="shared" si="12"/>
        <v>54.58</v>
      </c>
      <c r="DL6" s="22">
        <f t="shared" si="12"/>
        <v>56.04</v>
      </c>
      <c r="DM6" s="22">
        <f t="shared" si="12"/>
        <v>47.28</v>
      </c>
      <c r="DN6" s="22">
        <f t="shared" si="12"/>
        <v>47.66</v>
      </c>
      <c r="DO6" s="22">
        <f t="shared" si="12"/>
        <v>48.17</v>
      </c>
      <c r="DP6" s="22">
        <f t="shared" si="12"/>
        <v>48.83</v>
      </c>
      <c r="DQ6" s="22">
        <f t="shared" si="12"/>
        <v>49.96</v>
      </c>
      <c r="DR6" s="21" t="str">
        <f>IF(DR7="","",IF(DR7="-","【-】","【"&amp;SUBSTITUTE(TEXT(DR7,"#,##0.00"),"-","△")&amp;"】"))</f>
        <v>【50.88】</v>
      </c>
      <c r="DS6" s="22">
        <f>IF(DS7="",NA(),DS7)</f>
        <v>5.8</v>
      </c>
      <c r="DT6" s="22">
        <f t="shared" ref="DT6:EB6" si="13">IF(DT7="",NA(),DT7)</f>
        <v>7.06</v>
      </c>
      <c r="DU6" s="22">
        <f t="shared" si="13"/>
        <v>8.02</v>
      </c>
      <c r="DV6" s="22">
        <f t="shared" si="13"/>
        <v>0.44</v>
      </c>
      <c r="DW6" s="22">
        <f t="shared" si="13"/>
        <v>3.8</v>
      </c>
      <c r="DX6" s="22">
        <f t="shared" si="13"/>
        <v>12.19</v>
      </c>
      <c r="DY6" s="22">
        <f t="shared" si="13"/>
        <v>15.1</v>
      </c>
      <c r="DZ6" s="22">
        <f t="shared" si="13"/>
        <v>17.12</v>
      </c>
      <c r="EA6" s="22">
        <f t="shared" si="13"/>
        <v>18.18</v>
      </c>
      <c r="EB6" s="22">
        <f t="shared" si="13"/>
        <v>19.32</v>
      </c>
      <c r="EC6" s="21" t="str">
        <f>IF(EC7="","",IF(EC7="-","【-】","【"&amp;SUBSTITUTE(TEXT(EC7,"#,##0.00"),"-","△")&amp;"】"))</f>
        <v>【22.30】</v>
      </c>
      <c r="ED6" s="22">
        <f>IF(ED7="",NA(),ED7)</f>
        <v>0.17</v>
      </c>
      <c r="EE6" s="22">
        <f t="shared" ref="EE6:EM6" si="14">IF(EE7="",NA(),EE7)</f>
        <v>0.13</v>
      </c>
      <c r="EF6" s="22">
        <f t="shared" si="14"/>
        <v>0.28000000000000003</v>
      </c>
      <c r="EG6" s="22">
        <f t="shared" si="14"/>
        <v>7.0000000000000007E-2</v>
      </c>
      <c r="EH6" s="22">
        <f t="shared" si="14"/>
        <v>0.11</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472077</v>
      </c>
      <c r="D7" s="24">
        <v>46</v>
      </c>
      <c r="E7" s="24">
        <v>1</v>
      </c>
      <c r="F7" s="24">
        <v>0</v>
      </c>
      <c r="G7" s="24">
        <v>1</v>
      </c>
      <c r="H7" s="24" t="s">
        <v>93</v>
      </c>
      <c r="I7" s="24" t="s">
        <v>94</v>
      </c>
      <c r="J7" s="24" t="s">
        <v>95</v>
      </c>
      <c r="K7" s="24" t="s">
        <v>96</v>
      </c>
      <c r="L7" s="24" t="s">
        <v>97</v>
      </c>
      <c r="M7" s="24" t="s">
        <v>98</v>
      </c>
      <c r="N7" s="25" t="s">
        <v>99</v>
      </c>
      <c r="O7" s="25">
        <v>75.94</v>
      </c>
      <c r="P7" s="25">
        <v>100</v>
      </c>
      <c r="Q7" s="25">
        <v>2942</v>
      </c>
      <c r="R7" s="25">
        <v>49745</v>
      </c>
      <c r="S7" s="25">
        <v>229.15</v>
      </c>
      <c r="T7" s="25">
        <v>217.08</v>
      </c>
      <c r="U7" s="25">
        <v>48813</v>
      </c>
      <c r="V7" s="25">
        <v>102.49</v>
      </c>
      <c r="W7" s="25">
        <v>476.27</v>
      </c>
      <c r="X7" s="25">
        <v>123.21</v>
      </c>
      <c r="Y7" s="25">
        <v>123.39</v>
      </c>
      <c r="Z7" s="25">
        <v>119.64</v>
      </c>
      <c r="AA7" s="25">
        <v>122.31</v>
      </c>
      <c r="AB7" s="25">
        <v>112.37</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330.4</v>
      </c>
      <c r="AU7" s="25">
        <v>369.7</v>
      </c>
      <c r="AV7" s="25">
        <v>430.95</v>
      </c>
      <c r="AW7" s="25">
        <v>453.16</v>
      </c>
      <c r="AX7" s="25">
        <v>466.62</v>
      </c>
      <c r="AY7" s="25">
        <v>357.34</v>
      </c>
      <c r="AZ7" s="25">
        <v>366.03</v>
      </c>
      <c r="BA7" s="25">
        <v>365.18</v>
      </c>
      <c r="BB7" s="25">
        <v>327.77</v>
      </c>
      <c r="BC7" s="25">
        <v>338.02</v>
      </c>
      <c r="BD7" s="25">
        <v>261.51</v>
      </c>
      <c r="BE7" s="25">
        <v>406.01</v>
      </c>
      <c r="BF7" s="25">
        <v>366.81</v>
      </c>
      <c r="BG7" s="25">
        <v>345.26</v>
      </c>
      <c r="BH7" s="25">
        <v>336.63</v>
      </c>
      <c r="BI7" s="25">
        <v>302.92</v>
      </c>
      <c r="BJ7" s="25">
        <v>373.69</v>
      </c>
      <c r="BK7" s="25">
        <v>370.12</v>
      </c>
      <c r="BL7" s="25">
        <v>371.65</v>
      </c>
      <c r="BM7" s="25">
        <v>397.1</v>
      </c>
      <c r="BN7" s="25">
        <v>379.91</v>
      </c>
      <c r="BO7" s="25">
        <v>265.16000000000003</v>
      </c>
      <c r="BP7" s="25">
        <v>126.97</v>
      </c>
      <c r="BQ7" s="25">
        <v>126.62</v>
      </c>
      <c r="BR7" s="25">
        <v>120.96</v>
      </c>
      <c r="BS7" s="25">
        <v>123.11</v>
      </c>
      <c r="BT7" s="25">
        <v>112.4</v>
      </c>
      <c r="BU7" s="25">
        <v>99.87</v>
      </c>
      <c r="BV7" s="25">
        <v>100.42</v>
      </c>
      <c r="BW7" s="25">
        <v>98.77</v>
      </c>
      <c r="BX7" s="25">
        <v>95.79</v>
      </c>
      <c r="BY7" s="25">
        <v>98.3</v>
      </c>
      <c r="BZ7" s="25">
        <v>102.35</v>
      </c>
      <c r="CA7" s="25">
        <v>146.19</v>
      </c>
      <c r="CB7" s="25">
        <v>147.52000000000001</v>
      </c>
      <c r="CC7" s="25">
        <v>154.56</v>
      </c>
      <c r="CD7" s="25">
        <v>149.12</v>
      </c>
      <c r="CE7" s="25">
        <v>165.17</v>
      </c>
      <c r="CF7" s="25">
        <v>171.81</v>
      </c>
      <c r="CG7" s="25">
        <v>171.67</v>
      </c>
      <c r="CH7" s="25">
        <v>173.67</v>
      </c>
      <c r="CI7" s="25">
        <v>171.13</v>
      </c>
      <c r="CJ7" s="25">
        <v>173.7</v>
      </c>
      <c r="CK7" s="25">
        <v>167.74</v>
      </c>
      <c r="CL7" s="25">
        <v>81.22</v>
      </c>
      <c r="CM7" s="25">
        <v>73.319999999999993</v>
      </c>
      <c r="CN7" s="25">
        <v>71.739999999999995</v>
      </c>
      <c r="CO7" s="25">
        <v>70.040000000000006</v>
      </c>
      <c r="CP7" s="25">
        <v>70.83</v>
      </c>
      <c r="CQ7" s="25">
        <v>60.03</v>
      </c>
      <c r="CR7" s="25">
        <v>59.74</v>
      </c>
      <c r="CS7" s="25">
        <v>59.67</v>
      </c>
      <c r="CT7" s="25">
        <v>60.12</v>
      </c>
      <c r="CU7" s="25">
        <v>60.34</v>
      </c>
      <c r="CV7" s="25">
        <v>60.29</v>
      </c>
      <c r="CW7" s="25">
        <v>82</v>
      </c>
      <c r="CX7" s="25">
        <v>83.95</v>
      </c>
      <c r="CY7" s="25">
        <v>86.74</v>
      </c>
      <c r="CZ7" s="25">
        <v>85.67</v>
      </c>
      <c r="DA7" s="25">
        <v>85.45</v>
      </c>
      <c r="DB7" s="25">
        <v>84.81</v>
      </c>
      <c r="DC7" s="25">
        <v>84.8</v>
      </c>
      <c r="DD7" s="25">
        <v>84.6</v>
      </c>
      <c r="DE7" s="25">
        <v>84.24</v>
      </c>
      <c r="DF7" s="25">
        <v>84.19</v>
      </c>
      <c r="DG7" s="25">
        <v>90.12</v>
      </c>
      <c r="DH7" s="25">
        <v>49.42</v>
      </c>
      <c r="DI7" s="25">
        <v>51.4</v>
      </c>
      <c r="DJ7" s="25">
        <v>52.83</v>
      </c>
      <c r="DK7" s="25">
        <v>54.58</v>
      </c>
      <c r="DL7" s="25">
        <v>56.04</v>
      </c>
      <c r="DM7" s="25">
        <v>47.28</v>
      </c>
      <c r="DN7" s="25">
        <v>47.66</v>
      </c>
      <c r="DO7" s="25">
        <v>48.17</v>
      </c>
      <c r="DP7" s="25">
        <v>48.83</v>
      </c>
      <c r="DQ7" s="25">
        <v>49.96</v>
      </c>
      <c r="DR7" s="25">
        <v>50.88</v>
      </c>
      <c r="DS7" s="25">
        <v>5.8</v>
      </c>
      <c r="DT7" s="25">
        <v>7.06</v>
      </c>
      <c r="DU7" s="25">
        <v>8.02</v>
      </c>
      <c r="DV7" s="25">
        <v>0.44</v>
      </c>
      <c r="DW7" s="25">
        <v>3.8</v>
      </c>
      <c r="DX7" s="25">
        <v>12.19</v>
      </c>
      <c r="DY7" s="25">
        <v>15.1</v>
      </c>
      <c r="DZ7" s="25">
        <v>17.12</v>
      </c>
      <c r="EA7" s="25">
        <v>18.18</v>
      </c>
      <c r="EB7" s="25">
        <v>19.32</v>
      </c>
      <c r="EC7" s="25">
        <v>22.3</v>
      </c>
      <c r="ED7" s="25">
        <v>0.17</v>
      </c>
      <c r="EE7" s="25">
        <v>0.13</v>
      </c>
      <c r="EF7" s="25">
        <v>0.28000000000000003</v>
      </c>
      <c r="EG7" s="25">
        <v>7.0000000000000007E-2</v>
      </c>
      <c r="EH7" s="25">
        <v>0.11</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soumu08</cp:lastModifiedBy>
  <cp:lastPrinted>2023-01-19T04:11:46Z</cp:lastPrinted>
  <dcterms:created xsi:type="dcterms:W3CDTF">2022-12-01T01:07:23Z</dcterms:created>
  <dcterms:modified xsi:type="dcterms:W3CDTF">2023-01-19T04:15:45Z</dcterms:modified>
  <cp:category/>
</cp:coreProperties>
</file>